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Na Bábě-Javorová 9RD\CD červen 2018\"/>
    </mc:Choice>
  </mc:AlternateContent>
  <xr:revisionPtr revIDLastSave="0" documentId="8_{6FE278F4-4C77-48B3-BA7B-3855011DE667}" xr6:coauthVersionLast="36" xr6:coauthVersionMax="36" xr10:uidLastSave="{00000000-0000-0000-0000-000000000000}"/>
  <bookViews>
    <workbookView xWindow="0" yWindow="0" windowWidth="15450" windowHeight="8460" firstSheet="9" activeTab="1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01-společná část-souhrnně" sheetId="12" r:id="rId4"/>
    <sheet name="D01-společná část-hrom2.11-2.15" sheetId="15" r:id="rId5"/>
    <sheet name="D01-společná část-hrom2.21-2.24" sheetId="16" r:id="rId6"/>
    <sheet name="D02, D03-krajní dům-souhrnně" sheetId="13" r:id="rId7"/>
    <sheet name="D02, D03-krajní dům-elektroinst" sheetId="17" r:id="rId8"/>
    <sheet name="D02, D03-krajní dům-slaboproud" sheetId="18" r:id="rId9"/>
    <sheet name="D02, D03-krajní dům-UT, plyn" sheetId="19" r:id="rId10"/>
    <sheet name="D04, D05-vnitřní dům-souhrnně" sheetId="14" r:id="rId11"/>
    <sheet name="D04, D05-vnitřní dům-elektroins" sheetId="20" r:id="rId12"/>
    <sheet name="D04, D05-vnitřní dům-slaboproud" sheetId="21" r:id="rId13"/>
    <sheet name="D04, D05-vnitřní dům-UT, plyn" sheetId="22" r:id="rId14"/>
  </sheets>
  <externalReferences>
    <externalReference r:id="rId15"/>
    <externalReference r:id="rId16"/>
  </externalReferences>
  <definedNames>
    <definedName name="CelkemDPHVypocet" localSheetId="1">Stavba!#REF!</definedName>
    <definedName name="CenaCelkem">Stavba!$G$29</definedName>
    <definedName name="CenaCelkemBezDPH" localSheetId="4">[1]Stavba!$G$28</definedName>
    <definedName name="CenaCelkemBezDPH" localSheetId="5">[1]Stavba!$G$28</definedName>
    <definedName name="CenaCelkemBezDPH" localSheetId="7">[1]Stavba!$G$28</definedName>
    <definedName name="CenaCelkemBezDPH" localSheetId="8">[1]Stavba!$G$28</definedName>
    <definedName name="CenaCelkemBezDPH" localSheetId="9">[1]Stavba!$G$28</definedName>
    <definedName name="CenaCelkemBezDPH" localSheetId="11">[1]Stavba!$G$28</definedName>
    <definedName name="CenaCelkemBezDPH" localSheetId="12">[1]Stavba!$G$28</definedName>
    <definedName name="CenaCelkemBezDPH" localSheetId="13">[1]Stavba!$G$28</definedName>
    <definedName name="CenaCelkemBezDPH">Stavba!$G$28</definedName>
    <definedName name="CenaCelkemVypocet" localSheetId="1">Stavba!#REF!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 localSheetId="4">[1]Stavba!$J$29</definedName>
    <definedName name="Mena" localSheetId="5">[1]Stavba!$J$29</definedName>
    <definedName name="Mena" localSheetId="7">[1]Stavba!$J$29</definedName>
    <definedName name="Mena" localSheetId="8">[1]Stavba!$J$29</definedName>
    <definedName name="Mena" localSheetId="9">[1]Stavba!$J$29</definedName>
    <definedName name="Mena" localSheetId="11">[1]Stavba!$J$29</definedName>
    <definedName name="Mena" localSheetId="12">[1]Stavba!$J$29</definedName>
    <definedName name="Mena" localSheetId="13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Stavba!#REF!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4">#REF!</definedName>
    <definedName name="PocetMJ" localSheetId="5">#REF!</definedName>
    <definedName name="PocetMJ" localSheetId="7">#REF!</definedName>
    <definedName name="PocetMJ" localSheetId="8">#REF!</definedName>
    <definedName name="PocetMJ" localSheetId="9">#REF!</definedName>
    <definedName name="PocetMJ" localSheetId="11">#REF!</definedName>
    <definedName name="PocetMJ" localSheetId="12">#REF!</definedName>
    <definedName name="PocetMJ" localSheetId="13">#REF!</definedName>
    <definedName name="PocetMJ">#REF!</definedName>
    <definedName name="PoptavkaID">Stavba!$A$1</definedName>
    <definedName name="pPSC">Stavba!$C$10</definedName>
    <definedName name="Print_Area" localSheetId="3">'D01-společná část-souhrnně'!$A$1:$U$190</definedName>
    <definedName name="Print_Area" localSheetId="6">'D02, D03-krajní dům-souhrnně'!$A$1:$U$531</definedName>
    <definedName name="Print_Area" localSheetId="10">'D04, D05-vnitřní dům-souhrnně'!$A$1:$U$503</definedName>
    <definedName name="Print_Area" localSheetId="1">Stavba!$A$1:$J$46</definedName>
    <definedName name="Print_Titles" localSheetId="4">'D01-společná část-hrom2.11-2.15'!$7:$7</definedName>
    <definedName name="Print_Titles" localSheetId="5">'D01-společná část-hrom2.21-2.24'!$7:$7</definedName>
    <definedName name="Print_Titles" localSheetId="7">'D02, D03-krajní dům-elektroinst'!$7:$7</definedName>
    <definedName name="Print_Titles" localSheetId="8">'D02, D03-krajní dům-slaboproud'!$7:$7</definedName>
    <definedName name="Print_Titles" localSheetId="11">'D04, D05-vnitřní dům-elektroins'!$7:$7</definedName>
    <definedName name="Print_Titles" localSheetId="12">'D04, D05-vnitřní dům-slaboproud'!$7:$7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4">#REF!</definedName>
    <definedName name="SloupecCC" localSheetId="5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1">#REF!</definedName>
    <definedName name="SloupecCC" localSheetId="12">#REF!</definedName>
    <definedName name="SloupecCC" localSheetId="13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1">#REF!</definedName>
    <definedName name="SloupecCisloPol" localSheetId="12">#REF!</definedName>
    <definedName name="SloupecCisloPol" localSheetId="13">#REF!</definedName>
    <definedName name="SloupecCisloPol">#REF!</definedName>
    <definedName name="SloupecJC" localSheetId="4">#REF!</definedName>
    <definedName name="SloupecJC" localSheetId="5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1">#REF!</definedName>
    <definedName name="SloupecJC" localSheetId="12">#REF!</definedName>
    <definedName name="SloupecJC" localSheetId="13">#REF!</definedName>
    <definedName name="SloupecJC">#REF!</definedName>
    <definedName name="SloupecMJ" localSheetId="4">#REF!</definedName>
    <definedName name="SloupecMJ" localSheetId="5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1">#REF!</definedName>
    <definedName name="SloupecMJ" localSheetId="12">#REF!</definedName>
    <definedName name="SloupecMJ" localSheetId="13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1">#REF!</definedName>
    <definedName name="SloupecMnozstvi" localSheetId="12">#REF!</definedName>
    <definedName name="SloupecMnozstvi" localSheetId="13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1">#REF!</definedName>
    <definedName name="SloupecNazPol" localSheetId="12">#REF!</definedName>
    <definedName name="SloupecNazPol" localSheetId="13">#REF!</definedName>
    <definedName name="SloupecNazPol">#REF!</definedName>
    <definedName name="SloupecPC" localSheetId="4">#REF!</definedName>
    <definedName name="SloupecPC" localSheetId="5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1">#REF!</definedName>
    <definedName name="SloupecPC" localSheetId="12">#REF!</definedName>
    <definedName name="SloupecPC" localSheetId="13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[1]Stavba!$G$23</definedName>
    <definedName name="ZakladDPHSni" localSheetId="5">[1]Stavba!$G$23</definedName>
    <definedName name="ZakladDPHSni" localSheetId="7">[1]Stavba!$G$23</definedName>
    <definedName name="ZakladDPHSni" localSheetId="8">[1]Stavba!$G$23</definedName>
    <definedName name="ZakladDPHSni" localSheetId="9">[1]Stavba!$G$23</definedName>
    <definedName name="ZakladDPHSni" localSheetId="11">[1]Stavba!$G$23</definedName>
    <definedName name="ZakladDPHSni" localSheetId="12">[1]Stavba!$G$23</definedName>
    <definedName name="ZakladDPHSni" localSheetId="13">[1]Stavba!$G$23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93" i="14" l="1"/>
  <c r="Q307" i="14"/>
  <c r="O307" i="14"/>
  <c r="M307" i="14"/>
  <c r="K307" i="14"/>
  <c r="I307" i="14"/>
  <c r="G307" i="14"/>
  <c r="Q304" i="14"/>
  <c r="O304" i="14"/>
  <c r="M304" i="14"/>
  <c r="K304" i="14"/>
  <c r="I304" i="14"/>
  <c r="G304" i="14"/>
  <c r="Q300" i="14"/>
  <c r="O300" i="14"/>
  <c r="M300" i="14"/>
  <c r="K300" i="14"/>
  <c r="I300" i="14"/>
  <c r="G300" i="14"/>
  <c r="Q298" i="14"/>
  <c r="O298" i="14"/>
  <c r="M298" i="14"/>
  <c r="K298" i="14"/>
  <c r="I298" i="14"/>
  <c r="G298" i="14"/>
  <c r="Q296" i="14"/>
  <c r="O296" i="14"/>
  <c r="M296" i="14"/>
  <c r="K296" i="14"/>
  <c r="I296" i="14"/>
  <c r="G296" i="14"/>
  <c r="Q295" i="14"/>
  <c r="O295" i="14"/>
  <c r="M295" i="14"/>
  <c r="K295" i="14"/>
  <c r="I295" i="14"/>
  <c r="G295" i="14"/>
  <c r="Q294" i="14"/>
  <c r="O294" i="14"/>
  <c r="M294" i="14"/>
  <c r="K294" i="14"/>
  <c r="I294" i="14"/>
  <c r="G294" i="14"/>
  <c r="Q290" i="14"/>
  <c r="O290" i="14"/>
  <c r="M290" i="14"/>
  <c r="K290" i="14"/>
  <c r="I290" i="14"/>
  <c r="G290" i="14"/>
  <c r="Q288" i="14"/>
  <c r="O288" i="14"/>
  <c r="M288" i="14"/>
  <c r="K288" i="14"/>
  <c r="I288" i="14"/>
  <c r="G288" i="14"/>
  <c r="Q284" i="14"/>
  <c r="Q283" i="14" s="1"/>
  <c r="O284" i="14"/>
  <c r="M284" i="14"/>
  <c r="K284" i="14"/>
  <c r="K283" i="14" s="1"/>
  <c r="I284" i="14"/>
  <c r="I283" i="14" s="1"/>
  <c r="G284" i="14"/>
  <c r="O283" i="14"/>
  <c r="M283" i="14"/>
  <c r="G283" i="14"/>
  <c r="U94" i="12" l="1"/>
  <c r="Q94" i="12"/>
  <c r="O94" i="12"/>
  <c r="K94" i="12"/>
  <c r="I94" i="12"/>
  <c r="G94" i="12"/>
  <c r="M94" i="12" s="1"/>
  <c r="G50" i="22"/>
  <c r="G51" i="22"/>
  <c r="G52" i="22"/>
  <c r="G54" i="22"/>
  <c r="G55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49" i="22"/>
  <c r="G71" i="22" s="1"/>
  <c r="G9" i="22"/>
  <c r="G10" i="22"/>
  <c r="G45" i="22" s="1"/>
  <c r="F379" i="14" s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7" i="22"/>
  <c r="I59" i="21"/>
  <c r="G59" i="21"/>
  <c r="I58" i="21"/>
  <c r="G58" i="21"/>
  <c r="I57" i="21"/>
  <c r="G57" i="21"/>
  <c r="I56" i="21"/>
  <c r="G56" i="21"/>
  <c r="I55" i="21"/>
  <c r="I60" i="21" s="1"/>
  <c r="G55" i="21"/>
  <c r="I52" i="21"/>
  <c r="G52" i="21"/>
  <c r="I51" i="21"/>
  <c r="G51" i="21"/>
  <c r="I50" i="21"/>
  <c r="G50" i="21"/>
  <c r="I49" i="21"/>
  <c r="G49" i="21"/>
  <c r="I48" i="21"/>
  <c r="G48" i="21"/>
  <c r="I47" i="21"/>
  <c r="G47" i="21"/>
  <c r="I46" i="21"/>
  <c r="G46" i="21"/>
  <c r="I45" i="21"/>
  <c r="G45" i="21"/>
  <c r="I44" i="21"/>
  <c r="G44" i="21"/>
  <c r="I43" i="21"/>
  <c r="G43" i="21"/>
  <c r="I42" i="21"/>
  <c r="G42" i="21"/>
  <c r="I41" i="21"/>
  <c r="G41" i="21"/>
  <c r="I40" i="21"/>
  <c r="G40" i="21"/>
  <c r="I39" i="21"/>
  <c r="G39" i="21"/>
  <c r="I38" i="21"/>
  <c r="G38" i="21"/>
  <c r="I35" i="21"/>
  <c r="G35" i="21"/>
  <c r="I34" i="21"/>
  <c r="G34" i="21"/>
  <c r="I33" i="21"/>
  <c r="G33" i="21"/>
  <c r="I32" i="21"/>
  <c r="G32" i="21"/>
  <c r="I31" i="21"/>
  <c r="G31" i="21"/>
  <c r="I30" i="21"/>
  <c r="G30" i="21"/>
  <c r="I29" i="21"/>
  <c r="G29" i="21"/>
  <c r="I28" i="21"/>
  <c r="G28" i="21"/>
  <c r="I27" i="21"/>
  <c r="G27" i="21"/>
  <c r="I26" i="21"/>
  <c r="G26" i="21"/>
  <c r="I25" i="21"/>
  <c r="G25" i="21"/>
  <c r="I24" i="21"/>
  <c r="G24" i="21"/>
  <c r="I23" i="21"/>
  <c r="G23" i="21"/>
  <c r="I22" i="21"/>
  <c r="G22" i="21"/>
  <c r="I21" i="21"/>
  <c r="G21" i="21"/>
  <c r="I20" i="21"/>
  <c r="G20" i="21"/>
  <c r="I17" i="21"/>
  <c r="G17" i="21"/>
  <c r="I16" i="21"/>
  <c r="G16" i="21"/>
  <c r="I15" i="21"/>
  <c r="G15" i="21"/>
  <c r="I14" i="21"/>
  <c r="G14" i="21"/>
  <c r="I13" i="21"/>
  <c r="G13" i="21"/>
  <c r="I12" i="21"/>
  <c r="G12" i="21"/>
  <c r="I11" i="21"/>
  <c r="G11" i="21"/>
  <c r="I10" i="21"/>
  <c r="G10" i="21"/>
  <c r="I126" i="20"/>
  <c r="G126" i="20"/>
  <c r="I125" i="20"/>
  <c r="G125" i="20"/>
  <c r="I124" i="20"/>
  <c r="G124" i="20"/>
  <c r="I123" i="20"/>
  <c r="G123" i="20"/>
  <c r="I122" i="20"/>
  <c r="G122" i="20"/>
  <c r="I121" i="20"/>
  <c r="G121" i="20"/>
  <c r="I120" i="20"/>
  <c r="G120" i="20"/>
  <c r="I119" i="20"/>
  <c r="G119" i="20"/>
  <c r="I118" i="20"/>
  <c r="G118" i="20"/>
  <c r="I117" i="20"/>
  <c r="G117" i="20"/>
  <c r="I116" i="20"/>
  <c r="I127" i="20" s="1"/>
  <c r="G116" i="20"/>
  <c r="I113" i="20"/>
  <c r="G113" i="20"/>
  <c r="I112" i="20"/>
  <c r="G112" i="20"/>
  <c r="I111" i="20"/>
  <c r="G111" i="20"/>
  <c r="I110" i="20"/>
  <c r="G110" i="20"/>
  <c r="I109" i="20"/>
  <c r="G109" i="20"/>
  <c r="I108" i="20"/>
  <c r="I114" i="20" s="1"/>
  <c r="G108" i="20"/>
  <c r="I105" i="20"/>
  <c r="G105" i="20"/>
  <c r="I104" i="20"/>
  <c r="G104" i="20"/>
  <c r="I103" i="20"/>
  <c r="G103" i="20"/>
  <c r="I102" i="20"/>
  <c r="G102" i="20"/>
  <c r="I101" i="20"/>
  <c r="G101" i="20"/>
  <c r="I100" i="20"/>
  <c r="G100" i="20"/>
  <c r="I99" i="20"/>
  <c r="G99" i="20"/>
  <c r="I98" i="20"/>
  <c r="G98" i="20"/>
  <c r="I97" i="20"/>
  <c r="G97" i="20"/>
  <c r="I96" i="20"/>
  <c r="G96" i="20"/>
  <c r="I95" i="20"/>
  <c r="G95" i="20"/>
  <c r="I94" i="20"/>
  <c r="G94" i="20"/>
  <c r="I93" i="20"/>
  <c r="G93" i="20"/>
  <c r="I92" i="20"/>
  <c r="G92" i="20"/>
  <c r="I91" i="20"/>
  <c r="G91" i="20"/>
  <c r="I90" i="20"/>
  <c r="G90" i="20"/>
  <c r="I89" i="20"/>
  <c r="G89" i="20"/>
  <c r="I88" i="20"/>
  <c r="G88" i="20"/>
  <c r="I87" i="20"/>
  <c r="G87" i="20"/>
  <c r="I86" i="20"/>
  <c r="G86" i="20"/>
  <c r="I85" i="20"/>
  <c r="G85" i="20"/>
  <c r="I84" i="20"/>
  <c r="G84" i="20"/>
  <c r="I83" i="20"/>
  <c r="G83" i="20"/>
  <c r="I82" i="20"/>
  <c r="G82" i="20"/>
  <c r="I81" i="20"/>
  <c r="G81" i="20"/>
  <c r="I80" i="20"/>
  <c r="G80" i="20"/>
  <c r="I79" i="20"/>
  <c r="G79" i="20"/>
  <c r="I78" i="20"/>
  <c r="G78" i="20"/>
  <c r="I77" i="20"/>
  <c r="G77" i="20"/>
  <c r="I76" i="20"/>
  <c r="I106" i="20" s="1"/>
  <c r="G76" i="20"/>
  <c r="I73" i="20"/>
  <c r="G73" i="20"/>
  <c r="I72" i="20"/>
  <c r="I74" i="20" s="1"/>
  <c r="G72" i="20"/>
  <c r="I69" i="20"/>
  <c r="G69" i="20"/>
  <c r="I68" i="20"/>
  <c r="G68" i="20"/>
  <c r="I67" i="20"/>
  <c r="G67" i="20"/>
  <c r="I66" i="20"/>
  <c r="G66" i="20"/>
  <c r="I65" i="20"/>
  <c r="G65" i="20"/>
  <c r="I64" i="20"/>
  <c r="G64" i="20"/>
  <c r="I63" i="20"/>
  <c r="G63" i="20"/>
  <c r="I62" i="20"/>
  <c r="G62" i="20"/>
  <c r="I61" i="20"/>
  <c r="G61" i="20"/>
  <c r="I60" i="20"/>
  <c r="G60" i="20"/>
  <c r="I59" i="20"/>
  <c r="G59" i="20"/>
  <c r="I58" i="20"/>
  <c r="G58" i="20"/>
  <c r="I57" i="20"/>
  <c r="G57" i="20"/>
  <c r="I56" i="20"/>
  <c r="G56" i="20"/>
  <c r="I55" i="20"/>
  <c r="G55" i="20"/>
  <c r="I54" i="20"/>
  <c r="G54" i="20"/>
  <c r="I53" i="20"/>
  <c r="G53" i="20"/>
  <c r="I52" i="20"/>
  <c r="G52" i="20"/>
  <c r="I51" i="20"/>
  <c r="G51" i="20"/>
  <c r="I50" i="20"/>
  <c r="G50" i="20"/>
  <c r="I49" i="20"/>
  <c r="G49" i="20"/>
  <c r="I48" i="20"/>
  <c r="G48" i="20"/>
  <c r="I47" i="20"/>
  <c r="G47" i="20"/>
  <c r="I46" i="20"/>
  <c r="G46" i="20"/>
  <c r="I45" i="20"/>
  <c r="G45" i="20"/>
  <c r="I44" i="20"/>
  <c r="G44" i="20"/>
  <c r="I43" i="20"/>
  <c r="G43" i="20"/>
  <c r="I42" i="20"/>
  <c r="G42" i="20"/>
  <c r="I41" i="20"/>
  <c r="G41" i="20"/>
  <c r="I40" i="20"/>
  <c r="G40" i="20"/>
  <c r="I39" i="20"/>
  <c r="G39" i="20"/>
  <c r="I38" i="20"/>
  <c r="G38" i="20"/>
  <c r="I37" i="20"/>
  <c r="G37" i="20"/>
  <c r="I36" i="20"/>
  <c r="G36" i="20"/>
  <c r="I35" i="20"/>
  <c r="G35" i="20"/>
  <c r="I34" i="20"/>
  <c r="G34" i="20"/>
  <c r="I33" i="20"/>
  <c r="G33" i="20"/>
  <c r="I32" i="20"/>
  <c r="G32" i="20"/>
  <c r="I31" i="20"/>
  <c r="G31" i="20"/>
  <c r="I30" i="20"/>
  <c r="G30" i="20"/>
  <c r="I29" i="20"/>
  <c r="G29" i="20"/>
  <c r="I28" i="20"/>
  <c r="G28" i="20"/>
  <c r="I27" i="20"/>
  <c r="G27" i="20"/>
  <c r="I26" i="20"/>
  <c r="G26" i="20"/>
  <c r="I25" i="20"/>
  <c r="G25" i="20"/>
  <c r="I24" i="20"/>
  <c r="G24" i="20"/>
  <c r="I23" i="20"/>
  <c r="G23" i="20"/>
  <c r="I22" i="20"/>
  <c r="G22" i="20"/>
  <c r="I21" i="20"/>
  <c r="G21" i="20"/>
  <c r="I20" i="20"/>
  <c r="G20" i="20"/>
  <c r="I19" i="20"/>
  <c r="G19" i="20"/>
  <c r="I18" i="20"/>
  <c r="I70" i="20" s="1"/>
  <c r="G18" i="20"/>
  <c r="I17" i="20"/>
  <c r="G17" i="20"/>
  <c r="I14" i="20"/>
  <c r="G14" i="20"/>
  <c r="I13" i="20"/>
  <c r="G13" i="20"/>
  <c r="I12" i="20"/>
  <c r="G12" i="20"/>
  <c r="I11" i="20"/>
  <c r="G11" i="20"/>
  <c r="I10" i="20"/>
  <c r="G10" i="20"/>
  <c r="G116" i="17"/>
  <c r="G117" i="17"/>
  <c r="G118" i="17"/>
  <c r="G119" i="17"/>
  <c r="G120" i="17"/>
  <c r="G121" i="17"/>
  <c r="G122" i="17"/>
  <c r="G123" i="17"/>
  <c r="G124" i="17"/>
  <c r="G125" i="17"/>
  <c r="G126" i="17"/>
  <c r="G108" i="17"/>
  <c r="G109" i="17"/>
  <c r="G110" i="17"/>
  <c r="G111" i="17"/>
  <c r="G112" i="17"/>
  <c r="G113" i="17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I59" i="18"/>
  <c r="G59" i="18"/>
  <c r="I58" i="18"/>
  <c r="G58" i="18"/>
  <c r="I57" i="18"/>
  <c r="G57" i="18"/>
  <c r="I56" i="18"/>
  <c r="G56" i="18"/>
  <c r="I55" i="18"/>
  <c r="G55" i="18"/>
  <c r="I52" i="18"/>
  <c r="G52" i="18"/>
  <c r="I51" i="18"/>
  <c r="G51" i="18"/>
  <c r="I50" i="18"/>
  <c r="G50" i="18"/>
  <c r="I49" i="18"/>
  <c r="G49" i="18"/>
  <c r="I48" i="18"/>
  <c r="G48" i="18"/>
  <c r="I47" i="18"/>
  <c r="G47" i="18"/>
  <c r="I46" i="18"/>
  <c r="G46" i="18"/>
  <c r="I45" i="18"/>
  <c r="G45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8" i="18"/>
  <c r="I53" i="18" s="1"/>
  <c r="G38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G28" i="18"/>
  <c r="I27" i="18"/>
  <c r="G27" i="18"/>
  <c r="I26" i="18"/>
  <c r="G26" i="18"/>
  <c r="I25" i="18"/>
  <c r="G25" i="18"/>
  <c r="I24" i="18"/>
  <c r="G24" i="18"/>
  <c r="I23" i="18"/>
  <c r="G23" i="18"/>
  <c r="I22" i="18"/>
  <c r="G22" i="18"/>
  <c r="I21" i="18"/>
  <c r="G21" i="18"/>
  <c r="I20" i="18"/>
  <c r="I36" i="18" s="1"/>
  <c r="G20" i="18"/>
  <c r="I17" i="18"/>
  <c r="G17" i="18"/>
  <c r="I16" i="18"/>
  <c r="G16" i="18"/>
  <c r="I15" i="18"/>
  <c r="G15" i="18"/>
  <c r="I14" i="18"/>
  <c r="G14" i="18"/>
  <c r="I13" i="18"/>
  <c r="G13" i="18"/>
  <c r="I12" i="18"/>
  <c r="G12" i="18"/>
  <c r="I11" i="18"/>
  <c r="G11" i="18"/>
  <c r="I10" i="18"/>
  <c r="I18" i="18" s="1"/>
  <c r="G10" i="18"/>
  <c r="I126" i="17"/>
  <c r="I125" i="17"/>
  <c r="I124" i="17"/>
  <c r="I123" i="17"/>
  <c r="I122" i="17"/>
  <c r="I121" i="17"/>
  <c r="I120" i="17"/>
  <c r="I119" i="17"/>
  <c r="I118" i="17"/>
  <c r="I117" i="17"/>
  <c r="I116" i="17"/>
  <c r="I113" i="17"/>
  <c r="I112" i="17"/>
  <c r="I111" i="17"/>
  <c r="I110" i="17"/>
  <c r="I109" i="17"/>
  <c r="I108" i="17"/>
  <c r="I105" i="17"/>
  <c r="G105" i="17"/>
  <c r="I104" i="17"/>
  <c r="G104" i="17"/>
  <c r="I103" i="17"/>
  <c r="G103" i="17"/>
  <c r="I102" i="17"/>
  <c r="G102" i="17"/>
  <c r="I101" i="17"/>
  <c r="G101" i="17"/>
  <c r="I100" i="17"/>
  <c r="G100" i="17"/>
  <c r="I99" i="17"/>
  <c r="G99" i="17"/>
  <c r="I98" i="17"/>
  <c r="G98" i="17"/>
  <c r="I97" i="17"/>
  <c r="G97" i="17"/>
  <c r="I96" i="17"/>
  <c r="G96" i="17"/>
  <c r="I95" i="17"/>
  <c r="G95" i="17"/>
  <c r="I94" i="17"/>
  <c r="G94" i="17"/>
  <c r="I93" i="17"/>
  <c r="G93" i="17"/>
  <c r="I92" i="17"/>
  <c r="G92" i="17"/>
  <c r="I91" i="17"/>
  <c r="G91" i="17"/>
  <c r="I90" i="17"/>
  <c r="G90" i="17"/>
  <c r="I89" i="17"/>
  <c r="G89" i="17"/>
  <c r="I88" i="17"/>
  <c r="G88" i="17"/>
  <c r="I87" i="17"/>
  <c r="G87" i="17"/>
  <c r="I86" i="17"/>
  <c r="G86" i="17"/>
  <c r="I85" i="17"/>
  <c r="G85" i="17"/>
  <c r="I84" i="17"/>
  <c r="G84" i="17"/>
  <c r="I83" i="17"/>
  <c r="G83" i="17"/>
  <c r="I82" i="17"/>
  <c r="G82" i="17"/>
  <c r="I81" i="17"/>
  <c r="G81" i="17"/>
  <c r="I80" i="17"/>
  <c r="G80" i="17"/>
  <c r="I79" i="17"/>
  <c r="G79" i="17"/>
  <c r="I78" i="17"/>
  <c r="G78" i="17"/>
  <c r="I77" i="17"/>
  <c r="G77" i="17"/>
  <c r="I76" i="17"/>
  <c r="G76" i="17"/>
  <c r="I73" i="17"/>
  <c r="G73" i="17"/>
  <c r="I72" i="17"/>
  <c r="G72" i="17"/>
  <c r="I69" i="17"/>
  <c r="G69" i="17"/>
  <c r="I68" i="17"/>
  <c r="G68" i="17"/>
  <c r="I67" i="17"/>
  <c r="G67" i="17"/>
  <c r="I66" i="17"/>
  <c r="G66" i="17"/>
  <c r="I65" i="17"/>
  <c r="G65" i="17"/>
  <c r="I64" i="17"/>
  <c r="G64" i="17"/>
  <c r="I63" i="17"/>
  <c r="G63" i="17"/>
  <c r="I62" i="17"/>
  <c r="G62" i="17"/>
  <c r="I61" i="17"/>
  <c r="G61" i="17"/>
  <c r="I60" i="17"/>
  <c r="G60" i="17"/>
  <c r="I59" i="17"/>
  <c r="G59" i="17"/>
  <c r="I58" i="17"/>
  <c r="G58" i="17"/>
  <c r="I57" i="17"/>
  <c r="G57" i="17"/>
  <c r="I56" i="17"/>
  <c r="G56" i="17"/>
  <c r="I55" i="17"/>
  <c r="G55" i="17"/>
  <c r="I54" i="17"/>
  <c r="G54" i="17"/>
  <c r="I53" i="17"/>
  <c r="G53" i="17"/>
  <c r="I52" i="17"/>
  <c r="G52" i="17"/>
  <c r="I51" i="17"/>
  <c r="G51" i="17"/>
  <c r="I50" i="17"/>
  <c r="G50" i="17"/>
  <c r="I49" i="17"/>
  <c r="G49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I26" i="17"/>
  <c r="G26" i="17"/>
  <c r="I25" i="17"/>
  <c r="G25" i="17"/>
  <c r="I24" i="17"/>
  <c r="G24" i="17"/>
  <c r="I23" i="17"/>
  <c r="G23" i="17"/>
  <c r="I22" i="17"/>
  <c r="G22" i="17"/>
  <c r="I21" i="17"/>
  <c r="G21" i="17"/>
  <c r="I20" i="17"/>
  <c r="G20" i="17"/>
  <c r="I19" i="17"/>
  <c r="G19" i="17"/>
  <c r="I18" i="17"/>
  <c r="G18" i="17"/>
  <c r="I17" i="17"/>
  <c r="G17" i="17"/>
  <c r="G70" i="17" s="1"/>
  <c r="I14" i="17"/>
  <c r="G14" i="17"/>
  <c r="I13" i="17"/>
  <c r="G13" i="17"/>
  <c r="I12" i="17"/>
  <c r="G12" i="17"/>
  <c r="I11" i="17"/>
  <c r="I15" i="17" s="1"/>
  <c r="G11" i="17"/>
  <c r="I10" i="17"/>
  <c r="G10" i="17"/>
  <c r="I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I36" i="16"/>
  <c r="I37" i="16" s="1"/>
  <c r="G36" i="16"/>
  <c r="G37" i="16" s="1"/>
  <c r="I33" i="16"/>
  <c r="G33" i="16"/>
  <c r="I32" i="16"/>
  <c r="G32" i="16"/>
  <c r="I31" i="16"/>
  <c r="G31" i="16"/>
  <c r="I28" i="16"/>
  <c r="G28" i="16"/>
  <c r="I27" i="16"/>
  <c r="G27" i="16"/>
  <c r="I26" i="16"/>
  <c r="G26" i="16"/>
  <c r="I25" i="16"/>
  <c r="G25" i="16"/>
  <c r="I24" i="16"/>
  <c r="G24" i="16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I29" i="16" s="1"/>
  <c r="G10" i="16"/>
  <c r="I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I36" i="15"/>
  <c r="I37" i="15" s="1"/>
  <c r="G36" i="15"/>
  <c r="G37" i="15" s="1"/>
  <c r="I33" i="15"/>
  <c r="G33" i="15"/>
  <c r="I32" i="15"/>
  <c r="I34" i="15" s="1"/>
  <c r="G32" i="15"/>
  <c r="I31" i="15"/>
  <c r="G31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I29" i="15" s="1"/>
  <c r="G11" i="15"/>
  <c r="I10" i="15"/>
  <c r="G10" i="15"/>
  <c r="F358" i="14" l="1"/>
  <c r="G73" i="22"/>
  <c r="I34" i="16"/>
  <c r="I70" i="17"/>
  <c r="I74" i="17"/>
  <c r="I106" i="17"/>
  <c r="G18" i="18"/>
  <c r="G36" i="18"/>
  <c r="G53" i="18"/>
  <c r="I15" i="20"/>
  <c r="I18" i="21"/>
  <c r="I36" i="21"/>
  <c r="I53" i="21"/>
  <c r="I127" i="17"/>
  <c r="G29" i="16"/>
  <c r="I114" i="17"/>
  <c r="I60" i="18"/>
  <c r="G70" i="20"/>
  <c r="G18" i="21"/>
  <c r="G36" i="21"/>
  <c r="G53" i="21"/>
  <c r="G60" i="21"/>
  <c r="G15" i="20"/>
  <c r="G74" i="20"/>
  <c r="G106" i="20"/>
  <c r="G114" i="20"/>
  <c r="G127" i="20"/>
  <c r="G62" i="21"/>
  <c r="F486" i="14" s="1"/>
  <c r="G486" i="14" s="1"/>
  <c r="G485" i="14" s="1"/>
  <c r="G73" i="19"/>
  <c r="F370" i="13" s="1"/>
  <c r="G47" i="19"/>
  <c r="F397" i="13" s="1"/>
  <c r="G60" i="18"/>
  <c r="G62" i="18"/>
  <c r="F514" i="13" s="1"/>
  <c r="G15" i="17"/>
  <c r="G74" i="17"/>
  <c r="G106" i="17"/>
  <c r="G127" i="17"/>
  <c r="G114" i="17"/>
  <c r="G34" i="16"/>
  <c r="G55" i="16" s="1"/>
  <c r="G53" i="16"/>
  <c r="G53" i="15"/>
  <c r="G29" i="15"/>
  <c r="G34" i="15"/>
  <c r="AD493" i="14"/>
  <c r="G8" i="14"/>
  <c r="M8" i="14" s="1"/>
  <c r="I8" i="14"/>
  <c r="K8" i="14"/>
  <c r="O8" i="14"/>
  <c r="Q8" i="14"/>
  <c r="U8" i="14"/>
  <c r="G10" i="14"/>
  <c r="I10" i="14"/>
  <c r="K10" i="14"/>
  <c r="O10" i="14"/>
  <c r="Q10" i="14"/>
  <c r="U10" i="14"/>
  <c r="G13" i="14"/>
  <c r="M13" i="14" s="1"/>
  <c r="I13" i="14"/>
  <c r="K13" i="14"/>
  <c r="O13" i="14"/>
  <c r="Q13" i="14"/>
  <c r="U13" i="14"/>
  <c r="G17" i="14"/>
  <c r="M17" i="14" s="1"/>
  <c r="I17" i="14"/>
  <c r="K17" i="14"/>
  <c r="O17" i="14"/>
  <c r="Q17" i="14"/>
  <c r="U17" i="14"/>
  <c r="G19" i="14"/>
  <c r="I19" i="14"/>
  <c r="K19" i="14"/>
  <c r="M19" i="14"/>
  <c r="O19" i="14"/>
  <c r="Q19" i="14"/>
  <c r="U19" i="14"/>
  <c r="G23" i="14"/>
  <c r="M23" i="14" s="1"/>
  <c r="I23" i="14"/>
  <c r="K23" i="14"/>
  <c r="O23" i="14"/>
  <c r="Q23" i="14"/>
  <c r="U23" i="14"/>
  <c r="G24" i="14"/>
  <c r="M24" i="14" s="1"/>
  <c r="I24" i="14"/>
  <c r="K24" i="14"/>
  <c r="O24" i="14"/>
  <c r="Q24" i="14"/>
  <c r="U24" i="14"/>
  <c r="G25" i="14"/>
  <c r="M25" i="14" s="1"/>
  <c r="I25" i="14"/>
  <c r="K25" i="14"/>
  <c r="O25" i="14"/>
  <c r="Q25" i="14"/>
  <c r="U25" i="14"/>
  <c r="G26" i="14"/>
  <c r="M26" i="14" s="1"/>
  <c r="I26" i="14"/>
  <c r="K26" i="14"/>
  <c r="O26" i="14"/>
  <c r="Q26" i="14"/>
  <c r="U26" i="14"/>
  <c r="G27" i="14"/>
  <c r="M27" i="14" s="1"/>
  <c r="I27" i="14"/>
  <c r="K27" i="14"/>
  <c r="O27" i="14"/>
  <c r="Q27" i="14"/>
  <c r="U27" i="14"/>
  <c r="G28" i="14"/>
  <c r="M28" i="14" s="1"/>
  <c r="I28" i="14"/>
  <c r="K28" i="14"/>
  <c r="O28" i="14"/>
  <c r="Q28" i="14"/>
  <c r="U28" i="14"/>
  <c r="G29" i="14"/>
  <c r="M29" i="14" s="1"/>
  <c r="I29" i="14"/>
  <c r="K29" i="14"/>
  <c r="O29" i="14"/>
  <c r="Q29" i="14"/>
  <c r="U29" i="14"/>
  <c r="G30" i="14"/>
  <c r="M30" i="14" s="1"/>
  <c r="I30" i="14"/>
  <c r="K30" i="14"/>
  <c r="O30" i="14"/>
  <c r="Q30" i="14"/>
  <c r="U30" i="14"/>
  <c r="G32" i="14"/>
  <c r="M32" i="14" s="1"/>
  <c r="I32" i="14"/>
  <c r="K32" i="14"/>
  <c r="O32" i="14"/>
  <c r="Q32" i="14"/>
  <c r="U32" i="14"/>
  <c r="G34" i="14"/>
  <c r="M34" i="14" s="1"/>
  <c r="I34" i="14"/>
  <c r="K34" i="14"/>
  <c r="O34" i="14"/>
  <c r="Q34" i="14"/>
  <c r="U34" i="14"/>
  <c r="G36" i="14"/>
  <c r="M36" i="14" s="1"/>
  <c r="I36" i="14"/>
  <c r="K36" i="14"/>
  <c r="O36" i="14"/>
  <c r="Q36" i="14"/>
  <c r="U36" i="14"/>
  <c r="G39" i="14"/>
  <c r="M39" i="14" s="1"/>
  <c r="I39" i="14"/>
  <c r="K39" i="14"/>
  <c r="O39" i="14"/>
  <c r="Q39" i="14"/>
  <c r="U39" i="14"/>
  <c r="G42" i="14"/>
  <c r="M42" i="14" s="1"/>
  <c r="I42" i="14"/>
  <c r="K42" i="14"/>
  <c r="O42" i="14"/>
  <c r="Q42" i="14"/>
  <c r="U42" i="14"/>
  <c r="G45" i="14"/>
  <c r="M45" i="14" s="1"/>
  <c r="I45" i="14"/>
  <c r="K45" i="14"/>
  <c r="O45" i="14"/>
  <c r="Q45" i="14"/>
  <c r="U45" i="14"/>
  <c r="G47" i="14"/>
  <c r="M47" i="14" s="1"/>
  <c r="I47" i="14"/>
  <c r="K47" i="14"/>
  <c r="O47" i="14"/>
  <c r="Q47" i="14"/>
  <c r="U47" i="14"/>
  <c r="G49" i="14"/>
  <c r="I49" i="14"/>
  <c r="K49" i="14"/>
  <c r="M49" i="14"/>
  <c r="O49" i="14"/>
  <c r="Q49" i="14"/>
  <c r="U49" i="14"/>
  <c r="G51" i="14"/>
  <c r="M51" i="14" s="1"/>
  <c r="I51" i="14"/>
  <c r="K51" i="14"/>
  <c r="O51" i="14"/>
  <c r="Q51" i="14"/>
  <c r="U51" i="14"/>
  <c r="G53" i="14"/>
  <c r="M53" i="14" s="1"/>
  <c r="I53" i="14"/>
  <c r="K53" i="14"/>
  <c r="O53" i="14"/>
  <c r="Q53" i="14"/>
  <c r="U53" i="14"/>
  <c r="G55" i="14"/>
  <c r="M55" i="14" s="1"/>
  <c r="I55" i="14"/>
  <c r="K55" i="14"/>
  <c r="O55" i="14"/>
  <c r="Q55" i="14"/>
  <c r="U55" i="14"/>
  <c r="G60" i="14"/>
  <c r="M60" i="14" s="1"/>
  <c r="I60" i="14"/>
  <c r="K60" i="14"/>
  <c r="O60" i="14"/>
  <c r="Q60" i="14"/>
  <c r="U60" i="14"/>
  <c r="G61" i="14"/>
  <c r="M61" i="14" s="1"/>
  <c r="I61" i="14"/>
  <c r="K61" i="14"/>
  <c r="O61" i="14"/>
  <c r="Q61" i="14"/>
  <c r="U61" i="14"/>
  <c r="G62" i="14"/>
  <c r="M62" i="14" s="1"/>
  <c r="I62" i="14"/>
  <c r="K62" i="14"/>
  <c r="O62" i="14"/>
  <c r="Q62" i="14"/>
  <c r="U62" i="14"/>
  <c r="G65" i="14"/>
  <c r="M65" i="14" s="1"/>
  <c r="I65" i="14"/>
  <c r="K65" i="14"/>
  <c r="O65" i="14"/>
  <c r="Q65" i="14"/>
  <c r="U65" i="14"/>
  <c r="G67" i="14"/>
  <c r="M67" i="14" s="1"/>
  <c r="I67" i="14"/>
  <c r="K67" i="14"/>
  <c r="O67" i="14"/>
  <c r="Q67" i="14"/>
  <c r="U67" i="14"/>
  <c r="G70" i="14"/>
  <c r="M70" i="14" s="1"/>
  <c r="I70" i="14"/>
  <c r="K70" i="14"/>
  <c r="O70" i="14"/>
  <c r="Q70" i="14"/>
  <c r="U70" i="14"/>
  <c r="G72" i="14"/>
  <c r="I72" i="14"/>
  <c r="K72" i="14"/>
  <c r="O72" i="14"/>
  <c r="Q72" i="14"/>
  <c r="U72" i="14"/>
  <c r="G76" i="14"/>
  <c r="M76" i="14" s="1"/>
  <c r="I76" i="14"/>
  <c r="K76" i="14"/>
  <c r="O76" i="14"/>
  <c r="Q76" i="14"/>
  <c r="U76" i="14"/>
  <c r="G78" i="14"/>
  <c r="M78" i="14" s="1"/>
  <c r="I78" i="14"/>
  <c r="K78" i="14"/>
  <c r="O78" i="14"/>
  <c r="Q78" i="14"/>
  <c r="U78" i="14"/>
  <c r="G81" i="14"/>
  <c r="M81" i="14" s="1"/>
  <c r="I81" i="14"/>
  <c r="K81" i="14"/>
  <c r="O81" i="14"/>
  <c r="Q81" i="14"/>
  <c r="U81" i="14"/>
  <c r="G87" i="14"/>
  <c r="M87" i="14" s="1"/>
  <c r="I87" i="14"/>
  <c r="K87" i="14"/>
  <c r="O87" i="14"/>
  <c r="Q87" i="14"/>
  <c r="U87" i="14"/>
  <c r="G89" i="14"/>
  <c r="M89" i="14" s="1"/>
  <c r="I89" i="14"/>
  <c r="K89" i="14"/>
  <c r="O89" i="14"/>
  <c r="Q89" i="14"/>
  <c r="U89" i="14"/>
  <c r="G90" i="14"/>
  <c r="M90" i="14" s="1"/>
  <c r="I90" i="14"/>
  <c r="K90" i="14"/>
  <c r="O90" i="14"/>
  <c r="Q90" i="14"/>
  <c r="U90" i="14"/>
  <c r="G93" i="14"/>
  <c r="M93" i="14" s="1"/>
  <c r="I93" i="14"/>
  <c r="K93" i="14"/>
  <c r="O93" i="14"/>
  <c r="Q93" i="14"/>
  <c r="U93" i="14"/>
  <c r="G96" i="14"/>
  <c r="M96" i="14" s="1"/>
  <c r="I96" i="14"/>
  <c r="K96" i="14"/>
  <c r="O96" i="14"/>
  <c r="Q96" i="14"/>
  <c r="U96" i="14"/>
  <c r="G100" i="14"/>
  <c r="I100" i="14"/>
  <c r="K100" i="14"/>
  <c r="O100" i="14"/>
  <c r="Q100" i="14"/>
  <c r="U100" i="14"/>
  <c r="G104" i="14"/>
  <c r="M104" i="14" s="1"/>
  <c r="I104" i="14"/>
  <c r="K104" i="14"/>
  <c r="O104" i="14"/>
  <c r="Q104" i="14"/>
  <c r="U104" i="14"/>
  <c r="G107" i="14"/>
  <c r="M107" i="14" s="1"/>
  <c r="I107" i="14"/>
  <c r="K107" i="14"/>
  <c r="O107" i="14"/>
  <c r="Q107" i="14"/>
  <c r="U107" i="14"/>
  <c r="G109" i="14"/>
  <c r="M109" i="14" s="1"/>
  <c r="I109" i="14"/>
  <c r="K109" i="14"/>
  <c r="O109" i="14"/>
  <c r="Q109" i="14"/>
  <c r="U109" i="14"/>
  <c r="G110" i="14"/>
  <c r="M110" i="14" s="1"/>
  <c r="I110" i="14"/>
  <c r="K110" i="14"/>
  <c r="O110" i="14"/>
  <c r="Q110" i="14"/>
  <c r="U110" i="14"/>
  <c r="G112" i="14"/>
  <c r="M112" i="14" s="1"/>
  <c r="I112" i="14"/>
  <c r="K112" i="14"/>
  <c r="O112" i="14"/>
  <c r="Q112" i="14"/>
  <c r="U112" i="14"/>
  <c r="G114" i="14"/>
  <c r="M114" i="14" s="1"/>
  <c r="I114" i="14"/>
  <c r="K114" i="14"/>
  <c r="O114" i="14"/>
  <c r="Q114" i="14"/>
  <c r="U114" i="14"/>
  <c r="G117" i="14"/>
  <c r="I117" i="14"/>
  <c r="K117" i="14"/>
  <c r="O117" i="14"/>
  <c r="Q117" i="14"/>
  <c r="U117" i="14"/>
  <c r="G120" i="14"/>
  <c r="M120" i="14" s="1"/>
  <c r="I120" i="14"/>
  <c r="K120" i="14"/>
  <c r="O120" i="14"/>
  <c r="Q120" i="14"/>
  <c r="U120" i="14"/>
  <c r="G122" i="14"/>
  <c r="M122" i="14" s="1"/>
  <c r="I122" i="14"/>
  <c r="K122" i="14"/>
  <c r="O122" i="14"/>
  <c r="Q122" i="14"/>
  <c r="U122" i="14"/>
  <c r="G125" i="14"/>
  <c r="M125" i="14" s="1"/>
  <c r="I125" i="14"/>
  <c r="K125" i="14"/>
  <c r="O125" i="14"/>
  <c r="Q125" i="14"/>
  <c r="U125" i="14"/>
  <c r="G129" i="14"/>
  <c r="M129" i="14" s="1"/>
  <c r="I129" i="14"/>
  <c r="K129" i="14"/>
  <c r="O129" i="14"/>
  <c r="Q129" i="14"/>
  <c r="U129" i="14"/>
  <c r="G131" i="14"/>
  <c r="M131" i="14" s="1"/>
  <c r="I131" i="14"/>
  <c r="K131" i="14"/>
  <c r="O131" i="14"/>
  <c r="Q131" i="14"/>
  <c r="U131" i="14"/>
  <c r="G139" i="14"/>
  <c r="M139" i="14" s="1"/>
  <c r="I139" i="14"/>
  <c r="K139" i="14"/>
  <c r="O139" i="14"/>
  <c r="Q139" i="14"/>
  <c r="U139" i="14"/>
  <c r="G140" i="14"/>
  <c r="M140" i="14" s="1"/>
  <c r="I140" i="14"/>
  <c r="K140" i="14"/>
  <c r="O140" i="14"/>
  <c r="Q140" i="14"/>
  <c r="U140" i="14"/>
  <c r="G143" i="14"/>
  <c r="M143" i="14" s="1"/>
  <c r="I143" i="14"/>
  <c r="K143" i="14"/>
  <c r="O143" i="14"/>
  <c r="Q143" i="14"/>
  <c r="U143" i="14"/>
  <c r="G161" i="14"/>
  <c r="M161" i="14" s="1"/>
  <c r="I161" i="14"/>
  <c r="K161" i="14"/>
  <c r="O161" i="14"/>
  <c r="Q161" i="14"/>
  <c r="U161" i="14"/>
  <c r="G163" i="14"/>
  <c r="M163" i="14" s="1"/>
  <c r="I163" i="14"/>
  <c r="K163" i="14"/>
  <c r="O163" i="14"/>
  <c r="Q163" i="14"/>
  <c r="U163" i="14"/>
  <c r="G164" i="14"/>
  <c r="I164" i="14"/>
  <c r="K164" i="14"/>
  <c r="O164" i="14"/>
  <c r="Q164" i="14"/>
  <c r="U164" i="14"/>
  <c r="G166" i="14"/>
  <c r="M166" i="14" s="1"/>
  <c r="I166" i="14"/>
  <c r="K166" i="14"/>
  <c r="O166" i="14"/>
  <c r="Q166" i="14"/>
  <c r="U166" i="14"/>
  <c r="G168" i="14"/>
  <c r="M168" i="14" s="1"/>
  <c r="I168" i="14"/>
  <c r="K168" i="14"/>
  <c r="O168" i="14"/>
  <c r="Q168" i="14"/>
  <c r="U168" i="14"/>
  <c r="G170" i="14"/>
  <c r="M170" i="14" s="1"/>
  <c r="I170" i="14"/>
  <c r="K170" i="14"/>
  <c r="O170" i="14"/>
  <c r="Q170" i="14"/>
  <c r="U170" i="14"/>
  <c r="G172" i="14"/>
  <c r="M172" i="14" s="1"/>
  <c r="I172" i="14"/>
  <c r="K172" i="14"/>
  <c r="O172" i="14"/>
  <c r="Q172" i="14"/>
  <c r="U172" i="14"/>
  <c r="G174" i="14"/>
  <c r="M174" i="14" s="1"/>
  <c r="I174" i="14"/>
  <c r="K174" i="14"/>
  <c r="O174" i="14"/>
  <c r="Q174" i="14"/>
  <c r="U174" i="14"/>
  <c r="G177" i="14"/>
  <c r="M177" i="14" s="1"/>
  <c r="I177" i="14"/>
  <c r="K177" i="14"/>
  <c r="O177" i="14"/>
  <c r="Q177" i="14"/>
  <c r="U177" i="14"/>
  <c r="G179" i="14"/>
  <c r="M179" i="14" s="1"/>
  <c r="I179" i="14"/>
  <c r="K179" i="14"/>
  <c r="O179" i="14"/>
  <c r="Q179" i="14"/>
  <c r="U179" i="14"/>
  <c r="G181" i="14"/>
  <c r="M181" i="14" s="1"/>
  <c r="I181" i="14"/>
  <c r="K181" i="14"/>
  <c r="O181" i="14"/>
  <c r="Q181" i="14"/>
  <c r="U181" i="14"/>
  <c r="G182" i="14"/>
  <c r="I182" i="14"/>
  <c r="K182" i="14"/>
  <c r="M182" i="14"/>
  <c r="O182" i="14"/>
  <c r="Q182" i="14"/>
  <c r="U182" i="14"/>
  <c r="G184" i="14"/>
  <c r="M184" i="14" s="1"/>
  <c r="I184" i="14"/>
  <c r="K184" i="14"/>
  <c r="O184" i="14"/>
  <c r="Q184" i="14"/>
  <c r="U184" i="14"/>
  <c r="G186" i="14"/>
  <c r="I186" i="14"/>
  <c r="K186" i="14"/>
  <c r="O186" i="14"/>
  <c r="Q186" i="14"/>
  <c r="U186" i="14"/>
  <c r="G188" i="14"/>
  <c r="M188" i="14" s="1"/>
  <c r="I188" i="14"/>
  <c r="K188" i="14"/>
  <c r="O188" i="14"/>
  <c r="Q188" i="14"/>
  <c r="U188" i="14"/>
  <c r="G191" i="14"/>
  <c r="M191" i="14" s="1"/>
  <c r="I191" i="14"/>
  <c r="K191" i="14"/>
  <c r="O191" i="14"/>
  <c r="Q191" i="14"/>
  <c r="U191" i="14"/>
  <c r="G193" i="14"/>
  <c r="M193" i="14" s="1"/>
  <c r="I193" i="14"/>
  <c r="K193" i="14"/>
  <c r="O193" i="14"/>
  <c r="Q193" i="14"/>
  <c r="U193" i="14"/>
  <c r="G196" i="14"/>
  <c r="M196" i="14" s="1"/>
  <c r="I196" i="14"/>
  <c r="I195" i="14" s="1"/>
  <c r="K196" i="14"/>
  <c r="O196" i="14"/>
  <c r="Q196" i="14"/>
  <c r="U196" i="14"/>
  <c r="G198" i="14"/>
  <c r="I198" i="14"/>
  <c r="K198" i="14"/>
  <c r="K195" i="14" s="1"/>
  <c r="O198" i="14"/>
  <c r="Q198" i="14"/>
  <c r="U198" i="14"/>
  <c r="G201" i="14"/>
  <c r="I201" i="14"/>
  <c r="K201" i="14"/>
  <c r="O201" i="14"/>
  <c r="Q201" i="14"/>
  <c r="U201" i="14"/>
  <c r="G203" i="14"/>
  <c r="M203" i="14" s="1"/>
  <c r="I203" i="14"/>
  <c r="K203" i="14"/>
  <c r="O203" i="14"/>
  <c r="Q203" i="14"/>
  <c r="U203" i="14"/>
  <c r="G205" i="14"/>
  <c r="M205" i="14" s="1"/>
  <c r="I205" i="14"/>
  <c r="K205" i="14"/>
  <c r="O205" i="14"/>
  <c r="Q205" i="14"/>
  <c r="U205" i="14"/>
  <c r="G206" i="14"/>
  <c r="M206" i="14" s="1"/>
  <c r="I206" i="14"/>
  <c r="K206" i="14"/>
  <c r="O206" i="14"/>
  <c r="Q206" i="14"/>
  <c r="U206" i="14"/>
  <c r="G208" i="14"/>
  <c r="M208" i="14" s="1"/>
  <c r="I208" i="14"/>
  <c r="K208" i="14"/>
  <c r="O208" i="14"/>
  <c r="Q208" i="14"/>
  <c r="U208" i="14"/>
  <c r="G209" i="14"/>
  <c r="M209" i="14" s="1"/>
  <c r="I209" i="14"/>
  <c r="K209" i="14"/>
  <c r="O209" i="14"/>
  <c r="Q209" i="14"/>
  <c r="U209" i="14"/>
  <c r="G210" i="14"/>
  <c r="M210" i="14" s="1"/>
  <c r="I210" i="14"/>
  <c r="K210" i="14"/>
  <c r="O210" i="14"/>
  <c r="Q210" i="14"/>
  <c r="U210" i="14"/>
  <c r="G212" i="14"/>
  <c r="I212" i="14"/>
  <c r="K212" i="14"/>
  <c r="O212" i="14"/>
  <c r="Q212" i="14"/>
  <c r="U212" i="14"/>
  <c r="G214" i="14"/>
  <c r="M214" i="14" s="1"/>
  <c r="I214" i="14"/>
  <c r="K214" i="14"/>
  <c r="O214" i="14"/>
  <c r="Q214" i="14"/>
  <c r="U214" i="14"/>
  <c r="G216" i="14"/>
  <c r="M216" i="14" s="1"/>
  <c r="I216" i="14"/>
  <c r="K216" i="14"/>
  <c r="O216" i="14"/>
  <c r="Q216" i="14"/>
  <c r="U216" i="14"/>
  <c r="G217" i="14"/>
  <c r="M217" i="14" s="1"/>
  <c r="I217" i="14"/>
  <c r="K217" i="14"/>
  <c r="O217" i="14"/>
  <c r="Q217" i="14"/>
  <c r="U217" i="14"/>
  <c r="G219" i="14"/>
  <c r="G218" i="14" s="1"/>
  <c r="I219" i="14"/>
  <c r="I218" i="14" s="1"/>
  <c r="K219" i="14"/>
  <c r="K218" i="14" s="1"/>
  <c r="O219" i="14"/>
  <c r="O218" i="14" s="1"/>
  <c r="Q219" i="14"/>
  <c r="Q218" i="14" s="1"/>
  <c r="U219" i="14"/>
  <c r="U218" i="14" s="1"/>
  <c r="G221" i="14"/>
  <c r="M221" i="14" s="1"/>
  <c r="I221" i="14"/>
  <c r="K221" i="14"/>
  <c r="O221" i="14"/>
  <c r="Q221" i="14"/>
  <c r="U221" i="14"/>
  <c r="G224" i="14"/>
  <c r="M224" i="14" s="1"/>
  <c r="I224" i="14"/>
  <c r="K224" i="14"/>
  <c r="O224" i="14"/>
  <c r="Q224" i="14"/>
  <c r="U224" i="14"/>
  <c r="G226" i="14"/>
  <c r="I226" i="14"/>
  <c r="K226" i="14"/>
  <c r="M226" i="14"/>
  <c r="O226" i="14"/>
  <c r="Q226" i="14"/>
  <c r="U226" i="14"/>
  <c r="G228" i="14"/>
  <c r="M228" i="14" s="1"/>
  <c r="I228" i="14"/>
  <c r="K228" i="14"/>
  <c r="O228" i="14"/>
  <c r="Q228" i="14"/>
  <c r="U228" i="14"/>
  <c r="G230" i="14"/>
  <c r="M230" i="14" s="1"/>
  <c r="I230" i="14"/>
  <c r="K230" i="14"/>
  <c r="O230" i="14"/>
  <c r="Q230" i="14"/>
  <c r="U230" i="14"/>
  <c r="G232" i="14"/>
  <c r="M232" i="14" s="1"/>
  <c r="I232" i="14"/>
  <c r="K232" i="14"/>
  <c r="O232" i="14"/>
  <c r="Q232" i="14"/>
  <c r="U232" i="14"/>
  <c r="G235" i="14"/>
  <c r="I235" i="14"/>
  <c r="K235" i="14"/>
  <c r="O235" i="14"/>
  <c r="Q235" i="14"/>
  <c r="U235" i="14"/>
  <c r="G238" i="14"/>
  <c r="M238" i="14" s="1"/>
  <c r="I238" i="14"/>
  <c r="K238" i="14"/>
  <c r="O238" i="14"/>
  <c r="Q238" i="14"/>
  <c r="U238" i="14"/>
  <c r="G240" i="14"/>
  <c r="M240" i="14" s="1"/>
  <c r="I240" i="14"/>
  <c r="K240" i="14"/>
  <c r="O240" i="14"/>
  <c r="Q240" i="14"/>
  <c r="U240" i="14"/>
  <c r="G243" i="14"/>
  <c r="I243" i="14"/>
  <c r="K243" i="14"/>
  <c r="M243" i="14"/>
  <c r="O243" i="14"/>
  <c r="Q243" i="14"/>
  <c r="U243" i="14"/>
  <c r="G247" i="14"/>
  <c r="M247" i="14" s="1"/>
  <c r="I247" i="14"/>
  <c r="K247" i="14"/>
  <c r="O247" i="14"/>
  <c r="Q247" i="14"/>
  <c r="U247" i="14"/>
  <c r="G254" i="14"/>
  <c r="M254" i="14" s="1"/>
  <c r="I254" i="14"/>
  <c r="K254" i="14"/>
  <c r="O254" i="14"/>
  <c r="Q254" i="14"/>
  <c r="U254" i="14"/>
  <c r="G255" i="14"/>
  <c r="M255" i="14" s="1"/>
  <c r="I255" i="14"/>
  <c r="K255" i="14"/>
  <c r="O255" i="14"/>
  <c r="Q255" i="14"/>
  <c r="U255" i="14"/>
  <c r="G256" i="14"/>
  <c r="M256" i="14" s="1"/>
  <c r="I256" i="14"/>
  <c r="K256" i="14"/>
  <c r="O256" i="14"/>
  <c r="Q256" i="14"/>
  <c r="U256" i="14"/>
  <c r="G257" i="14"/>
  <c r="M257" i="14" s="1"/>
  <c r="I257" i="14"/>
  <c r="K257" i="14"/>
  <c r="O257" i="14"/>
  <c r="Q257" i="14"/>
  <c r="U257" i="14"/>
  <c r="G258" i="14"/>
  <c r="M258" i="14" s="1"/>
  <c r="I258" i="14"/>
  <c r="K258" i="14"/>
  <c r="O258" i="14"/>
  <c r="Q258" i="14"/>
  <c r="U258" i="14"/>
  <c r="G259" i="14"/>
  <c r="M259" i="14" s="1"/>
  <c r="I259" i="14"/>
  <c r="K259" i="14"/>
  <c r="O259" i="14"/>
  <c r="Q259" i="14"/>
  <c r="U259" i="14"/>
  <c r="G260" i="14"/>
  <c r="M260" i="14" s="1"/>
  <c r="I260" i="14"/>
  <c r="K260" i="14"/>
  <c r="O260" i="14"/>
  <c r="Q260" i="14"/>
  <c r="U260" i="14"/>
  <c r="G261" i="14"/>
  <c r="M261" i="14" s="1"/>
  <c r="I261" i="14"/>
  <c r="K261" i="14"/>
  <c r="O261" i="14"/>
  <c r="Q261" i="14"/>
  <c r="U261" i="14"/>
  <c r="G263" i="14"/>
  <c r="M263" i="14" s="1"/>
  <c r="I263" i="14"/>
  <c r="K263" i="14"/>
  <c r="O263" i="14"/>
  <c r="Q263" i="14"/>
  <c r="U263" i="14"/>
  <c r="G265" i="14"/>
  <c r="M265" i="14" s="1"/>
  <c r="I265" i="14"/>
  <c r="K265" i="14"/>
  <c r="O265" i="14"/>
  <c r="Q265" i="14"/>
  <c r="U265" i="14"/>
  <c r="G271" i="14"/>
  <c r="M271" i="14" s="1"/>
  <c r="I271" i="14"/>
  <c r="K271" i="14"/>
  <c r="O271" i="14"/>
  <c r="Q271" i="14"/>
  <c r="U271" i="14"/>
  <c r="G278" i="14"/>
  <c r="M278" i="14" s="1"/>
  <c r="I278" i="14"/>
  <c r="K278" i="14"/>
  <c r="O278" i="14"/>
  <c r="Q278" i="14"/>
  <c r="U278" i="14"/>
  <c r="G282" i="14"/>
  <c r="M282" i="14" s="1"/>
  <c r="I282" i="14"/>
  <c r="K282" i="14"/>
  <c r="O282" i="14"/>
  <c r="Q282" i="14"/>
  <c r="U282" i="14"/>
  <c r="G309" i="14"/>
  <c r="I309" i="14"/>
  <c r="K309" i="14"/>
  <c r="O309" i="14"/>
  <c r="Q309" i="14"/>
  <c r="U309" i="14"/>
  <c r="G312" i="14"/>
  <c r="M312" i="14" s="1"/>
  <c r="I312" i="14"/>
  <c r="K312" i="14"/>
  <c r="O312" i="14"/>
  <c r="Q312" i="14"/>
  <c r="U312" i="14"/>
  <c r="G315" i="14"/>
  <c r="M315" i="14" s="1"/>
  <c r="I315" i="14"/>
  <c r="K315" i="14"/>
  <c r="O315" i="14"/>
  <c r="Q315" i="14"/>
  <c r="U315" i="14"/>
  <c r="G317" i="14"/>
  <c r="I317" i="14"/>
  <c r="K317" i="14"/>
  <c r="M317" i="14"/>
  <c r="O317" i="14"/>
  <c r="Q317" i="14"/>
  <c r="U317" i="14"/>
  <c r="G318" i="14"/>
  <c r="M318" i="14" s="1"/>
  <c r="I318" i="14"/>
  <c r="K318" i="14"/>
  <c r="O318" i="14"/>
  <c r="Q318" i="14"/>
  <c r="U318" i="14"/>
  <c r="G319" i="14"/>
  <c r="M319" i="14" s="1"/>
  <c r="I319" i="14"/>
  <c r="K319" i="14"/>
  <c r="O319" i="14"/>
  <c r="Q319" i="14"/>
  <c r="U319" i="14"/>
  <c r="G320" i="14"/>
  <c r="M320" i="14" s="1"/>
  <c r="I320" i="14"/>
  <c r="K320" i="14"/>
  <c r="O320" i="14"/>
  <c r="Q320" i="14"/>
  <c r="U320" i="14"/>
  <c r="G322" i="14"/>
  <c r="M322" i="14" s="1"/>
  <c r="I322" i="14"/>
  <c r="K322" i="14"/>
  <c r="O322" i="14"/>
  <c r="Q322" i="14"/>
  <c r="U322" i="14"/>
  <c r="G323" i="14"/>
  <c r="M323" i="14" s="1"/>
  <c r="I323" i="14"/>
  <c r="K323" i="14"/>
  <c r="O323" i="14"/>
  <c r="Q323" i="14"/>
  <c r="U323" i="14"/>
  <c r="G325" i="14"/>
  <c r="M325" i="14" s="1"/>
  <c r="I325" i="14"/>
  <c r="K325" i="14"/>
  <c r="O325" i="14"/>
  <c r="Q325" i="14"/>
  <c r="U325" i="14"/>
  <c r="G326" i="14"/>
  <c r="M326" i="14" s="1"/>
  <c r="I326" i="14"/>
  <c r="K326" i="14"/>
  <c r="O326" i="14"/>
  <c r="Q326" i="14"/>
  <c r="U326" i="14"/>
  <c r="G327" i="14"/>
  <c r="M327" i="14" s="1"/>
  <c r="I327" i="14"/>
  <c r="K327" i="14"/>
  <c r="O327" i="14"/>
  <c r="Q327" i="14"/>
  <c r="U327" i="14"/>
  <c r="G328" i="14"/>
  <c r="M328" i="14" s="1"/>
  <c r="I328" i="14"/>
  <c r="K328" i="14"/>
  <c r="O328" i="14"/>
  <c r="Q328" i="14"/>
  <c r="U328" i="14"/>
  <c r="G329" i="14"/>
  <c r="M329" i="14" s="1"/>
  <c r="I329" i="14"/>
  <c r="K329" i="14"/>
  <c r="O329" i="14"/>
  <c r="Q329" i="14"/>
  <c r="U329" i="14"/>
  <c r="G330" i="14"/>
  <c r="M330" i="14" s="1"/>
  <c r="I330" i="14"/>
  <c r="K330" i="14"/>
  <c r="O330" i="14"/>
  <c r="Q330" i="14"/>
  <c r="U330" i="14"/>
  <c r="G331" i="14"/>
  <c r="M331" i="14" s="1"/>
  <c r="I331" i="14"/>
  <c r="K331" i="14"/>
  <c r="O331" i="14"/>
  <c r="Q331" i="14"/>
  <c r="U331" i="14"/>
  <c r="G332" i="14"/>
  <c r="M332" i="14" s="1"/>
  <c r="I332" i="14"/>
  <c r="K332" i="14"/>
  <c r="O332" i="14"/>
  <c r="Q332" i="14"/>
  <c r="U332" i="14"/>
  <c r="G333" i="14"/>
  <c r="M333" i="14" s="1"/>
  <c r="I333" i="14"/>
  <c r="K333" i="14"/>
  <c r="O333" i="14"/>
  <c r="Q333" i="14"/>
  <c r="U333" i="14"/>
  <c r="G334" i="14"/>
  <c r="M334" i="14" s="1"/>
  <c r="I334" i="14"/>
  <c r="K334" i="14"/>
  <c r="O334" i="14"/>
  <c r="Q334" i="14"/>
  <c r="U334" i="14"/>
  <c r="G336" i="14"/>
  <c r="I336" i="14"/>
  <c r="K336" i="14"/>
  <c r="O336" i="14"/>
  <c r="Q336" i="14"/>
  <c r="U336" i="14"/>
  <c r="G338" i="14"/>
  <c r="I338" i="14"/>
  <c r="K338" i="14"/>
  <c r="M338" i="14"/>
  <c r="O338" i="14"/>
  <c r="Q338" i="14"/>
  <c r="U338" i="14"/>
  <c r="G341" i="14"/>
  <c r="M341" i="14" s="1"/>
  <c r="I341" i="14"/>
  <c r="K341" i="14"/>
  <c r="O341" i="14"/>
  <c r="Q341" i="14"/>
  <c r="U341" i="14"/>
  <c r="G344" i="14"/>
  <c r="M344" i="14" s="1"/>
  <c r="I344" i="14"/>
  <c r="K344" i="14"/>
  <c r="O344" i="14"/>
  <c r="Q344" i="14"/>
  <c r="U344" i="14"/>
  <c r="G345" i="14"/>
  <c r="M345" i="14" s="1"/>
  <c r="I345" i="14"/>
  <c r="K345" i="14"/>
  <c r="O345" i="14"/>
  <c r="Q345" i="14"/>
  <c r="U345" i="14"/>
  <c r="G346" i="14"/>
  <c r="M346" i="14" s="1"/>
  <c r="I346" i="14"/>
  <c r="K346" i="14"/>
  <c r="O346" i="14"/>
  <c r="Q346" i="14"/>
  <c r="U346" i="14"/>
  <c r="G347" i="14"/>
  <c r="M347" i="14" s="1"/>
  <c r="I347" i="14"/>
  <c r="K347" i="14"/>
  <c r="O347" i="14"/>
  <c r="Q347" i="14"/>
  <c r="U347" i="14"/>
  <c r="G348" i="14"/>
  <c r="M348" i="14" s="1"/>
  <c r="I348" i="14"/>
  <c r="K348" i="14"/>
  <c r="O348" i="14"/>
  <c r="Q348" i="14"/>
  <c r="U348" i="14"/>
  <c r="G349" i="14"/>
  <c r="M349" i="14" s="1"/>
  <c r="I349" i="14"/>
  <c r="K349" i="14"/>
  <c r="O349" i="14"/>
  <c r="Q349" i="14"/>
  <c r="U349" i="14"/>
  <c r="G350" i="14"/>
  <c r="M350" i="14" s="1"/>
  <c r="I350" i="14"/>
  <c r="K350" i="14"/>
  <c r="O350" i="14"/>
  <c r="Q350" i="14"/>
  <c r="U350" i="14"/>
  <c r="G351" i="14"/>
  <c r="M351" i="14" s="1"/>
  <c r="I351" i="14"/>
  <c r="K351" i="14"/>
  <c r="O351" i="14"/>
  <c r="Q351" i="14"/>
  <c r="U351" i="14"/>
  <c r="G352" i="14"/>
  <c r="M352" i="14" s="1"/>
  <c r="I352" i="14"/>
  <c r="K352" i="14"/>
  <c r="O352" i="14"/>
  <c r="Q352" i="14"/>
  <c r="U352" i="14"/>
  <c r="G353" i="14"/>
  <c r="M353" i="14" s="1"/>
  <c r="I353" i="14"/>
  <c r="K353" i="14"/>
  <c r="O353" i="14"/>
  <c r="Q353" i="14"/>
  <c r="U353" i="14"/>
  <c r="G354" i="14"/>
  <c r="M354" i="14" s="1"/>
  <c r="I354" i="14"/>
  <c r="K354" i="14"/>
  <c r="O354" i="14"/>
  <c r="Q354" i="14"/>
  <c r="U354" i="14"/>
  <c r="G355" i="14"/>
  <c r="M355" i="14" s="1"/>
  <c r="I355" i="14"/>
  <c r="K355" i="14"/>
  <c r="O355" i="14"/>
  <c r="Q355" i="14"/>
  <c r="U355" i="14"/>
  <c r="G356" i="14"/>
  <c r="M356" i="14" s="1"/>
  <c r="I356" i="14"/>
  <c r="K356" i="14"/>
  <c r="O356" i="14"/>
  <c r="Q356" i="14"/>
  <c r="U356" i="14"/>
  <c r="G358" i="14"/>
  <c r="G357" i="14" s="1"/>
  <c r="I358" i="14"/>
  <c r="I357" i="14" s="1"/>
  <c r="K358" i="14"/>
  <c r="K357" i="14" s="1"/>
  <c r="O358" i="14"/>
  <c r="O357" i="14" s="1"/>
  <c r="Q358" i="14"/>
  <c r="Q357" i="14" s="1"/>
  <c r="U358" i="14"/>
  <c r="U357" i="14" s="1"/>
  <c r="G360" i="14"/>
  <c r="M360" i="14" s="1"/>
  <c r="I360" i="14"/>
  <c r="K360" i="14"/>
  <c r="O360" i="14"/>
  <c r="Q360" i="14"/>
  <c r="U360" i="14"/>
  <c r="G361" i="14"/>
  <c r="M361" i="14" s="1"/>
  <c r="I361" i="14"/>
  <c r="K361" i="14"/>
  <c r="O361" i="14"/>
  <c r="Q361" i="14"/>
  <c r="U361" i="14"/>
  <c r="G362" i="14"/>
  <c r="I362" i="14"/>
  <c r="K362" i="14"/>
  <c r="M362" i="14"/>
  <c r="O362" i="14"/>
  <c r="Q362" i="14"/>
  <c r="U362" i="14"/>
  <c r="G363" i="14"/>
  <c r="M363" i="14" s="1"/>
  <c r="I363" i="14"/>
  <c r="K363" i="14"/>
  <c r="O363" i="14"/>
  <c r="Q363" i="14"/>
  <c r="U363" i="14"/>
  <c r="G364" i="14"/>
  <c r="M364" i="14" s="1"/>
  <c r="I364" i="14"/>
  <c r="K364" i="14"/>
  <c r="O364" i="14"/>
  <c r="Q364" i="14"/>
  <c r="U364" i="14"/>
  <c r="G365" i="14"/>
  <c r="M365" i="14" s="1"/>
  <c r="I365" i="14"/>
  <c r="K365" i="14"/>
  <c r="O365" i="14"/>
  <c r="Q365" i="14"/>
  <c r="U365" i="14"/>
  <c r="G366" i="14"/>
  <c r="M366" i="14" s="1"/>
  <c r="I366" i="14"/>
  <c r="K366" i="14"/>
  <c r="O366" i="14"/>
  <c r="Q366" i="14"/>
  <c r="U366" i="14"/>
  <c r="G367" i="14"/>
  <c r="M367" i="14" s="1"/>
  <c r="I367" i="14"/>
  <c r="K367" i="14"/>
  <c r="O367" i="14"/>
  <c r="Q367" i="14"/>
  <c r="U367" i="14"/>
  <c r="G368" i="14"/>
  <c r="M368" i="14" s="1"/>
  <c r="I368" i="14"/>
  <c r="K368" i="14"/>
  <c r="O368" i="14"/>
  <c r="Q368" i="14"/>
  <c r="U368" i="14"/>
  <c r="G369" i="14"/>
  <c r="M369" i="14" s="1"/>
  <c r="I369" i="14"/>
  <c r="K369" i="14"/>
  <c r="O369" i="14"/>
  <c r="Q369" i="14"/>
  <c r="U369" i="14"/>
  <c r="G370" i="14"/>
  <c r="M370" i="14" s="1"/>
  <c r="I370" i="14"/>
  <c r="K370" i="14"/>
  <c r="O370" i="14"/>
  <c r="Q370" i="14"/>
  <c r="U370" i="14"/>
  <c r="G371" i="14"/>
  <c r="M371" i="14" s="1"/>
  <c r="I371" i="14"/>
  <c r="K371" i="14"/>
  <c r="O371" i="14"/>
  <c r="Q371" i="14"/>
  <c r="U371" i="14"/>
  <c r="G372" i="14"/>
  <c r="M372" i="14" s="1"/>
  <c r="I372" i="14"/>
  <c r="K372" i="14"/>
  <c r="O372" i="14"/>
  <c r="Q372" i="14"/>
  <c r="U372" i="14"/>
  <c r="G373" i="14"/>
  <c r="M373" i="14" s="1"/>
  <c r="I373" i="14"/>
  <c r="K373" i="14"/>
  <c r="O373" i="14"/>
  <c r="Q373" i="14"/>
  <c r="U373" i="14"/>
  <c r="G374" i="14"/>
  <c r="M374" i="14" s="1"/>
  <c r="I374" i="14"/>
  <c r="K374" i="14"/>
  <c r="O374" i="14"/>
  <c r="Q374" i="14"/>
  <c r="U374" i="14"/>
  <c r="G375" i="14"/>
  <c r="M375" i="14" s="1"/>
  <c r="I375" i="14"/>
  <c r="K375" i="14"/>
  <c r="O375" i="14"/>
  <c r="Q375" i="14"/>
  <c r="U375" i="14"/>
  <c r="G376" i="14"/>
  <c r="M376" i="14" s="1"/>
  <c r="I376" i="14"/>
  <c r="K376" i="14"/>
  <c r="O376" i="14"/>
  <c r="Q376" i="14"/>
  <c r="U376" i="14"/>
  <c r="G377" i="14"/>
  <c r="M377" i="14" s="1"/>
  <c r="I377" i="14"/>
  <c r="K377" i="14"/>
  <c r="O377" i="14"/>
  <c r="Q377" i="14"/>
  <c r="U377" i="14"/>
  <c r="G379" i="14"/>
  <c r="I379" i="14"/>
  <c r="I378" i="14" s="1"/>
  <c r="K379" i="14"/>
  <c r="K378" i="14" s="1"/>
  <c r="O379" i="14"/>
  <c r="O378" i="14" s="1"/>
  <c r="Q379" i="14"/>
  <c r="Q378" i="14" s="1"/>
  <c r="U379" i="14"/>
  <c r="U378" i="14" s="1"/>
  <c r="G381" i="14"/>
  <c r="I381" i="14"/>
  <c r="K381" i="14"/>
  <c r="O381" i="14"/>
  <c r="Q381" i="14"/>
  <c r="U381" i="14"/>
  <c r="G383" i="14"/>
  <c r="I383" i="14"/>
  <c r="K383" i="14"/>
  <c r="M383" i="14"/>
  <c r="O383" i="14"/>
  <c r="Q383" i="14"/>
  <c r="U383" i="14"/>
  <c r="G384" i="14"/>
  <c r="M384" i="14" s="1"/>
  <c r="I384" i="14"/>
  <c r="K384" i="14"/>
  <c r="O384" i="14"/>
  <c r="Q384" i="14"/>
  <c r="U384" i="14"/>
  <c r="G386" i="14"/>
  <c r="M386" i="14" s="1"/>
  <c r="I386" i="14"/>
  <c r="K386" i="14"/>
  <c r="O386" i="14"/>
  <c r="Q386" i="14"/>
  <c r="U386" i="14"/>
  <c r="G388" i="14"/>
  <c r="M388" i="14" s="1"/>
  <c r="I388" i="14"/>
  <c r="K388" i="14"/>
  <c r="O388" i="14"/>
  <c r="Q388" i="14"/>
  <c r="U388" i="14"/>
  <c r="G390" i="14"/>
  <c r="M390" i="14" s="1"/>
  <c r="I390" i="14"/>
  <c r="K390" i="14"/>
  <c r="O390" i="14"/>
  <c r="Q390" i="14"/>
  <c r="U390" i="14"/>
  <c r="G392" i="14"/>
  <c r="M392" i="14" s="1"/>
  <c r="I392" i="14"/>
  <c r="K392" i="14"/>
  <c r="O392" i="14"/>
  <c r="Q392" i="14"/>
  <c r="U392" i="14"/>
  <c r="G395" i="14"/>
  <c r="M395" i="14" s="1"/>
  <c r="I395" i="14"/>
  <c r="K395" i="14"/>
  <c r="O395" i="14"/>
  <c r="Q395" i="14"/>
  <c r="U395" i="14"/>
  <c r="G397" i="14"/>
  <c r="I397" i="14"/>
  <c r="K397" i="14"/>
  <c r="M397" i="14"/>
  <c r="O397" i="14"/>
  <c r="Q397" i="14"/>
  <c r="U397" i="14"/>
  <c r="G398" i="14"/>
  <c r="M398" i="14" s="1"/>
  <c r="I398" i="14"/>
  <c r="K398" i="14"/>
  <c r="O398" i="14"/>
  <c r="Q398" i="14"/>
  <c r="U398" i="14"/>
  <c r="G399" i="14"/>
  <c r="M399" i="14" s="1"/>
  <c r="I399" i="14"/>
  <c r="K399" i="14"/>
  <c r="O399" i="14"/>
  <c r="Q399" i="14"/>
  <c r="U399" i="14"/>
  <c r="G400" i="14"/>
  <c r="M400" i="14" s="1"/>
  <c r="I400" i="14"/>
  <c r="K400" i="14"/>
  <c r="O400" i="14"/>
  <c r="Q400" i="14"/>
  <c r="U400" i="14"/>
  <c r="G401" i="14"/>
  <c r="M401" i="14" s="1"/>
  <c r="I401" i="14"/>
  <c r="K401" i="14"/>
  <c r="O401" i="14"/>
  <c r="Q401" i="14"/>
  <c r="U401" i="14"/>
  <c r="G402" i="14"/>
  <c r="M402" i="14" s="1"/>
  <c r="I402" i="14"/>
  <c r="K402" i="14"/>
  <c r="O402" i="14"/>
  <c r="Q402" i="14"/>
  <c r="U402" i="14"/>
  <c r="G403" i="14"/>
  <c r="M403" i="14" s="1"/>
  <c r="I403" i="14"/>
  <c r="K403" i="14"/>
  <c r="O403" i="14"/>
  <c r="Q403" i="14"/>
  <c r="U403" i="14"/>
  <c r="G404" i="14"/>
  <c r="M404" i="14" s="1"/>
  <c r="I404" i="14"/>
  <c r="K404" i="14"/>
  <c r="O404" i="14"/>
  <c r="Q404" i="14"/>
  <c r="U404" i="14"/>
  <c r="G405" i="14"/>
  <c r="M405" i="14" s="1"/>
  <c r="I405" i="14"/>
  <c r="K405" i="14"/>
  <c r="O405" i="14"/>
  <c r="Q405" i="14"/>
  <c r="U405" i="14"/>
  <c r="G406" i="14"/>
  <c r="M406" i="14" s="1"/>
  <c r="I406" i="14"/>
  <c r="K406" i="14"/>
  <c r="O406" i="14"/>
  <c r="Q406" i="14"/>
  <c r="U406" i="14"/>
  <c r="G407" i="14"/>
  <c r="M407" i="14" s="1"/>
  <c r="I407" i="14"/>
  <c r="K407" i="14"/>
  <c r="O407" i="14"/>
  <c r="Q407" i="14"/>
  <c r="U407" i="14"/>
  <c r="G408" i="14"/>
  <c r="M408" i="14" s="1"/>
  <c r="I408" i="14"/>
  <c r="K408" i="14"/>
  <c r="O408" i="14"/>
  <c r="Q408" i="14"/>
  <c r="U408" i="14"/>
  <c r="G409" i="14"/>
  <c r="M409" i="14" s="1"/>
  <c r="I409" i="14"/>
  <c r="K409" i="14"/>
  <c r="O409" i="14"/>
  <c r="Q409" i="14"/>
  <c r="U409" i="14"/>
  <c r="G410" i="14"/>
  <c r="M410" i="14" s="1"/>
  <c r="I410" i="14"/>
  <c r="K410" i="14"/>
  <c r="O410" i="14"/>
  <c r="Q410" i="14"/>
  <c r="U410" i="14"/>
  <c r="G412" i="14"/>
  <c r="G411" i="14" s="1"/>
  <c r="I412" i="14"/>
  <c r="I411" i="14" s="1"/>
  <c r="K412" i="14"/>
  <c r="K411" i="14" s="1"/>
  <c r="O412" i="14"/>
  <c r="O411" i="14" s="1"/>
  <c r="Q412" i="14"/>
  <c r="Q411" i="14" s="1"/>
  <c r="U412" i="14"/>
  <c r="U411" i="14" s="1"/>
  <c r="G414" i="14"/>
  <c r="M414" i="14" s="1"/>
  <c r="I414" i="14"/>
  <c r="K414" i="14"/>
  <c r="O414" i="14"/>
  <c r="Q414" i="14"/>
  <c r="U414" i="14"/>
  <c r="G415" i="14"/>
  <c r="M415" i="14" s="1"/>
  <c r="I415" i="14"/>
  <c r="K415" i="14"/>
  <c r="O415" i="14"/>
  <c r="Q415" i="14"/>
  <c r="U415" i="14"/>
  <c r="G416" i="14"/>
  <c r="M416" i="14" s="1"/>
  <c r="I416" i="14"/>
  <c r="K416" i="14"/>
  <c r="O416" i="14"/>
  <c r="Q416" i="14"/>
  <c r="U416" i="14"/>
  <c r="G417" i="14"/>
  <c r="M417" i="14" s="1"/>
  <c r="I417" i="14"/>
  <c r="K417" i="14"/>
  <c r="O417" i="14"/>
  <c r="Q417" i="14"/>
  <c r="U417" i="14"/>
  <c r="G418" i="14"/>
  <c r="M418" i="14" s="1"/>
  <c r="I418" i="14"/>
  <c r="K418" i="14"/>
  <c r="O418" i="14"/>
  <c r="Q418" i="14"/>
  <c r="U418" i="14"/>
  <c r="G419" i="14"/>
  <c r="M419" i="14" s="1"/>
  <c r="I419" i="14"/>
  <c r="K419" i="14"/>
  <c r="O419" i="14"/>
  <c r="Q419" i="14"/>
  <c r="U419" i="14"/>
  <c r="G420" i="14"/>
  <c r="M420" i="14" s="1"/>
  <c r="I420" i="14"/>
  <c r="K420" i="14"/>
  <c r="O420" i="14"/>
  <c r="Q420" i="14"/>
  <c r="U420" i="14"/>
  <c r="G421" i="14"/>
  <c r="M421" i="14" s="1"/>
  <c r="I421" i="14"/>
  <c r="K421" i="14"/>
  <c r="O421" i="14"/>
  <c r="Q421" i="14"/>
  <c r="U421" i="14"/>
  <c r="G422" i="14"/>
  <c r="M422" i="14" s="1"/>
  <c r="I422" i="14"/>
  <c r="K422" i="14"/>
  <c r="O422" i="14"/>
  <c r="Q422" i="14"/>
  <c r="U422" i="14"/>
  <c r="G424" i="14"/>
  <c r="M424" i="14" s="1"/>
  <c r="I424" i="14"/>
  <c r="K424" i="14"/>
  <c r="O424" i="14"/>
  <c r="Q424" i="14"/>
  <c r="U424" i="14"/>
  <c r="G426" i="14"/>
  <c r="M426" i="14" s="1"/>
  <c r="I426" i="14"/>
  <c r="K426" i="14"/>
  <c r="O426" i="14"/>
  <c r="Q426" i="14"/>
  <c r="U426" i="14"/>
  <c r="G429" i="14"/>
  <c r="M429" i="14" s="1"/>
  <c r="I429" i="14"/>
  <c r="K429" i="14"/>
  <c r="O429" i="14"/>
  <c r="Q429" i="14"/>
  <c r="U429" i="14"/>
  <c r="G432" i="14"/>
  <c r="M432" i="14" s="1"/>
  <c r="I432" i="14"/>
  <c r="K432" i="14"/>
  <c r="O432" i="14"/>
  <c r="Q432" i="14"/>
  <c r="U432" i="14"/>
  <c r="G433" i="14"/>
  <c r="M433" i="14" s="1"/>
  <c r="I433" i="14"/>
  <c r="K433" i="14"/>
  <c r="O433" i="14"/>
  <c r="Q433" i="14"/>
  <c r="U433" i="14"/>
  <c r="G435" i="14"/>
  <c r="M435" i="14" s="1"/>
  <c r="I435" i="14"/>
  <c r="K435" i="14"/>
  <c r="O435" i="14"/>
  <c r="Q435" i="14"/>
  <c r="U435" i="14"/>
  <c r="G437" i="14"/>
  <c r="M437" i="14" s="1"/>
  <c r="I437" i="14"/>
  <c r="K437" i="14"/>
  <c r="O437" i="14"/>
  <c r="Q437" i="14"/>
  <c r="U437" i="14"/>
  <c r="G442" i="14"/>
  <c r="M442" i="14" s="1"/>
  <c r="I442" i="14"/>
  <c r="K442" i="14"/>
  <c r="O442" i="14"/>
  <c r="Q442" i="14"/>
  <c r="U442" i="14"/>
  <c r="G443" i="14"/>
  <c r="M443" i="14" s="1"/>
  <c r="I443" i="14"/>
  <c r="K443" i="14"/>
  <c r="O443" i="14"/>
  <c r="Q443" i="14"/>
  <c r="U443" i="14"/>
  <c r="G446" i="14"/>
  <c r="M446" i="14" s="1"/>
  <c r="I446" i="14"/>
  <c r="K446" i="14"/>
  <c r="O446" i="14"/>
  <c r="Q446" i="14"/>
  <c r="U446" i="14"/>
  <c r="G447" i="14"/>
  <c r="M447" i="14" s="1"/>
  <c r="I447" i="14"/>
  <c r="K447" i="14"/>
  <c r="O447" i="14"/>
  <c r="Q447" i="14"/>
  <c r="U447" i="14"/>
  <c r="G448" i="14"/>
  <c r="M448" i="14" s="1"/>
  <c r="I448" i="14"/>
  <c r="K448" i="14"/>
  <c r="O448" i="14"/>
  <c r="Q448" i="14"/>
  <c r="U448" i="14"/>
  <c r="G450" i="14"/>
  <c r="M450" i="14" s="1"/>
  <c r="I450" i="14"/>
  <c r="K450" i="14"/>
  <c r="O450" i="14"/>
  <c r="Q450" i="14"/>
  <c r="U450" i="14"/>
  <c r="G453" i="14"/>
  <c r="M453" i="14" s="1"/>
  <c r="I453" i="14"/>
  <c r="K453" i="14"/>
  <c r="O453" i="14"/>
  <c r="Q453" i="14"/>
  <c r="U453" i="14"/>
  <c r="G457" i="14"/>
  <c r="M457" i="14" s="1"/>
  <c r="I457" i="14"/>
  <c r="K457" i="14"/>
  <c r="O457" i="14"/>
  <c r="Q457" i="14"/>
  <c r="U457" i="14"/>
  <c r="G459" i="14"/>
  <c r="G458" i="14" s="1"/>
  <c r="I459" i="14"/>
  <c r="I458" i="14" s="1"/>
  <c r="K459" i="14"/>
  <c r="K458" i="14" s="1"/>
  <c r="O459" i="14"/>
  <c r="O458" i="14" s="1"/>
  <c r="Q459" i="14"/>
  <c r="Q458" i="14" s="1"/>
  <c r="U459" i="14"/>
  <c r="U458" i="14" s="1"/>
  <c r="G463" i="14"/>
  <c r="M463" i="14" s="1"/>
  <c r="I463" i="14"/>
  <c r="K463" i="14"/>
  <c r="O463" i="14"/>
  <c r="Q463" i="14"/>
  <c r="U463" i="14"/>
  <c r="G466" i="14"/>
  <c r="M466" i="14" s="1"/>
  <c r="I466" i="14"/>
  <c r="K466" i="14"/>
  <c r="O466" i="14"/>
  <c r="Q466" i="14"/>
  <c r="U466" i="14"/>
  <c r="G468" i="14"/>
  <c r="M468" i="14" s="1"/>
  <c r="I468" i="14"/>
  <c r="K468" i="14"/>
  <c r="O468" i="14"/>
  <c r="Q468" i="14"/>
  <c r="U468" i="14"/>
  <c r="G475" i="14"/>
  <c r="M475" i="14" s="1"/>
  <c r="I475" i="14"/>
  <c r="K475" i="14"/>
  <c r="O475" i="14"/>
  <c r="Q475" i="14"/>
  <c r="U475" i="14"/>
  <c r="G476" i="14"/>
  <c r="M476" i="14" s="1"/>
  <c r="I476" i="14"/>
  <c r="K476" i="14"/>
  <c r="O476" i="14"/>
  <c r="Q476" i="14"/>
  <c r="U476" i="14"/>
  <c r="G477" i="14"/>
  <c r="M477" i="14" s="1"/>
  <c r="I477" i="14"/>
  <c r="K477" i="14"/>
  <c r="O477" i="14"/>
  <c r="Q477" i="14"/>
  <c r="U477" i="14"/>
  <c r="G480" i="14"/>
  <c r="G479" i="14" s="1"/>
  <c r="I480" i="14"/>
  <c r="I479" i="14" s="1"/>
  <c r="K480" i="14"/>
  <c r="K479" i="14" s="1"/>
  <c r="O480" i="14"/>
  <c r="O479" i="14" s="1"/>
  <c r="Q480" i="14"/>
  <c r="Q479" i="14" s="1"/>
  <c r="U480" i="14"/>
  <c r="U479" i="14" s="1"/>
  <c r="G482" i="14"/>
  <c r="G481" i="14" s="1"/>
  <c r="I482" i="14"/>
  <c r="I481" i="14" s="1"/>
  <c r="K482" i="14"/>
  <c r="K481" i="14" s="1"/>
  <c r="O482" i="14"/>
  <c r="O481" i="14" s="1"/>
  <c r="Q482" i="14"/>
  <c r="Q481" i="14" s="1"/>
  <c r="U482" i="14"/>
  <c r="U481" i="14" s="1"/>
  <c r="I484" i="14"/>
  <c r="I483" i="14" s="1"/>
  <c r="K484" i="14"/>
  <c r="K483" i="14" s="1"/>
  <c r="O484" i="14"/>
  <c r="O483" i="14" s="1"/>
  <c r="Q484" i="14"/>
  <c r="Q483" i="14" s="1"/>
  <c r="U484" i="14"/>
  <c r="U483" i="14" s="1"/>
  <c r="I486" i="14"/>
  <c r="I485" i="14" s="1"/>
  <c r="K486" i="14"/>
  <c r="K485" i="14" s="1"/>
  <c r="O486" i="14"/>
  <c r="O485" i="14" s="1"/>
  <c r="Q486" i="14"/>
  <c r="Q485" i="14" s="1"/>
  <c r="U486" i="14"/>
  <c r="U485" i="14" s="1"/>
  <c r="G488" i="14"/>
  <c r="G487" i="14" s="1"/>
  <c r="I488" i="14"/>
  <c r="I487" i="14" s="1"/>
  <c r="K488" i="14"/>
  <c r="K487" i="14" s="1"/>
  <c r="O488" i="14"/>
  <c r="O487" i="14" s="1"/>
  <c r="Q488" i="14"/>
  <c r="Q487" i="14" s="1"/>
  <c r="U488" i="14"/>
  <c r="U487" i="14" s="1"/>
  <c r="G490" i="14"/>
  <c r="I490" i="14"/>
  <c r="K490" i="14"/>
  <c r="O490" i="14"/>
  <c r="Q490" i="14"/>
  <c r="U490" i="14"/>
  <c r="G491" i="14"/>
  <c r="M491" i="14" s="1"/>
  <c r="I491" i="14"/>
  <c r="I489" i="14" s="1"/>
  <c r="K491" i="14"/>
  <c r="O491" i="14"/>
  <c r="Q491" i="14"/>
  <c r="U491" i="14"/>
  <c r="AD521" i="13"/>
  <c r="G8" i="13"/>
  <c r="M8" i="13" s="1"/>
  <c r="I8" i="13"/>
  <c r="K8" i="13"/>
  <c r="O8" i="13"/>
  <c r="Q8" i="13"/>
  <c r="U8" i="13"/>
  <c r="G10" i="13"/>
  <c r="I10" i="13"/>
  <c r="K10" i="13"/>
  <c r="O10" i="13"/>
  <c r="Q10" i="13"/>
  <c r="U10" i="13"/>
  <c r="G14" i="13"/>
  <c r="M14" i="13" s="1"/>
  <c r="I14" i="13"/>
  <c r="K14" i="13"/>
  <c r="O14" i="13"/>
  <c r="Q14" i="13"/>
  <c r="U14" i="13"/>
  <c r="G16" i="13"/>
  <c r="M16" i="13" s="1"/>
  <c r="I16" i="13"/>
  <c r="K16" i="13"/>
  <c r="O16" i="13"/>
  <c r="Q16" i="13"/>
  <c r="U16" i="13"/>
  <c r="G22" i="13"/>
  <c r="M22" i="13" s="1"/>
  <c r="I22" i="13"/>
  <c r="K22" i="13"/>
  <c r="O22" i="13"/>
  <c r="Q22" i="13"/>
  <c r="U22" i="13"/>
  <c r="G23" i="13"/>
  <c r="M23" i="13" s="1"/>
  <c r="I23" i="13"/>
  <c r="K23" i="13"/>
  <c r="O23" i="13"/>
  <c r="Q23" i="13"/>
  <c r="U23" i="13"/>
  <c r="G25" i="13"/>
  <c r="M25" i="13" s="1"/>
  <c r="I25" i="13"/>
  <c r="K25" i="13"/>
  <c r="O25" i="13"/>
  <c r="Q25" i="13"/>
  <c r="U25" i="13"/>
  <c r="G26" i="13"/>
  <c r="M26" i="13" s="1"/>
  <c r="I26" i="13"/>
  <c r="K26" i="13"/>
  <c r="O26" i="13"/>
  <c r="Q26" i="13"/>
  <c r="U26" i="13"/>
  <c r="G27" i="13"/>
  <c r="I27" i="13"/>
  <c r="K27" i="13"/>
  <c r="M27" i="13"/>
  <c r="O27" i="13"/>
  <c r="Q27" i="13"/>
  <c r="U27" i="13"/>
  <c r="G28" i="13"/>
  <c r="M28" i="13" s="1"/>
  <c r="I28" i="13"/>
  <c r="K28" i="13"/>
  <c r="O28" i="13"/>
  <c r="Q28" i="13"/>
  <c r="U28" i="13"/>
  <c r="G29" i="13"/>
  <c r="M29" i="13" s="1"/>
  <c r="I29" i="13"/>
  <c r="K29" i="13"/>
  <c r="O29" i="13"/>
  <c r="Q29" i="13"/>
  <c r="U29" i="13"/>
  <c r="G30" i="13"/>
  <c r="M30" i="13" s="1"/>
  <c r="I30" i="13"/>
  <c r="K30" i="13"/>
  <c r="O30" i="13"/>
  <c r="Q30" i="13"/>
  <c r="U30" i="13"/>
  <c r="G32" i="13"/>
  <c r="M32" i="13" s="1"/>
  <c r="I32" i="13"/>
  <c r="K32" i="13"/>
  <c r="O32" i="13"/>
  <c r="Q32" i="13"/>
  <c r="U32" i="13"/>
  <c r="G34" i="13"/>
  <c r="M34" i="13" s="1"/>
  <c r="I34" i="13"/>
  <c r="K34" i="13"/>
  <c r="O34" i="13"/>
  <c r="Q34" i="13"/>
  <c r="U34" i="13"/>
  <c r="G36" i="13"/>
  <c r="M36" i="13" s="1"/>
  <c r="I36" i="13"/>
  <c r="K36" i="13"/>
  <c r="O36" i="13"/>
  <c r="Q36" i="13"/>
  <c r="U36" i="13"/>
  <c r="G40" i="13"/>
  <c r="M40" i="13" s="1"/>
  <c r="I40" i="13"/>
  <c r="K40" i="13"/>
  <c r="O40" i="13"/>
  <c r="Q40" i="13"/>
  <c r="U40" i="13"/>
  <c r="G43" i="13"/>
  <c r="M43" i="13" s="1"/>
  <c r="I43" i="13"/>
  <c r="K43" i="13"/>
  <c r="O43" i="13"/>
  <c r="Q43" i="13"/>
  <c r="U43" i="13"/>
  <c r="G46" i="13"/>
  <c r="M46" i="13" s="1"/>
  <c r="I46" i="13"/>
  <c r="K46" i="13"/>
  <c r="O46" i="13"/>
  <c r="Q46" i="13"/>
  <c r="U46" i="13"/>
  <c r="G48" i="13"/>
  <c r="M48" i="13" s="1"/>
  <c r="I48" i="13"/>
  <c r="K48" i="13"/>
  <c r="O48" i="13"/>
  <c r="Q48" i="13"/>
  <c r="U48" i="13"/>
  <c r="G51" i="13"/>
  <c r="M51" i="13" s="1"/>
  <c r="I51" i="13"/>
  <c r="K51" i="13"/>
  <c r="O51" i="13"/>
  <c r="Q51" i="13"/>
  <c r="U51" i="13"/>
  <c r="G53" i="13"/>
  <c r="M53" i="13" s="1"/>
  <c r="I53" i="13"/>
  <c r="K53" i="13"/>
  <c r="O53" i="13"/>
  <c r="Q53" i="13"/>
  <c r="U53" i="13"/>
  <c r="G55" i="13"/>
  <c r="M55" i="13" s="1"/>
  <c r="I55" i="13"/>
  <c r="K55" i="13"/>
  <c r="O55" i="13"/>
  <c r="Q55" i="13"/>
  <c r="U55" i="13"/>
  <c r="G57" i="13"/>
  <c r="M57" i="13" s="1"/>
  <c r="I57" i="13"/>
  <c r="K57" i="13"/>
  <c r="O57" i="13"/>
  <c r="Q57" i="13"/>
  <c r="U57" i="13"/>
  <c r="G62" i="13"/>
  <c r="M62" i="13" s="1"/>
  <c r="I62" i="13"/>
  <c r="K62" i="13"/>
  <c r="O62" i="13"/>
  <c r="Q62" i="13"/>
  <c r="U62" i="13"/>
  <c r="G63" i="13"/>
  <c r="M63" i="13" s="1"/>
  <c r="I63" i="13"/>
  <c r="K63" i="13"/>
  <c r="O63" i="13"/>
  <c r="Q63" i="13"/>
  <c r="U63" i="13"/>
  <c r="G64" i="13"/>
  <c r="M64" i="13" s="1"/>
  <c r="I64" i="13"/>
  <c r="K64" i="13"/>
  <c r="O64" i="13"/>
  <c r="Q64" i="13"/>
  <c r="U64" i="13"/>
  <c r="G67" i="13"/>
  <c r="M67" i="13" s="1"/>
  <c r="I67" i="13"/>
  <c r="K67" i="13"/>
  <c r="O67" i="13"/>
  <c r="Q67" i="13"/>
  <c r="U67" i="13"/>
  <c r="G69" i="13"/>
  <c r="M69" i="13" s="1"/>
  <c r="I69" i="13"/>
  <c r="K69" i="13"/>
  <c r="O69" i="13"/>
  <c r="Q69" i="13"/>
  <c r="U69" i="13"/>
  <c r="G72" i="13"/>
  <c r="I72" i="13"/>
  <c r="K72" i="13"/>
  <c r="O72" i="13"/>
  <c r="Q72" i="13"/>
  <c r="U72" i="13"/>
  <c r="G74" i="13"/>
  <c r="M74" i="13" s="1"/>
  <c r="I74" i="13"/>
  <c r="K74" i="13"/>
  <c r="O74" i="13"/>
  <c r="Q74" i="13"/>
  <c r="U74" i="13"/>
  <c r="G78" i="13"/>
  <c r="M78" i="13" s="1"/>
  <c r="I78" i="13"/>
  <c r="K78" i="13"/>
  <c r="O78" i="13"/>
  <c r="Q78" i="13"/>
  <c r="U78" i="13"/>
  <c r="G80" i="13"/>
  <c r="M80" i="13" s="1"/>
  <c r="I80" i="13"/>
  <c r="K80" i="13"/>
  <c r="O80" i="13"/>
  <c r="Q80" i="13"/>
  <c r="U80" i="13"/>
  <c r="G83" i="13"/>
  <c r="M83" i="13" s="1"/>
  <c r="I83" i="13"/>
  <c r="K83" i="13"/>
  <c r="O83" i="13"/>
  <c r="Q83" i="13"/>
  <c r="U83" i="13"/>
  <c r="G89" i="13"/>
  <c r="I89" i="13"/>
  <c r="K89" i="13"/>
  <c r="M89" i="13"/>
  <c r="O89" i="13"/>
  <c r="Q89" i="13"/>
  <c r="U89" i="13"/>
  <c r="G93" i="13"/>
  <c r="M93" i="13" s="1"/>
  <c r="I93" i="13"/>
  <c r="K93" i="13"/>
  <c r="O93" i="13"/>
  <c r="Q93" i="13"/>
  <c r="U93" i="13"/>
  <c r="G94" i="13"/>
  <c r="M94" i="13" s="1"/>
  <c r="I94" i="13"/>
  <c r="K94" i="13"/>
  <c r="O94" i="13"/>
  <c r="Q94" i="13"/>
  <c r="U94" i="13"/>
  <c r="G97" i="13"/>
  <c r="M97" i="13" s="1"/>
  <c r="I97" i="13"/>
  <c r="K97" i="13"/>
  <c r="O97" i="13"/>
  <c r="Q97" i="13"/>
  <c r="U97" i="13"/>
  <c r="G100" i="13"/>
  <c r="M100" i="13" s="1"/>
  <c r="I100" i="13"/>
  <c r="K100" i="13"/>
  <c r="O100" i="13"/>
  <c r="Q100" i="13"/>
  <c r="U100" i="13"/>
  <c r="G104" i="13"/>
  <c r="M104" i="13" s="1"/>
  <c r="I104" i="13"/>
  <c r="K104" i="13"/>
  <c r="O104" i="13"/>
  <c r="Q104" i="13"/>
  <c r="U104" i="13"/>
  <c r="G108" i="13"/>
  <c r="I108" i="13"/>
  <c r="K108" i="13"/>
  <c r="O108" i="13"/>
  <c r="Q108" i="13"/>
  <c r="U108" i="13"/>
  <c r="G111" i="13"/>
  <c r="M111" i="13" s="1"/>
  <c r="I111" i="13"/>
  <c r="K111" i="13"/>
  <c r="O111" i="13"/>
  <c r="Q111" i="13"/>
  <c r="U111" i="13"/>
  <c r="G113" i="13"/>
  <c r="M113" i="13" s="1"/>
  <c r="I113" i="13"/>
  <c r="K113" i="13"/>
  <c r="O113" i="13"/>
  <c r="Q113" i="13"/>
  <c r="U113" i="13"/>
  <c r="G114" i="13"/>
  <c r="M114" i="13" s="1"/>
  <c r="I114" i="13"/>
  <c r="K114" i="13"/>
  <c r="O114" i="13"/>
  <c r="Q114" i="13"/>
  <c r="U114" i="13"/>
  <c r="G116" i="13"/>
  <c r="M116" i="13" s="1"/>
  <c r="I116" i="13"/>
  <c r="K116" i="13"/>
  <c r="O116" i="13"/>
  <c r="Q116" i="13"/>
  <c r="U116" i="13"/>
  <c r="G118" i="13"/>
  <c r="I118" i="13"/>
  <c r="K118" i="13"/>
  <c r="O118" i="13"/>
  <c r="Q118" i="13"/>
  <c r="U118" i="13"/>
  <c r="G121" i="13"/>
  <c r="M121" i="13" s="1"/>
  <c r="I121" i="13"/>
  <c r="K121" i="13"/>
  <c r="O121" i="13"/>
  <c r="Q121" i="13"/>
  <c r="U121" i="13"/>
  <c r="G124" i="13"/>
  <c r="M124" i="13" s="1"/>
  <c r="I124" i="13"/>
  <c r="K124" i="13"/>
  <c r="O124" i="13"/>
  <c r="Q124" i="13"/>
  <c r="U124" i="13"/>
  <c r="G126" i="13"/>
  <c r="M126" i="13" s="1"/>
  <c r="I126" i="13"/>
  <c r="K126" i="13"/>
  <c r="O126" i="13"/>
  <c r="Q126" i="13"/>
  <c r="U126" i="13"/>
  <c r="G129" i="13"/>
  <c r="M129" i="13" s="1"/>
  <c r="I129" i="13"/>
  <c r="K129" i="13"/>
  <c r="O129" i="13"/>
  <c r="Q129" i="13"/>
  <c r="U129" i="13"/>
  <c r="G133" i="13"/>
  <c r="M133" i="13" s="1"/>
  <c r="I133" i="13"/>
  <c r="K133" i="13"/>
  <c r="O133" i="13"/>
  <c r="Q133" i="13"/>
  <c r="U133" i="13"/>
  <c r="G135" i="13"/>
  <c r="M135" i="13" s="1"/>
  <c r="I135" i="13"/>
  <c r="K135" i="13"/>
  <c r="O135" i="13"/>
  <c r="Q135" i="13"/>
  <c r="U135" i="13"/>
  <c r="G139" i="13"/>
  <c r="M139" i="13" s="1"/>
  <c r="I139" i="13"/>
  <c r="K139" i="13"/>
  <c r="O139" i="13"/>
  <c r="Q139" i="13"/>
  <c r="U139" i="13"/>
  <c r="G140" i="13"/>
  <c r="M140" i="13" s="1"/>
  <c r="I140" i="13"/>
  <c r="K140" i="13"/>
  <c r="O140" i="13"/>
  <c r="Q140" i="13"/>
  <c r="U140" i="13"/>
  <c r="G143" i="13"/>
  <c r="M143" i="13" s="1"/>
  <c r="I143" i="13"/>
  <c r="K143" i="13"/>
  <c r="O143" i="13"/>
  <c r="Q143" i="13"/>
  <c r="U143" i="13"/>
  <c r="G163" i="13"/>
  <c r="M163" i="13" s="1"/>
  <c r="I163" i="13"/>
  <c r="K163" i="13"/>
  <c r="O163" i="13"/>
  <c r="Q163" i="13"/>
  <c r="U163" i="13"/>
  <c r="G165" i="13"/>
  <c r="I165" i="13"/>
  <c r="K165" i="13"/>
  <c r="O165" i="13"/>
  <c r="Q165" i="13"/>
  <c r="U165" i="13"/>
  <c r="G166" i="13"/>
  <c r="M166" i="13" s="1"/>
  <c r="I166" i="13"/>
  <c r="K166" i="13"/>
  <c r="O166" i="13"/>
  <c r="Q166" i="13"/>
  <c r="U166" i="13"/>
  <c r="G168" i="13"/>
  <c r="M168" i="13" s="1"/>
  <c r="I168" i="13"/>
  <c r="K168" i="13"/>
  <c r="O168" i="13"/>
  <c r="Q168" i="13"/>
  <c r="U168" i="13"/>
  <c r="G170" i="13"/>
  <c r="M170" i="13" s="1"/>
  <c r="I170" i="13"/>
  <c r="K170" i="13"/>
  <c r="O170" i="13"/>
  <c r="Q170" i="13"/>
  <c r="U170" i="13"/>
  <c r="G172" i="13"/>
  <c r="M172" i="13" s="1"/>
  <c r="I172" i="13"/>
  <c r="K172" i="13"/>
  <c r="O172" i="13"/>
  <c r="Q172" i="13"/>
  <c r="U172" i="13"/>
  <c r="G174" i="13"/>
  <c r="M174" i="13" s="1"/>
  <c r="I174" i="13"/>
  <c r="K174" i="13"/>
  <c r="O174" i="13"/>
  <c r="Q174" i="13"/>
  <c r="U174" i="13"/>
  <c r="G176" i="13"/>
  <c r="M176" i="13" s="1"/>
  <c r="I176" i="13"/>
  <c r="K176" i="13"/>
  <c r="O176" i="13"/>
  <c r="Q176" i="13"/>
  <c r="U176" i="13"/>
  <c r="G182" i="13"/>
  <c r="M182" i="13" s="1"/>
  <c r="I182" i="13"/>
  <c r="K182" i="13"/>
  <c r="O182" i="13"/>
  <c r="Q182" i="13"/>
  <c r="U182" i="13"/>
  <c r="G186" i="13"/>
  <c r="M186" i="13" s="1"/>
  <c r="I186" i="13"/>
  <c r="K186" i="13"/>
  <c r="O186" i="13"/>
  <c r="Q186" i="13"/>
  <c r="U186" i="13"/>
  <c r="G189" i="13"/>
  <c r="M189" i="13" s="1"/>
  <c r="I189" i="13"/>
  <c r="K189" i="13"/>
  <c r="O189" i="13"/>
  <c r="Q189" i="13"/>
  <c r="U189" i="13"/>
  <c r="G193" i="13"/>
  <c r="M193" i="13" s="1"/>
  <c r="I193" i="13"/>
  <c r="K193" i="13"/>
  <c r="O193" i="13"/>
  <c r="Q193" i="13"/>
  <c r="U193" i="13"/>
  <c r="G195" i="13"/>
  <c r="I195" i="13"/>
  <c r="K195" i="13"/>
  <c r="O195" i="13"/>
  <c r="Q195" i="13"/>
  <c r="U195" i="13"/>
  <c r="G197" i="13"/>
  <c r="M197" i="13" s="1"/>
  <c r="I197" i="13"/>
  <c r="K197" i="13"/>
  <c r="O197" i="13"/>
  <c r="Q197" i="13"/>
  <c r="U197" i="13"/>
  <c r="G199" i="13"/>
  <c r="M199" i="13" s="1"/>
  <c r="I199" i="13"/>
  <c r="K199" i="13"/>
  <c r="O199" i="13"/>
  <c r="Q199" i="13"/>
  <c r="U199" i="13"/>
  <c r="G202" i="13"/>
  <c r="M202" i="13" s="1"/>
  <c r="I202" i="13"/>
  <c r="K202" i="13"/>
  <c r="O202" i="13"/>
  <c r="Q202" i="13"/>
  <c r="U202" i="13"/>
  <c r="G204" i="13"/>
  <c r="M204" i="13" s="1"/>
  <c r="I204" i="13"/>
  <c r="K204" i="13"/>
  <c r="O204" i="13"/>
  <c r="Q204" i="13"/>
  <c r="U204" i="13"/>
  <c r="G207" i="13"/>
  <c r="I207" i="13"/>
  <c r="K207" i="13"/>
  <c r="O207" i="13"/>
  <c r="Q207" i="13"/>
  <c r="U207" i="13"/>
  <c r="G210" i="13"/>
  <c r="M210" i="13" s="1"/>
  <c r="I210" i="13"/>
  <c r="K210" i="13"/>
  <c r="O210" i="13"/>
  <c r="Q210" i="13"/>
  <c r="U210" i="13"/>
  <c r="G216" i="13"/>
  <c r="M216" i="13" s="1"/>
  <c r="I216" i="13"/>
  <c r="K216" i="13"/>
  <c r="O216" i="13"/>
  <c r="Q216" i="13"/>
  <c r="U216" i="13"/>
  <c r="G218" i="13"/>
  <c r="M218" i="13" s="1"/>
  <c r="I218" i="13"/>
  <c r="K218" i="13"/>
  <c r="O218" i="13"/>
  <c r="Q218" i="13"/>
  <c r="U218" i="13"/>
  <c r="G220" i="13"/>
  <c r="M220" i="13" s="1"/>
  <c r="I220" i="13"/>
  <c r="K220" i="13"/>
  <c r="O220" i="13"/>
  <c r="Q220" i="13"/>
  <c r="U220" i="13"/>
  <c r="G221" i="13"/>
  <c r="M221" i="13" s="1"/>
  <c r="I221" i="13"/>
  <c r="K221" i="13"/>
  <c r="O221" i="13"/>
  <c r="Q221" i="13"/>
  <c r="U221" i="13"/>
  <c r="G223" i="13"/>
  <c r="M223" i="13" s="1"/>
  <c r="I223" i="13"/>
  <c r="K223" i="13"/>
  <c r="O223" i="13"/>
  <c r="Q223" i="13"/>
  <c r="U223" i="13"/>
  <c r="G224" i="13"/>
  <c r="M224" i="13" s="1"/>
  <c r="I224" i="13"/>
  <c r="K224" i="13"/>
  <c r="O224" i="13"/>
  <c r="Q224" i="13"/>
  <c r="U224" i="13"/>
  <c r="G225" i="13"/>
  <c r="M225" i="13" s="1"/>
  <c r="I225" i="13"/>
  <c r="K225" i="13"/>
  <c r="O225" i="13"/>
  <c r="Q225" i="13"/>
  <c r="U225" i="13"/>
  <c r="G227" i="13"/>
  <c r="M227" i="13" s="1"/>
  <c r="I227" i="13"/>
  <c r="K227" i="13"/>
  <c r="O227" i="13"/>
  <c r="Q227" i="13"/>
  <c r="U227" i="13"/>
  <c r="G230" i="13"/>
  <c r="M230" i="13" s="1"/>
  <c r="I230" i="13"/>
  <c r="K230" i="13"/>
  <c r="O230" i="13"/>
  <c r="Q230" i="13"/>
  <c r="U230" i="13"/>
  <c r="G232" i="13"/>
  <c r="M232" i="13" s="1"/>
  <c r="I232" i="13"/>
  <c r="K232" i="13"/>
  <c r="O232" i="13"/>
  <c r="Q232" i="13"/>
  <c r="U232" i="13"/>
  <c r="G233" i="13"/>
  <c r="M233" i="13" s="1"/>
  <c r="I233" i="13"/>
  <c r="K233" i="13"/>
  <c r="O233" i="13"/>
  <c r="Q233" i="13"/>
  <c r="U233" i="13"/>
  <c r="G235" i="13"/>
  <c r="I235" i="13"/>
  <c r="I234" i="13" s="1"/>
  <c r="K235" i="13"/>
  <c r="K234" i="13" s="1"/>
  <c r="O235" i="13"/>
  <c r="O234" i="13" s="1"/>
  <c r="Q235" i="13"/>
  <c r="Q234" i="13" s="1"/>
  <c r="U235" i="13"/>
  <c r="U234" i="13" s="1"/>
  <c r="G237" i="13"/>
  <c r="I237" i="13"/>
  <c r="K237" i="13"/>
  <c r="O237" i="13"/>
  <c r="Q237" i="13"/>
  <c r="U237" i="13"/>
  <c r="G240" i="13"/>
  <c r="M240" i="13" s="1"/>
  <c r="I240" i="13"/>
  <c r="K240" i="13"/>
  <c r="O240" i="13"/>
  <c r="Q240" i="13"/>
  <c r="U240" i="13"/>
  <c r="G242" i="13"/>
  <c r="M242" i="13" s="1"/>
  <c r="I242" i="13"/>
  <c r="K242" i="13"/>
  <c r="O242" i="13"/>
  <c r="Q242" i="13"/>
  <c r="U242" i="13"/>
  <c r="G244" i="13"/>
  <c r="M244" i="13" s="1"/>
  <c r="I244" i="13"/>
  <c r="K244" i="13"/>
  <c r="O244" i="13"/>
  <c r="Q244" i="13"/>
  <c r="U244" i="13"/>
  <c r="G246" i="13"/>
  <c r="M246" i="13" s="1"/>
  <c r="I246" i="13"/>
  <c r="K246" i="13"/>
  <c r="O246" i="13"/>
  <c r="Q246" i="13"/>
  <c r="U246" i="13"/>
  <c r="G248" i="13"/>
  <c r="M248" i="13" s="1"/>
  <c r="I248" i="13"/>
  <c r="K248" i="13"/>
  <c r="O248" i="13"/>
  <c r="Q248" i="13"/>
  <c r="U248" i="13"/>
  <c r="G250" i="13"/>
  <c r="M250" i="13" s="1"/>
  <c r="I250" i="13"/>
  <c r="K250" i="13"/>
  <c r="O250" i="13"/>
  <c r="Q250" i="13"/>
  <c r="U250" i="13"/>
  <c r="G252" i="13"/>
  <c r="M252" i="13" s="1"/>
  <c r="I252" i="13"/>
  <c r="K252" i="13"/>
  <c r="O252" i="13"/>
  <c r="Q252" i="13"/>
  <c r="U252" i="13"/>
  <c r="G254" i="13"/>
  <c r="M254" i="13" s="1"/>
  <c r="I254" i="13"/>
  <c r="K254" i="13"/>
  <c r="O254" i="13"/>
  <c r="Q254" i="13"/>
  <c r="U254" i="13"/>
  <c r="G257" i="13"/>
  <c r="M257" i="13" s="1"/>
  <c r="I257" i="13"/>
  <c r="K257" i="13"/>
  <c r="O257" i="13"/>
  <c r="Q257" i="13"/>
  <c r="U257" i="13"/>
  <c r="G261" i="13"/>
  <c r="M261" i="13" s="1"/>
  <c r="I261" i="13"/>
  <c r="K261" i="13"/>
  <c r="O261" i="13"/>
  <c r="Q261" i="13"/>
  <c r="U261" i="13"/>
  <c r="G268" i="13"/>
  <c r="M268" i="13" s="1"/>
  <c r="I268" i="13"/>
  <c r="K268" i="13"/>
  <c r="O268" i="13"/>
  <c r="Q268" i="13"/>
  <c r="U268" i="13"/>
  <c r="G269" i="13"/>
  <c r="M269" i="13" s="1"/>
  <c r="I269" i="13"/>
  <c r="K269" i="13"/>
  <c r="O269" i="13"/>
  <c r="Q269" i="13"/>
  <c r="U269" i="13"/>
  <c r="G270" i="13"/>
  <c r="M270" i="13" s="1"/>
  <c r="I270" i="13"/>
  <c r="K270" i="13"/>
  <c r="O270" i="13"/>
  <c r="Q270" i="13"/>
  <c r="U270" i="13"/>
  <c r="G271" i="13"/>
  <c r="M271" i="13" s="1"/>
  <c r="I271" i="13"/>
  <c r="K271" i="13"/>
  <c r="O271" i="13"/>
  <c r="Q271" i="13"/>
  <c r="U271" i="13"/>
  <c r="G272" i="13"/>
  <c r="M272" i="13" s="1"/>
  <c r="I272" i="13"/>
  <c r="K272" i="13"/>
  <c r="O272" i="13"/>
  <c r="Q272" i="13"/>
  <c r="U272" i="13"/>
  <c r="G273" i="13"/>
  <c r="M273" i="13" s="1"/>
  <c r="I273" i="13"/>
  <c r="K273" i="13"/>
  <c r="O273" i="13"/>
  <c r="Q273" i="13"/>
  <c r="U273" i="13"/>
  <c r="G274" i="13"/>
  <c r="M274" i="13" s="1"/>
  <c r="I274" i="13"/>
  <c r="K274" i="13"/>
  <c r="O274" i="13"/>
  <c r="Q274" i="13"/>
  <c r="U274" i="13"/>
  <c r="G275" i="13"/>
  <c r="M275" i="13" s="1"/>
  <c r="I275" i="13"/>
  <c r="K275" i="13"/>
  <c r="O275" i="13"/>
  <c r="Q275" i="13"/>
  <c r="U275" i="13"/>
  <c r="G277" i="13"/>
  <c r="M277" i="13" s="1"/>
  <c r="I277" i="13"/>
  <c r="K277" i="13"/>
  <c r="O277" i="13"/>
  <c r="Q277" i="13"/>
  <c r="U277" i="13"/>
  <c r="G279" i="13"/>
  <c r="M279" i="13" s="1"/>
  <c r="I279" i="13"/>
  <c r="K279" i="13"/>
  <c r="O279" i="13"/>
  <c r="Q279" i="13"/>
  <c r="U279" i="13"/>
  <c r="G284" i="13"/>
  <c r="M284" i="13" s="1"/>
  <c r="I284" i="13"/>
  <c r="K284" i="13"/>
  <c r="O284" i="13"/>
  <c r="Q284" i="13"/>
  <c r="U284" i="13"/>
  <c r="G291" i="13"/>
  <c r="M291" i="13" s="1"/>
  <c r="I291" i="13"/>
  <c r="K291" i="13"/>
  <c r="O291" i="13"/>
  <c r="Q291" i="13"/>
  <c r="U291" i="13"/>
  <c r="G295" i="13"/>
  <c r="M295" i="13" s="1"/>
  <c r="I295" i="13"/>
  <c r="K295" i="13"/>
  <c r="O295" i="13"/>
  <c r="Q295" i="13"/>
  <c r="U295" i="13"/>
  <c r="G297" i="13"/>
  <c r="M297" i="13" s="1"/>
  <c r="I297" i="13"/>
  <c r="K297" i="13"/>
  <c r="O297" i="13"/>
  <c r="Q297" i="13"/>
  <c r="U297" i="13"/>
  <c r="G301" i="13"/>
  <c r="M301" i="13" s="1"/>
  <c r="I301" i="13"/>
  <c r="K301" i="13"/>
  <c r="O301" i="13"/>
  <c r="Q301" i="13"/>
  <c r="U301" i="13"/>
  <c r="G303" i="13"/>
  <c r="M303" i="13" s="1"/>
  <c r="I303" i="13"/>
  <c r="K303" i="13"/>
  <c r="O303" i="13"/>
  <c r="Q303" i="13"/>
  <c r="U303" i="13"/>
  <c r="G307" i="13"/>
  <c r="M307" i="13" s="1"/>
  <c r="I307" i="13"/>
  <c r="K307" i="13"/>
  <c r="O307" i="13"/>
  <c r="Q307" i="13"/>
  <c r="U307" i="13"/>
  <c r="G308" i="13"/>
  <c r="M308" i="13" s="1"/>
  <c r="I308" i="13"/>
  <c r="K308" i="13"/>
  <c r="O308" i="13"/>
  <c r="Q308" i="13"/>
  <c r="U308" i="13"/>
  <c r="G309" i="13"/>
  <c r="M309" i="13" s="1"/>
  <c r="I309" i="13"/>
  <c r="K309" i="13"/>
  <c r="O309" i="13"/>
  <c r="Q309" i="13"/>
  <c r="U309" i="13"/>
  <c r="G311" i="13"/>
  <c r="M311" i="13" s="1"/>
  <c r="I311" i="13"/>
  <c r="K311" i="13"/>
  <c r="O311" i="13"/>
  <c r="Q311" i="13"/>
  <c r="U311" i="13"/>
  <c r="G313" i="13"/>
  <c r="M313" i="13" s="1"/>
  <c r="I313" i="13"/>
  <c r="K313" i="13"/>
  <c r="O313" i="13"/>
  <c r="Q313" i="13"/>
  <c r="U313" i="13"/>
  <c r="G317" i="13"/>
  <c r="M317" i="13" s="1"/>
  <c r="I317" i="13"/>
  <c r="K317" i="13"/>
  <c r="O317" i="13"/>
  <c r="Q317" i="13"/>
  <c r="U317" i="13"/>
  <c r="G320" i="13"/>
  <c r="M320" i="13" s="1"/>
  <c r="I320" i="13"/>
  <c r="K320" i="13"/>
  <c r="O320" i="13"/>
  <c r="Q320" i="13"/>
  <c r="U320" i="13"/>
  <c r="G322" i="13"/>
  <c r="I322" i="13"/>
  <c r="K322" i="13"/>
  <c r="O322" i="13"/>
  <c r="Q322" i="13"/>
  <c r="U322" i="13"/>
  <c r="G324" i="13"/>
  <c r="M324" i="13" s="1"/>
  <c r="I324" i="13"/>
  <c r="K324" i="13"/>
  <c r="O324" i="13"/>
  <c r="Q324" i="13"/>
  <c r="U324" i="13"/>
  <c r="G327" i="13"/>
  <c r="M327" i="13" s="1"/>
  <c r="I327" i="13"/>
  <c r="K327" i="13"/>
  <c r="O327" i="13"/>
  <c r="Q327" i="13"/>
  <c r="U327" i="13"/>
  <c r="G329" i="13"/>
  <c r="M329" i="13" s="1"/>
  <c r="I329" i="13"/>
  <c r="K329" i="13"/>
  <c r="O329" i="13"/>
  <c r="Q329" i="13"/>
  <c r="U329" i="13"/>
  <c r="G330" i="13"/>
  <c r="M330" i="13" s="1"/>
  <c r="I330" i="13"/>
  <c r="K330" i="13"/>
  <c r="O330" i="13"/>
  <c r="Q330" i="13"/>
  <c r="U330" i="13"/>
  <c r="G331" i="13"/>
  <c r="M331" i="13" s="1"/>
  <c r="I331" i="13"/>
  <c r="K331" i="13"/>
  <c r="O331" i="13"/>
  <c r="Q331" i="13"/>
  <c r="U331" i="13"/>
  <c r="G333" i="13"/>
  <c r="M333" i="13" s="1"/>
  <c r="I333" i="13"/>
  <c r="K333" i="13"/>
  <c r="O333" i="13"/>
  <c r="Q333" i="13"/>
  <c r="U333" i="13"/>
  <c r="G334" i="13"/>
  <c r="M334" i="13" s="1"/>
  <c r="I334" i="13"/>
  <c r="K334" i="13"/>
  <c r="O334" i="13"/>
  <c r="Q334" i="13"/>
  <c r="U334" i="13"/>
  <c r="G335" i="13"/>
  <c r="M335" i="13" s="1"/>
  <c r="I335" i="13"/>
  <c r="K335" i="13"/>
  <c r="O335" i="13"/>
  <c r="Q335" i="13"/>
  <c r="U335" i="13"/>
  <c r="G337" i="13"/>
  <c r="M337" i="13" s="1"/>
  <c r="I337" i="13"/>
  <c r="K337" i="13"/>
  <c r="O337" i="13"/>
  <c r="Q337" i="13"/>
  <c r="U337" i="13"/>
  <c r="G338" i="13"/>
  <c r="M338" i="13" s="1"/>
  <c r="I338" i="13"/>
  <c r="K338" i="13"/>
  <c r="O338" i="13"/>
  <c r="Q338" i="13"/>
  <c r="U338" i="13"/>
  <c r="G339" i="13"/>
  <c r="M339" i="13" s="1"/>
  <c r="I339" i="13"/>
  <c r="K339" i="13"/>
  <c r="O339" i="13"/>
  <c r="Q339" i="13"/>
  <c r="U339" i="13"/>
  <c r="G340" i="13"/>
  <c r="M340" i="13" s="1"/>
  <c r="I340" i="13"/>
  <c r="K340" i="13"/>
  <c r="O340" i="13"/>
  <c r="Q340" i="13"/>
  <c r="U340" i="13"/>
  <c r="G341" i="13"/>
  <c r="M341" i="13" s="1"/>
  <c r="I341" i="13"/>
  <c r="K341" i="13"/>
  <c r="O341" i="13"/>
  <c r="Q341" i="13"/>
  <c r="U341" i="13"/>
  <c r="G342" i="13"/>
  <c r="M342" i="13" s="1"/>
  <c r="I342" i="13"/>
  <c r="K342" i="13"/>
  <c r="O342" i="13"/>
  <c r="Q342" i="13"/>
  <c r="U342" i="13"/>
  <c r="G343" i="13"/>
  <c r="I343" i="13"/>
  <c r="K343" i="13"/>
  <c r="M343" i="13"/>
  <c r="O343" i="13"/>
  <c r="Q343" i="13"/>
  <c r="U343" i="13"/>
  <c r="G344" i="13"/>
  <c r="M344" i="13" s="1"/>
  <c r="I344" i="13"/>
  <c r="K344" i="13"/>
  <c r="O344" i="13"/>
  <c r="Q344" i="13"/>
  <c r="U344" i="13"/>
  <c r="G345" i="13"/>
  <c r="M345" i="13" s="1"/>
  <c r="I345" i="13"/>
  <c r="K345" i="13"/>
  <c r="O345" i="13"/>
  <c r="Q345" i="13"/>
  <c r="U345" i="13"/>
  <c r="G346" i="13"/>
  <c r="M346" i="13" s="1"/>
  <c r="I346" i="13"/>
  <c r="K346" i="13"/>
  <c r="O346" i="13"/>
  <c r="Q346" i="13"/>
  <c r="U346" i="13"/>
  <c r="G348" i="13"/>
  <c r="I348" i="13"/>
  <c r="K348" i="13"/>
  <c r="O348" i="13"/>
  <c r="Q348" i="13"/>
  <c r="U348" i="13"/>
  <c r="G350" i="13"/>
  <c r="M350" i="13" s="1"/>
  <c r="I350" i="13"/>
  <c r="K350" i="13"/>
  <c r="O350" i="13"/>
  <c r="Q350" i="13"/>
  <c r="U350" i="13"/>
  <c r="G353" i="13"/>
  <c r="M353" i="13" s="1"/>
  <c r="I353" i="13"/>
  <c r="K353" i="13"/>
  <c r="O353" i="13"/>
  <c r="Q353" i="13"/>
  <c r="U353" i="13"/>
  <c r="G356" i="13"/>
  <c r="M356" i="13" s="1"/>
  <c r="I356" i="13"/>
  <c r="K356" i="13"/>
  <c r="O356" i="13"/>
  <c r="Q356" i="13"/>
  <c r="U356" i="13"/>
  <c r="G357" i="13"/>
  <c r="M357" i="13" s="1"/>
  <c r="I357" i="13"/>
  <c r="K357" i="13"/>
  <c r="O357" i="13"/>
  <c r="Q357" i="13"/>
  <c r="U357" i="13"/>
  <c r="G358" i="13"/>
  <c r="I358" i="13"/>
  <c r="K358" i="13"/>
  <c r="M358" i="13"/>
  <c r="O358" i="13"/>
  <c r="Q358" i="13"/>
  <c r="U358" i="13"/>
  <c r="G359" i="13"/>
  <c r="M359" i="13" s="1"/>
  <c r="I359" i="13"/>
  <c r="K359" i="13"/>
  <c r="O359" i="13"/>
  <c r="Q359" i="13"/>
  <c r="U359" i="13"/>
  <c r="G360" i="13"/>
  <c r="M360" i="13" s="1"/>
  <c r="I360" i="13"/>
  <c r="K360" i="13"/>
  <c r="O360" i="13"/>
  <c r="Q360" i="13"/>
  <c r="U360" i="13"/>
  <c r="G361" i="13"/>
  <c r="M361" i="13" s="1"/>
  <c r="I361" i="13"/>
  <c r="K361" i="13"/>
  <c r="O361" i="13"/>
  <c r="Q361" i="13"/>
  <c r="U361" i="13"/>
  <c r="G362" i="13"/>
  <c r="M362" i="13" s="1"/>
  <c r="I362" i="13"/>
  <c r="K362" i="13"/>
  <c r="O362" i="13"/>
  <c r="Q362" i="13"/>
  <c r="U362" i="13"/>
  <c r="G363" i="13"/>
  <c r="M363" i="13" s="1"/>
  <c r="I363" i="13"/>
  <c r="K363" i="13"/>
  <c r="O363" i="13"/>
  <c r="Q363" i="13"/>
  <c r="U363" i="13"/>
  <c r="G364" i="13"/>
  <c r="M364" i="13" s="1"/>
  <c r="I364" i="13"/>
  <c r="K364" i="13"/>
  <c r="O364" i="13"/>
  <c r="Q364" i="13"/>
  <c r="U364" i="13"/>
  <c r="G365" i="13"/>
  <c r="M365" i="13" s="1"/>
  <c r="I365" i="13"/>
  <c r="K365" i="13"/>
  <c r="O365" i="13"/>
  <c r="Q365" i="13"/>
  <c r="U365" i="13"/>
  <c r="G366" i="13"/>
  <c r="M366" i="13" s="1"/>
  <c r="I366" i="13"/>
  <c r="K366" i="13"/>
  <c r="O366" i="13"/>
  <c r="Q366" i="13"/>
  <c r="U366" i="13"/>
  <c r="G367" i="13"/>
  <c r="M367" i="13" s="1"/>
  <c r="I367" i="13"/>
  <c r="K367" i="13"/>
  <c r="O367" i="13"/>
  <c r="Q367" i="13"/>
  <c r="U367" i="13"/>
  <c r="G368" i="13"/>
  <c r="M368" i="13" s="1"/>
  <c r="I368" i="13"/>
  <c r="K368" i="13"/>
  <c r="O368" i="13"/>
  <c r="Q368" i="13"/>
  <c r="U368" i="13"/>
  <c r="G370" i="13"/>
  <c r="M370" i="13" s="1"/>
  <c r="M369" i="13" s="1"/>
  <c r="I370" i="13"/>
  <c r="I369" i="13" s="1"/>
  <c r="K370" i="13"/>
  <c r="K369" i="13" s="1"/>
  <c r="O370" i="13"/>
  <c r="O369" i="13" s="1"/>
  <c r="Q370" i="13"/>
  <c r="Q369" i="13" s="1"/>
  <c r="U370" i="13"/>
  <c r="U369" i="13" s="1"/>
  <c r="G372" i="13"/>
  <c r="M372" i="13" s="1"/>
  <c r="I372" i="13"/>
  <c r="K372" i="13"/>
  <c r="O372" i="13"/>
  <c r="Q372" i="13"/>
  <c r="U372" i="13"/>
  <c r="G373" i="13"/>
  <c r="M373" i="13" s="1"/>
  <c r="I373" i="13"/>
  <c r="K373" i="13"/>
  <c r="O373" i="13"/>
  <c r="Q373" i="13"/>
  <c r="U373" i="13"/>
  <c r="G374" i="13"/>
  <c r="M374" i="13" s="1"/>
  <c r="I374" i="13"/>
  <c r="K374" i="13"/>
  <c r="O374" i="13"/>
  <c r="Q374" i="13"/>
  <c r="U374" i="13"/>
  <c r="G375" i="13"/>
  <c r="M375" i="13" s="1"/>
  <c r="I375" i="13"/>
  <c r="K375" i="13"/>
  <c r="O375" i="13"/>
  <c r="Q375" i="13"/>
  <c r="U375" i="13"/>
  <c r="G376" i="13"/>
  <c r="I376" i="13"/>
  <c r="K376" i="13"/>
  <c r="M376" i="13"/>
  <c r="O376" i="13"/>
  <c r="Q376" i="13"/>
  <c r="U376" i="13"/>
  <c r="G377" i="13"/>
  <c r="M377" i="13" s="1"/>
  <c r="I377" i="13"/>
  <c r="K377" i="13"/>
  <c r="O377" i="13"/>
  <c r="Q377" i="13"/>
  <c r="U377" i="13"/>
  <c r="G378" i="13"/>
  <c r="M378" i="13" s="1"/>
  <c r="I378" i="13"/>
  <c r="K378" i="13"/>
  <c r="O378" i="13"/>
  <c r="Q378" i="13"/>
  <c r="U378" i="13"/>
  <c r="G379" i="13"/>
  <c r="M379" i="13" s="1"/>
  <c r="I379" i="13"/>
  <c r="K379" i="13"/>
  <c r="O379" i="13"/>
  <c r="Q379" i="13"/>
  <c r="U379" i="13"/>
  <c r="G380" i="13"/>
  <c r="M380" i="13" s="1"/>
  <c r="I380" i="13"/>
  <c r="K380" i="13"/>
  <c r="O380" i="13"/>
  <c r="Q380" i="13"/>
  <c r="U380" i="13"/>
  <c r="G381" i="13"/>
  <c r="M381" i="13" s="1"/>
  <c r="I381" i="13"/>
  <c r="K381" i="13"/>
  <c r="O381" i="13"/>
  <c r="Q381" i="13"/>
  <c r="U381" i="13"/>
  <c r="G382" i="13"/>
  <c r="M382" i="13" s="1"/>
  <c r="I382" i="13"/>
  <c r="K382" i="13"/>
  <c r="O382" i="13"/>
  <c r="Q382" i="13"/>
  <c r="U382" i="13"/>
  <c r="G383" i="13"/>
  <c r="M383" i="13" s="1"/>
  <c r="I383" i="13"/>
  <c r="K383" i="13"/>
  <c r="O383" i="13"/>
  <c r="Q383" i="13"/>
  <c r="U383" i="13"/>
  <c r="G384" i="13"/>
  <c r="M384" i="13" s="1"/>
  <c r="I384" i="13"/>
  <c r="K384" i="13"/>
  <c r="O384" i="13"/>
  <c r="Q384" i="13"/>
  <c r="U384" i="13"/>
  <c r="G385" i="13"/>
  <c r="M385" i="13" s="1"/>
  <c r="I385" i="13"/>
  <c r="K385" i="13"/>
  <c r="O385" i="13"/>
  <c r="Q385" i="13"/>
  <c r="U385" i="13"/>
  <c r="G386" i="13"/>
  <c r="M386" i="13" s="1"/>
  <c r="I386" i="13"/>
  <c r="K386" i="13"/>
  <c r="O386" i="13"/>
  <c r="Q386" i="13"/>
  <c r="U386" i="13"/>
  <c r="G387" i="13"/>
  <c r="M387" i="13" s="1"/>
  <c r="I387" i="13"/>
  <c r="K387" i="13"/>
  <c r="O387" i="13"/>
  <c r="Q387" i="13"/>
  <c r="U387" i="13"/>
  <c r="G388" i="13"/>
  <c r="M388" i="13" s="1"/>
  <c r="I388" i="13"/>
  <c r="K388" i="13"/>
  <c r="O388" i="13"/>
  <c r="Q388" i="13"/>
  <c r="U388" i="13"/>
  <c r="G389" i="13"/>
  <c r="M389" i="13" s="1"/>
  <c r="I389" i="13"/>
  <c r="K389" i="13"/>
  <c r="O389" i="13"/>
  <c r="Q389" i="13"/>
  <c r="U389" i="13"/>
  <c r="G390" i="13"/>
  <c r="M390" i="13" s="1"/>
  <c r="I390" i="13"/>
  <c r="K390" i="13"/>
  <c r="O390" i="13"/>
  <c r="Q390" i="13"/>
  <c r="U390" i="13"/>
  <c r="G391" i="13"/>
  <c r="M391" i="13" s="1"/>
  <c r="I391" i="13"/>
  <c r="K391" i="13"/>
  <c r="O391" i="13"/>
  <c r="Q391" i="13"/>
  <c r="U391" i="13"/>
  <c r="G392" i="13"/>
  <c r="M392" i="13" s="1"/>
  <c r="I392" i="13"/>
  <c r="K392" i="13"/>
  <c r="O392" i="13"/>
  <c r="Q392" i="13"/>
  <c r="U392" i="13"/>
  <c r="G393" i="13"/>
  <c r="M393" i="13" s="1"/>
  <c r="I393" i="13"/>
  <c r="K393" i="13"/>
  <c r="O393" i="13"/>
  <c r="Q393" i="13"/>
  <c r="U393" i="13"/>
  <c r="G394" i="13"/>
  <c r="M394" i="13" s="1"/>
  <c r="I394" i="13"/>
  <c r="K394" i="13"/>
  <c r="O394" i="13"/>
  <c r="Q394" i="13"/>
  <c r="U394" i="13"/>
  <c r="G395" i="13"/>
  <c r="M395" i="13" s="1"/>
  <c r="I395" i="13"/>
  <c r="K395" i="13"/>
  <c r="O395" i="13"/>
  <c r="Q395" i="13"/>
  <c r="U395" i="13"/>
  <c r="G397" i="13"/>
  <c r="G396" i="13" s="1"/>
  <c r="I397" i="13"/>
  <c r="I396" i="13" s="1"/>
  <c r="K397" i="13"/>
  <c r="K396" i="13" s="1"/>
  <c r="O397" i="13"/>
  <c r="O396" i="13" s="1"/>
  <c r="Q397" i="13"/>
  <c r="Q396" i="13" s="1"/>
  <c r="U397" i="13"/>
  <c r="U396" i="13" s="1"/>
  <c r="G399" i="13"/>
  <c r="I399" i="13"/>
  <c r="K399" i="13"/>
  <c r="O399" i="13"/>
  <c r="Q399" i="13"/>
  <c r="U399" i="13"/>
  <c r="G401" i="13"/>
  <c r="M401" i="13" s="1"/>
  <c r="I401" i="13"/>
  <c r="K401" i="13"/>
  <c r="O401" i="13"/>
  <c r="Q401" i="13"/>
  <c r="U401" i="13"/>
  <c r="G402" i="13"/>
  <c r="M402" i="13" s="1"/>
  <c r="I402" i="13"/>
  <c r="K402" i="13"/>
  <c r="O402" i="13"/>
  <c r="Q402" i="13"/>
  <c r="U402" i="13"/>
  <c r="G404" i="13"/>
  <c r="M404" i="13" s="1"/>
  <c r="I404" i="13"/>
  <c r="K404" i="13"/>
  <c r="O404" i="13"/>
  <c r="Q404" i="13"/>
  <c r="U404" i="13"/>
  <c r="G406" i="13"/>
  <c r="M406" i="13" s="1"/>
  <c r="I406" i="13"/>
  <c r="K406" i="13"/>
  <c r="O406" i="13"/>
  <c r="Q406" i="13"/>
  <c r="U406" i="13"/>
  <c r="G408" i="13"/>
  <c r="M408" i="13" s="1"/>
  <c r="I408" i="13"/>
  <c r="K408" i="13"/>
  <c r="O408" i="13"/>
  <c r="Q408" i="13"/>
  <c r="U408" i="13"/>
  <c r="G410" i="13"/>
  <c r="M410" i="13" s="1"/>
  <c r="I410" i="13"/>
  <c r="K410" i="13"/>
  <c r="O410" i="13"/>
  <c r="Q410" i="13"/>
  <c r="U410" i="13"/>
  <c r="G412" i="13"/>
  <c r="M412" i="13" s="1"/>
  <c r="I412" i="13"/>
  <c r="K412" i="13"/>
  <c r="O412" i="13"/>
  <c r="Q412" i="13"/>
  <c r="U412" i="13"/>
  <c r="G414" i="13"/>
  <c r="M414" i="13" s="1"/>
  <c r="I414" i="13"/>
  <c r="K414" i="13"/>
  <c r="O414" i="13"/>
  <c r="Q414" i="13"/>
  <c r="U414" i="13"/>
  <c r="G415" i="13"/>
  <c r="M415" i="13" s="1"/>
  <c r="I415" i="13"/>
  <c r="K415" i="13"/>
  <c r="O415" i="13"/>
  <c r="Q415" i="13"/>
  <c r="U415" i="13"/>
  <c r="G416" i="13"/>
  <c r="M416" i="13" s="1"/>
  <c r="I416" i="13"/>
  <c r="K416" i="13"/>
  <c r="O416" i="13"/>
  <c r="Q416" i="13"/>
  <c r="U416" i="13"/>
  <c r="G417" i="13"/>
  <c r="M417" i="13" s="1"/>
  <c r="I417" i="13"/>
  <c r="K417" i="13"/>
  <c r="O417" i="13"/>
  <c r="Q417" i="13"/>
  <c r="U417" i="13"/>
  <c r="G418" i="13"/>
  <c r="M418" i="13" s="1"/>
  <c r="I418" i="13"/>
  <c r="K418" i="13"/>
  <c r="O418" i="13"/>
  <c r="Q418" i="13"/>
  <c r="U418" i="13"/>
  <c r="G420" i="13"/>
  <c r="M420" i="13" s="1"/>
  <c r="I420" i="13"/>
  <c r="K420" i="13"/>
  <c r="O420" i="13"/>
  <c r="Q420" i="13"/>
  <c r="U420" i="13"/>
  <c r="G422" i="13"/>
  <c r="M422" i="13" s="1"/>
  <c r="I422" i="13"/>
  <c r="K422" i="13"/>
  <c r="O422" i="13"/>
  <c r="Q422" i="13"/>
  <c r="U422" i="13"/>
  <c r="G423" i="13"/>
  <c r="M423" i="13" s="1"/>
  <c r="I423" i="13"/>
  <c r="K423" i="13"/>
  <c r="O423" i="13"/>
  <c r="Q423" i="13"/>
  <c r="U423" i="13"/>
  <c r="G424" i="13"/>
  <c r="M424" i="13" s="1"/>
  <c r="I424" i="13"/>
  <c r="K424" i="13"/>
  <c r="O424" i="13"/>
  <c r="Q424" i="13"/>
  <c r="U424" i="13"/>
  <c r="G425" i="13"/>
  <c r="M425" i="13" s="1"/>
  <c r="I425" i="13"/>
  <c r="K425" i="13"/>
  <c r="O425" i="13"/>
  <c r="Q425" i="13"/>
  <c r="U425" i="13"/>
  <c r="G426" i="13"/>
  <c r="M426" i="13" s="1"/>
  <c r="I426" i="13"/>
  <c r="K426" i="13"/>
  <c r="O426" i="13"/>
  <c r="Q426" i="13"/>
  <c r="U426" i="13"/>
  <c r="G427" i="13"/>
  <c r="M427" i="13" s="1"/>
  <c r="I427" i="13"/>
  <c r="K427" i="13"/>
  <c r="O427" i="13"/>
  <c r="Q427" i="13"/>
  <c r="U427" i="13"/>
  <c r="G428" i="13"/>
  <c r="M428" i="13" s="1"/>
  <c r="I428" i="13"/>
  <c r="K428" i="13"/>
  <c r="O428" i="13"/>
  <c r="Q428" i="13"/>
  <c r="U428" i="13"/>
  <c r="G429" i="13"/>
  <c r="M429" i="13" s="1"/>
  <c r="I429" i="13"/>
  <c r="K429" i="13"/>
  <c r="O429" i="13"/>
  <c r="Q429" i="13"/>
  <c r="U429" i="13"/>
  <c r="G430" i="13"/>
  <c r="I430" i="13"/>
  <c r="K430" i="13"/>
  <c r="M430" i="13"/>
  <c r="O430" i="13"/>
  <c r="Q430" i="13"/>
  <c r="U430" i="13"/>
  <c r="G431" i="13"/>
  <c r="M431" i="13" s="1"/>
  <c r="I431" i="13"/>
  <c r="K431" i="13"/>
  <c r="O431" i="13"/>
  <c r="Q431" i="13"/>
  <c r="U431" i="13"/>
  <c r="G433" i="13"/>
  <c r="G432" i="13" s="1"/>
  <c r="I433" i="13"/>
  <c r="I432" i="13" s="1"/>
  <c r="K433" i="13"/>
  <c r="K432" i="13" s="1"/>
  <c r="O433" i="13"/>
  <c r="O432" i="13" s="1"/>
  <c r="Q433" i="13"/>
  <c r="Q432" i="13" s="1"/>
  <c r="U433" i="13"/>
  <c r="U432" i="13" s="1"/>
  <c r="G435" i="13"/>
  <c r="I435" i="13"/>
  <c r="K435" i="13"/>
  <c r="O435" i="13"/>
  <c r="Q435" i="13"/>
  <c r="U435" i="13"/>
  <c r="G436" i="13"/>
  <c r="M436" i="13" s="1"/>
  <c r="I436" i="13"/>
  <c r="K436" i="13"/>
  <c r="O436" i="13"/>
  <c r="Q436" i="13"/>
  <c r="U436" i="13"/>
  <c r="G437" i="13"/>
  <c r="M437" i="13" s="1"/>
  <c r="I437" i="13"/>
  <c r="K437" i="13"/>
  <c r="O437" i="13"/>
  <c r="Q437" i="13"/>
  <c r="U437" i="13"/>
  <c r="G438" i="13"/>
  <c r="M438" i="13" s="1"/>
  <c r="I438" i="13"/>
  <c r="K438" i="13"/>
  <c r="O438" i="13"/>
  <c r="Q438" i="13"/>
  <c r="U438" i="13"/>
  <c r="G439" i="13"/>
  <c r="M439" i="13" s="1"/>
  <c r="I439" i="13"/>
  <c r="K439" i="13"/>
  <c r="O439" i="13"/>
  <c r="Q439" i="13"/>
  <c r="U439" i="13"/>
  <c r="G440" i="13"/>
  <c r="M440" i="13" s="1"/>
  <c r="I440" i="13"/>
  <c r="K440" i="13"/>
  <c r="O440" i="13"/>
  <c r="Q440" i="13"/>
  <c r="U440" i="13"/>
  <c r="G441" i="13"/>
  <c r="M441" i="13" s="1"/>
  <c r="I441" i="13"/>
  <c r="K441" i="13"/>
  <c r="O441" i="13"/>
  <c r="Q441" i="13"/>
  <c r="U441" i="13"/>
  <c r="G442" i="13"/>
  <c r="M442" i="13" s="1"/>
  <c r="I442" i="13"/>
  <c r="K442" i="13"/>
  <c r="O442" i="13"/>
  <c r="Q442" i="13"/>
  <c r="U442" i="13"/>
  <c r="G443" i="13"/>
  <c r="M443" i="13" s="1"/>
  <c r="I443" i="13"/>
  <c r="K443" i="13"/>
  <c r="O443" i="13"/>
  <c r="Q443" i="13"/>
  <c r="U443" i="13"/>
  <c r="G444" i="13"/>
  <c r="M444" i="13" s="1"/>
  <c r="I444" i="13"/>
  <c r="K444" i="13"/>
  <c r="O444" i="13"/>
  <c r="Q444" i="13"/>
  <c r="U444" i="13"/>
  <c r="G445" i="13"/>
  <c r="M445" i="13" s="1"/>
  <c r="I445" i="13"/>
  <c r="K445" i="13"/>
  <c r="O445" i="13"/>
  <c r="Q445" i="13"/>
  <c r="U445" i="13"/>
  <c r="G446" i="13"/>
  <c r="M446" i="13" s="1"/>
  <c r="I446" i="13"/>
  <c r="K446" i="13"/>
  <c r="O446" i="13"/>
  <c r="Q446" i="13"/>
  <c r="U446" i="13"/>
  <c r="G447" i="13"/>
  <c r="M447" i="13" s="1"/>
  <c r="I447" i="13"/>
  <c r="K447" i="13"/>
  <c r="O447" i="13"/>
  <c r="Q447" i="13"/>
  <c r="U447" i="13"/>
  <c r="G448" i="13"/>
  <c r="M448" i="13" s="1"/>
  <c r="I448" i="13"/>
  <c r="K448" i="13"/>
  <c r="O448" i="13"/>
  <c r="Q448" i="13"/>
  <c r="U448" i="13"/>
  <c r="G451" i="13"/>
  <c r="M451" i="13" s="1"/>
  <c r="I451" i="13"/>
  <c r="K451" i="13"/>
  <c r="O451" i="13"/>
  <c r="Q451" i="13"/>
  <c r="U451" i="13"/>
  <c r="G453" i="13"/>
  <c r="M453" i="13" s="1"/>
  <c r="I453" i="13"/>
  <c r="K453" i="13"/>
  <c r="O453" i="13"/>
  <c r="Q453" i="13"/>
  <c r="U453" i="13"/>
  <c r="G456" i="13"/>
  <c r="M456" i="13" s="1"/>
  <c r="I456" i="13"/>
  <c r="K456" i="13"/>
  <c r="O456" i="13"/>
  <c r="Q456" i="13"/>
  <c r="U456" i="13"/>
  <c r="G459" i="13"/>
  <c r="M459" i="13" s="1"/>
  <c r="I459" i="13"/>
  <c r="K459" i="13"/>
  <c r="O459" i="13"/>
  <c r="Q459" i="13"/>
  <c r="U459" i="13"/>
  <c r="G461" i="13"/>
  <c r="I461" i="13"/>
  <c r="K461" i="13"/>
  <c r="M461" i="13"/>
  <c r="O461" i="13"/>
  <c r="Q461" i="13"/>
  <c r="U461" i="13"/>
  <c r="G463" i="13"/>
  <c r="M463" i="13" s="1"/>
  <c r="I463" i="13"/>
  <c r="K463" i="13"/>
  <c r="O463" i="13"/>
  <c r="Q463" i="13"/>
  <c r="U463" i="13"/>
  <c r="G465" i="13"/>
  <c r="M465" i="13" s="1"/>
  <c r="I465" i="13"/>
  <c r="K465" i="13"/>
  <c r="O465" i="13"/>
  <c r="Q465" i="13"/>
  <c r="U465" i="13"/>
  <c r="G469" i="13"/>
  <c r="M469" i="13" s="1"/>
  <c r="I469" i="13"/>
  <c r="K469" i="13"/>
  <c r="O469" i="13"/>
  <c r="Q469" i="13"/>
  <c r="U469" i="13"/>
  <c r="G471" i="13"/>
  <c r="M471" i="13" s="1"/>
  <c r="I471" i="13"/>
  <c r="K471" i="13"/>
  <c r="O471" i="13"/>
  <c r="Q471" i="13"/>
  <c r="U471" i="13"/>
  <c r="G475" i="13"/>
  <c r="M475" i="13" s="1"/>
  <c r="I475" i="13"/>
  <c r="K475" i="13"/>
  <c r="O475" i="13"/>
  <c r="Q475" i="13"/>
  <c r="U475" i="13"/>
  <c r="G476" i="13"/>
  <c r="M476" i="13" s="1"/>
  <c r="I476" i="13"/>
  <c r="K476" i="13"/>
  <c r="O476" i="13"/>
  <c r="Q476" i="13"/>
  <c r="U476" i="13"/>
  <c r="G477" i="13"/>
  <c r="M477" i="13" s="1"/>
  <c r="I477" i="13"/>
  <c r="K477" i="13"/>
  <c r="O477" i="13"/>
  <c r="Q477" i="13"/>
  <c r="U477" i="13"/>
  <c r="G479" i="13"/>
  <c r="M479" i="13" s="1"/>
  <c r="I479" i="13"/>
  <c r="K479" i="13"/>
  <c r="O479" i="13"/>
  <c r="Q479" i="13"/>
  <c r="U479" i="13"/>
  <c r="G483" i="13"/>
  <c r="M483" i="13" s="1"/>
  <c r="I483" i="13"/>
  <c r="K483" i="13"/>
  <c r="O483" i="13"/>
  <c r="Q483" i="13"/>
  <c r="U483" i="13"/>
  <c r="G486" i="13"/>
  <c r="M486" i="13" s="1"/>
  <c r="I486" i="13"/>
  <c r="K486" i="13"/>
  <c r="O486" i="13"/>
  <c r="Q486" i="13"/>
  <c r="U486" i="13"/>
  <c r="G488" i="13"/>
  <c r="M488" i="13" s="1"/>
  <c r="M487" i="13" s="1"/>
  <c r="I488" i="13"/>
  <c r="I487" i="13" s="1"/>
  <c r="K488" i="13"/>
  <c r="K487" i="13" s="1"/>
  <c r="O488" i="13"/>
  <c r="O487" i="13" s="1"/>
  <c r="Q488" i="13"/>
  <c r="Q487" i="13" s="1"/>
  <c r="U488" i="13"/>
  <c r="U487" i="13" s="1"/>
  <c r="G492" i="13"/>
  <c r="M492" i="13" s="1"/>
  <c r="I492" i="13"/>
  <c r="K492" i="13"/>
  <c r="O492" i="13"/>
  <c r="Q492" i="13"/>
  <c r="U492" i="13"/>
  <c r="G495" i="13"/>
  <c r="M495" i="13" s="1"/>
  <c r="I495" i="13"/>
  <c r="K495" i="13"/>
  <c r="O495" i="13"/>
  <c r="Q495" i="13"/>
  <c r="U495" i="13"/>
  <c r="G497" i="13"/>
  <c r="M497" i="13" s="1"/>
  <c r="I497" i="13"/>
  <c r="K497" i="13"/>
  <c r="O497" i="13"/>
  <c r="Q497" i="13"/>
  <c r="U497" i="13"/>
  <c r="G500" i="13"/>
  <c r="M500" i="13" s="1"/>
  <c r="I500" i="13"/>
  <c r="K500" i="13"/>
  <c r="O500" i="13"/>
  <c r="Q500" i="13"/>
  <c r="U500" i="13"/>
  <c r="G501" i="13"/>
  <c r="M501" i="13" s="1"/>
  <c r="I501" i="13"/>
  <c r="K501" i="13"/>
  <c r="O501" i="13"/>
  <c r="Q501" i="13"/>
  <c r="U501" i="13"/>
  <c r="G503" i="13"/>
  <c r="M503" i="13" s="1"/>
  <c r="I503" i="13"/>
  <c r="K503" i="13"/>
  <c r="O503" i="13"/>
  <c r="Q503" i="13"/>
  <c r="U503" i="13"/>
  <c r="I505" i="13"/>
  <c r="G506" i="13"/>
  <c r="G505" i="13" s="1"/>
  <c r="I506" i="13"/>
  <c r="K506" i="13"/>
  <c r="K505" i="13" s="1"/>
  <c r="O506" i="13"/>
  <c r="O505" i="13" s="1"/>
  <c r="Q506" i="13"/>
  <c r="Q505" i="13" s="1"/>
  <c r="U506" i="13"/>
  <c r="U505" i="13" s="1"/>
  <c r="G510" i="13"/>
  <c r="G509" i="13" s="1"/>
  <c r="I510" i="13"/>
  <c r="I509" i="13" s="1"/>
  <c r="K510" i="13"/>
  <c r="K509" i="13" s="1"/>
  <c r="O510" i="13"/>
  <c r="O509" i="13" s="1"/>
  <c r="Q510" i="13"/>
  <c r="Q509" i="13" s="1"/>
  <c r="U510" i="13"/>
  <c r="U509" i="13" s="1"/>
  <c r="I512" i="13"/>
  <c r="I511" i="13" s="1"/>
  <c r="K512" i="13"/>
  <c r="K511" i="13" s="1"/>
  <c r="O512" i="13"/>
  <c r="O511" i="13" s="1"/>
  <c r="Q512" i="13"/>
  <c r="Q511" i="13" s="1"/>
  <c r="U512" i="13"/>
  <c r="U511" i="13" s="1"/>
  <c r="G514" i="13"/>
  <c r="G513" i="13" s="1"/>
  <c r="I514" i="13"/>
  <c r="I513" i="13" s="1"/>
  <c r="K514" i="13"/>
  <c r="K513" i="13" s="1"/>
  <c r="O514" i="13"/>
  <c r="O513" i="13" s="1"/>
  <c r="Q514" i="13"/>
  <c r="Q513" i="13" s="1"/>
  <c r="U514" i="13"/>
  <c r="U513" i="13" s="1"/>
  <c r="I515" i="13"/>
  <c r="G516" i="13"/>
  <c r="G515" i="13" s="1"/>
  <c r="I516" i="13"/>
  <c r="K516" i="13"/>
  <c r="K515" i="13" s="1"/>
  <c r="O516" i="13"/>
  <c r="O515" i="13" s="1"/>
  <c r="Q516" i="13"/>
  <c r="Q515" i="13" s="1"/>
  <c r="U516" i="13"/>
  <c r="U515" i="13" s="1"/>
  <c r="G518" i="13"/>
  <c r="I518" i="13"/>
  <c r="K518" i="13"/>
  <c r="O518" i="13"/>
  <c r="Q518" i="13"/>
  <c r="U518" i="13"/>
  <c r="G519" i="13"/>
  <c r="M519" i="13" s="1"/>
  <c r="I519" i="13"/>
  <c r="K519" i="13"/>
  <c r="O519" i="13"/>
  <c r="Q519" i="13"/>
  <c r="U519" i="13"/>
  <c r="AD180" i="12"/>
  <c r="G8" i="12"/>
  <c r="M8" i="12" s="1"/>
  <c r="I8" i="12"/>
  <c r="K8" i="12"/>
  <c r="O8" i="12"/>
  <c r="Q8" i="12"/>
  <c r="U8" i="12"/>
  <c r="G10" i="12"/>
  <c r="I10" i="12"/>
  <c r="K10" i="12"/>
  <c r="O10" i="12"/>
  <c r="Q10" i="12"/>
  <c r="U10" i="12"/>
  <c r="G14" i="12"/>
  <c r="M14" i="12" s="1"/>
  <c r="I14" i="12"/>
  <c r="K14" i="12"/>
  <c r="O14" i="12"/>
  <c r="Q14" i="12"/>
  <c r="U14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3" i="12"/>
  <c r="M53" i="12" s="1"/>
  <c r="I53" i="12"/>
  <c r="K53" i="12"/>
  <c r="O53" i="12"/>
  <c r="Q53" i="12"/>
  <c r="U53" i="12"/>
  <c r="G56" i="12"/>
  <c r="M56" i="12" s="1"/>
  <c r="I56" i="12"/>
  <c r="K56" i="12"/>
  <c r="O56" i="12"/>
  <c r="Q56" i="12"/>
  <c r="U56" i="12"/>
  <c r="G59" i="12"/>
  <c r="M59" i="12" s="1"/>
  <c r="I59" i="12"/>
  <c r="K59" i="12"/>
  <c r="O59" i="12"/>
  <c r="Q59" i="12"/>
  <c r="U59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66" i="12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8" i="12"/>
  <c r="M78" i="12" s="1"/>
  <c r="I78" i="12"/>
  <c r="K78" i="12"/>
  <c r="O78" i="12"/>
  <c r="Q78" i="12"/>
  <c r="U78" i="12"/>
  <c r="G84" i="12"/>
  <c r="M84" i="12" s="1"/>
  <c r="I84" i="12"/>
  <c r="K84" i="12"/>
  <c r="O84" i="12"/>
  <c r="Q84" i="12"/>
  <c r="U84" i="12"/>
  <c r="G91" i="12"/>
  <c r="M91" i="12" s="1"/>
  <c r="I91" i="12"/>
  <c r="K91" i="12"/>
  <c r="O91" i="12"/>
  <c r="Q91" i="12"/>
  <c r="U91" i="12"/>
  <c r="I98" i="12"/>
  <c r="K98" i="12"/>
  <c r="Q98" i="12"/>
  <c r="U98" i="12"/>
  <c r="G100" i="12"/>
  <c r="G99" i="12" s="1"/>
  <c r="I100" i="12"/>
  <c r="I99" i="12" s="1"/>
  <c r="K100" i="12"/>
  <c r="K99" i="12" s="1"/>
  <c r="O100" i="12"/>
  <c r="O99" i="12" s="1"/>
  <c r="Q100" i="12"/>
  <c r="Q99" i="12" s="1"/>
  <c r="U100" i="12"/>
  <c r="U99" i="12" s="1"/>
  <c r="G103" i="12"/>
  <c r="M103" i="12" s="1"/>
  <c r="I103" i="12"/>
  <c r="K103" i="12"/>
  <c r="O103" i="12"/>
  <c r="Q103" i="12"/>
  <c r="U103" i="12"/>
  <c r="G106" i="12"/>
  <c r="I106" i="12"/>
  <c r="K106" i="12"/>
  <c r="O106" i="12"/>
  <c r="Q106" i="12"/>
  <c r="U106" i="12"/>
  <c r="G108" i="12"/>
  <c r="M108" i="12" s="1"/>
  <c r="I108" i="12"/>
  <c r="K108" i="12"/>
  <c r="O108" i="12"/>
  <c r="Q108" i="12"/>
  <c r="U108" i="12"/>
  <c r="G110" i="12"/>
  <c r="M110" i="12" s="1"/>
  <c r="I110" i="12"/>
  <c r="K110" i="12"/>
  <c r="O110" i="12"/>
  <c r="Q110" i="12"/>
  <c r="U110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24" i="12"/>
  <c r="M124" i="12" s="1"/>
  <c r="I124" i="12"/>
  <c r="K124" i="12"/>
  <c r="O124" i="12"/>
  <c r="Q124" i="12"/>
  <c r="U124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31" i="12"/>
  <c r="M131" i="12" s="1"/>
  <c r="I131" i="12"/>
  <c r="K131" i="12"/>
  <c r="O131" i="12"/>
  <c r="Q131" i="12"/>
  <c r="U131" i="12"/>
  <c r="G133" i="12"/>
  <c r="M133" i="12" s="1"/>
  <c r="I133" i="12"/>
  <c r="K133" i="12"/>
  <c r="O133" i="12"/>
  <c r="Q133" i="12"/>
  <c r="U133" i="12"/>
  <c r="G136" i="12"/>
  <c r="M136" i="12" s="1"/>
  <c r="I136" i="12"/>
  <c r="K136" i="12"/>
  <c r="O136" i="12"/>
  <c r="Q136" i="12"/>
  <c r="U136" i="12"/>
  <c r="G138" i="12"/>
  <c r="I138" i="12"/>
  <c r="K138" i="12"/>
  <c r="O138" i="12"/>
  <c r="Q138" i="12"/>
  <c r="U138" i="12"/>
  <c r="G140" i="12"/>
  <c r="M140" i="12" s="1"/>
  <c r="I140" i="12"/>
  <c r="K140" i="12"/>
  <c r="O140" i="12"/>
  <c r="Q140" i="12"/>
  <c r="U140" i="12"/>
  <c r="G142" i="12"/>
  <c r="M142" i="12" s="1"/>
  <c r="I142" i="12"/>
  <c r="K142" i="12"/>
  <c r="O142" i="12"/>
  <c r="Q142" i="12"/>
  <c r="U142" i="12"/>
  <c r="G145" i="12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M153" i="12" s="1"/>
  <c r="I153" i="12"/>
  <c r="K153" i="12"/>
  <c r="O153" i="12"/>
  <c r="Q153" i="12"/>
  <c r="U153" i="12"/>
  <c r="G156" i="12"/>
  <c r="M156" i="12" s="1"/>
  <c r="I156" i="12"/>
  <c r="K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60" i="12"/>
  <c r="M160" i="12" s="1"/>
  <c r="I160" i="12"/>
  <c r="K160" i="12"/>
  <c r="O160" i="12"/>
  <c r="Q160" i="12"/>
  <c r="U160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I166" i="12"/>
  <c r="K166" i="12"/>
  <c r="M166" i="12"/>
  <c r="O166" i="12"/>
  <c r="Q166" i="12"/>
  <c r="U166" i="12"/>
  <c r="G168" i="12"/>
  <c r="M168" i="12" s="1"/>
  <c r="M167" i="12" s="1"/>
  <c r="I168" i="12"/>
  <c r="I167" i="12" s="1"/>
  <c r="K168" i="12"/>
  <c r="K167" i="12" s="1"/>
  <c r="O168" i="12"/>
  <c r="O167" i="12" s="1"/>
  <c r="Q168" i="12"/>
  <c r="Q167" i="12" s="1"/>
  <c r="U168" i="12"/>
  <c r="U167" i="12" s="1"/>
  <c r="G170" i="12"/>
  <c r="M170" i="12" s="1"/>
  <c r="I170" i="12"/>
  <c r="K170" i="12"/>
  <c r="O170" i="12"/>
  <c r="Q170" i="12"/>
  <c r="U170" i="12"/>
  <c r="G172" i="12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5" i="12"/>
  <c r="M175" i="12" s="1"/>
  <c r="I175" i="12"/>
  <c r="K175" i="12"/>
  <c r="O175" i="12"/>
  <c r="Q175" i="12"/>
  <c r="U175" i="12"/>
  <c r="G177" i="12"/>
  <c r="G176" i="12" s="1"/>
  <c r="I177" i="12"/>
  <c r="I176" i="12" s="1"/>
  <c r="K177" i="12"/>
  <c r="K176" i="12" s="1"/>
  <c r="O177" i="12"/>
  <c r="O176" i="12" s="1"/>
  <c r="Q177" i="12"/>
  <c r="Q176" i="12" s="1"/>
  <c r="U177" i="12"/>
  <c r="U176" i="12" s="1"/>
  <c r="G27" i="1"/>
  <c r="J28" i="1"/>
  <c r="J26" i="1"/>
  <c r="J23" i="1"/>
  <c r="J24" i="1"/>
  <c r="J25" i="1"/>
  <c r="J27" i="1"/>
  <c r="E24" i="1"/>
  <c r="E26" i="1"/>
  <c r="G129" i="20" l="1"/>
  <c r="F484" i="14" s="1"/>
  <c r="G484" i="14" s="1"/>
  <c r="G483" i="14" s="1"/>
  <c r="U195" i="14"/>
  <c r="G129" i="17"/>
  <c r="F512" i="13" s="1"/>
  <c r="G512" i="13" s="1"/>
  <c r="G511" i="13" s="1"/>
  <c r="U183" i="14"/>
  <c r="I99" i="14"/>
  <c r="O99" i="14"/>
  <c r="I211" i="14"/>
  <c r="G195" i="14"/>
  <c r="M219" i="14"/>
  <c r="M218" i="14" s="1"/>
  <c r="O195" i="14"/>
  <c r="O183" i="14"/>
  <c r="U99" i="14"/>
  <c r="M358" i="14"/>
  <c r="M357" i="14" s="1"/>
  <c r="I206" i="13"/>
  <c r="I517" i="13"/>
  <c r="M100" i="12"/>
  <c r="M99" i="12" s="1"/>
  <c r="G75" i="19"/>
  <c r="G55" i="15"/>
  <c r="F98" i="12" s="1"/>
  <c r="G98" i="12" s="1"/>
  <c r="M98" i="12" s="1"/>
  <c r="K455" i="13"/>
  <c r="Q455" i="13"/>
  <c r="I455" i="13"/>
  <c r="Q434" i="13"/>
  <c r="I434" i="13"/>
  <c r="U434" i="13"/>
  <c r="O434" i="13"/>
  <c r="K413" i="13"/>
  <c r="Q413" i="13"/>
  <c r="I413" i="13"/>
  <c r="Q398" i="13"/>
  <c r="I398" i="13"/>
  <c r="U398" i="13"/>
  <c r="O398" i="13"/>
  <c r="K371" i="13"/>
  <c r="G369" i="13"/>
  <c r="Q321" i="13"/>
  <c r="I321" i="13"/>
  <c r="O296" i="13"/>
  <c r="O247" i="13"/>
  <c r="U226" i="13"/>
  <c r="O226" i="13"/>
  <c r="O215" i="13"/>
  <c r="Q206" i="13"/>
  <c r="U206" i="13"/>
  <c r="O206" i="13"/>
  <c r="Q194" i="13"/>
  <c r="I194" i="13"/>
  <c r="U194" i="13"/>
  <c r="O194" i="13"/>
  <c r="K169" i="12"/>
  <c r="G169" i="12"/>
  <c r="Q169" i="12"/>
  <c r="I169" i="12"/>
  <c r="G167" i="12"/>
  <c r="Q144" i="12"/>
  <c r="I144" i="12"/>
  <c r="U144" i="12"/>
  <c r="O144" i="12"/>
  <c r="K135" i="12"/>
  <c r="G135" i="12"/>
  <c r="Q135" i="12"/>
  <c r="I135" i="12"/>
  <c r="U102" i="12"/>
  <c r="O102" i="12"/>
  <c r="Q65" i="12"/>
  <c r="K65" i="12"/>
  <c r="G65" i="12"/>
  <c r="U7" i="12"/>
  <c r="O7" i="12"/>
  <c r="AC180" i="12"/>
  <c r="K517" i="13"/>
  <c r="G517" i="13"/>
  <c r="K491" i="13"/>
  <c r="Q491" i="13"/>
  <c r="I491" i="13"/>
  <c r="G487" i="13"/>
  <c r="U169" i="12"/>
  <c r="O169" i="12"/>
  <c r="K144" i="12"/>
  <c r="G144" i="12"/>
  <c r="U135" i="12"/>
  <c r="O135" i="12"/>
  <c r="K102" i="12"/>
  <c r="G102" i="12"/>
  <c r="Q102" i="12"/>
  <c r="I102" i="12"/>
  <c r="U65" i="12"/>
  <c r="O65" i="12"/>
  <c r="I65" i="12"/>
  <c r="K7" i="12"/>
  <c r="G7" i="12"/>
  <c r="Q7" i="12"/>
  <c r="I7" i="12"/>
  <c r="Q517" i="13"/>
  <c r="U517" i="13"/>
  <c r="O517" i="13"/>
  <c r="U491" i="13"/>
  <c r="O491" i="13"/>
  <c r="U455" i="13"/>
  <c r="O455" i="13"/>
  <c r="K434" i="13"/>
  <c r="G434" i="13"/>
  <c r="U413" i="13"/>
  <c r="O413" i="13"/>
  <c r="K398" i="13"/>
  <c r="G398" i="13"/>
  <c r="U371" i="13"/>
  <c r="O371" i="13"/>
  <c r="Q347" i="13"/>
  <c r="I347" i="13"/>
  <c r="U296" i="13"/>
  <c r="K296" i="13"/>
  <c r="U247" i="13"/>
  <c r="K247" i="13"/>
  <c r="K206" i="13"/>
  <c r="G206" i="13"/>
  <c r="K194" i="13"/>
  <c r="G194" i="13"/>
  <c r="K164" i="13"/>
  <c r="G164" i="13"/>
  <c r="Q117" i="13"/>
  <c r="I117" i="13"/>
  <c r="AC521" i="13"/>
  <c r="U117" i="13"/>
  <c r="O117" i="13"/>
  <c r="U103" i="13"/>
  <c r="O103" i="13"/>
  <c r="Q71" i="13"/>
  <c r="I71" i="13"/>
  <c r="U71" i="13"/>
  <c r="O71" i="13"/>
  <c r="K7" i="13"/>
  <c r="G7" i="13"/>
  <c r="G521" i="13" s="1"/>
  <c r="H44" i="1" s="1"/>
  <c r="I44" i="1" s="1"/>
  <c r="Q7" i="13"/>
  <c r="I7" i="13"/>
  <c r="Q489" i="14"/>
  <c r="U489" i="14"/>
  <c r="O489" i="14"/>
  <c r="U462" i="14"/>
  <c r="O462" i="14"/>
  <c r="M459" i="14"/>
  <c r="M458" i="14" s="1"/>
  <c r="U428" i="14"/>
  <c r="O428" i="14"/>
  <c r="U413" i="14"/>
  <c r="O413" i="14"/>
  <c r="M412" i="14"/>
  <c r="M411" i="14" s="1"/>
  <c r="O396" i="14"/>
  <c r="K359" i="14"/>
  <c r="U231" i="14"/>
  <c r="U220" i="14"/>
  <c r="O220" i="14"/>
  <c r="Q211" i="14"/>
  <c r="U211" i="14"/>
  <c r="O211" i="14"/>
  <c r="K200" i="14"/>
  <c r="G200" i="14"/>
  <c r="Q195" i="14"/>
  <c r="U162" i="14"/>
  <c r="O162" i="14"/>
  <c r="AC493" i="14"/>
  <c r="Q164" i="13"/>
  <c r="I164" i="13"/>
  <c r="U164" i="13"/>
  <c r="O164" i="13"/>
  <c r="K117" i="13"/>
  <c r="G117" i="13"/>
  <c r="K103" i="13"/>
  <c r="G103" i="13"/>
  <c r="Q103" i="13"/>
  <c r="I103" i="13"/>
  <c r="K71" i="13"/>
  <c r="G71" i="13"/>
  <c r="U7" i="13"/>
  <c r="O7" i="13"/>
  <c r="K489" i="14"/>
  <c r="G489" i="14"/>
  <c r="K462" i="14"/>
  <c r="Q462" i="14"/>
  <c r="I462" i="14"/>
  <c r="K428" i="14"/>
  <c r="Q428" i="14"/>
  <c r="I428" i="14"/>
  <c r="K413" i="14"/>
  <c r="Q413" i="14"/>
  <c r="I413" i="14"/>
  <c r="U396" i="14"/>
  <c r="K396" i="14"/>
  <c r="Q380" i="14"/>
  <c r="I380" i="14"/>
  <c r="U359" i="14"/>
  <c r="O359" i="14"/>
  <c r="Q335" i="14"/>
  <c r="I335" i="14"/>
  <c r="K231" i="14"/>
  <c r="U113" i="14"/>
  <c r="O113" i="14"/>
  <c r="Q99" i="14"/>
  <c r="U69" i="14"/>
  <c r="O69" i="14"/>
  <c r="K7" i="14"/>
  <c r="G7" i="14"/>
  <c r="Q7" i="14"/>
  <c r="I7" i="14"/>
  <c r="Q308" i="14"/>
  <c r="I308" i="14"/>
  <c r="Q200" i="14"/>
  <c r="I200" i="14"/>
  <c r="U200" i="14"/>
  <c r="O200" i="14"/>
  <c r="K183" i="14"/>
  <c r="G183" i="14"/>
  <c r="Q183" i="14"/>
  <c r="I183" i="14"/>
  <c r="K162" i="14"/>
  <c r="G162" i="14"/>
  <c r="Q162" i="14"/>
  <c r="I162" i="14"/>
  <c r="K113" i="14"/>
  <c r="G113" i="14"/>
  <c r="Q113" i="14"/>
  <c r="I113" i="14"/>
  <c r="K99" i="14"/>
  <c r="G99" i="14"/>
  <c r="K69" i="14"/>
  <c r="G69" i="14"/>
  <c r="Q69" i="14"/>
  <c r="I69" i="14"/>
  <c r="U7" i="14"/>
  <c r="O7" i="14"/>
  <c r="M462" i="14"/>
  <c r="M428" i="14"/>
  <c r="M413" i="14"/>
  <c r="G462" i="14"/>
  <c r="G428" i="14"/>
  <c r="G413" i="14"/>
  <c r="Q396" i="14"/>
  <c r="M396" i="14"/>
  <c r="I396" i="14"/>
  <c r="U380" i="14"/>
  <c r="O380" i="14"/>
  <c r="G378" i="14"/>
  <c r="M379" i="14"/>
  <c r="M378" i="14" s="1"/>
  <c r="G359" i="14"/>
  <c r="U335" i="14"/>
  <c r="O335" i="14"/>
  <c r="U308" i="14"/>
  <c r="O308" i="14"/>
  <c r="M235" i="14"/>
  <c r="M231" i="14" s="1"/>
  <c r="G231" i="14"/>
  <c r="Q231" i="14"/>
  <c r="I231" i="14"/>
  <c r="G220" i="14"/>
  <c r="M490" i="14"/>
  <c r="M489" i="14" s="1"/>
  <c r="M488" i="14"/>
  <c r="M487" i="14" s="1"/>
  <c r="M486" i="14"/>
  <c r="M485" i="14" s="1"/>
  <c r="M484" i="14"/>
  <c r="M483" i="14" s="1"/>
  <c r="M482" i="14"/>
  <c r="M481" i="14" s="1"/>
  <c r="M480" i="14"/>
  <c r="M479" i="14" s="1"/>
  <c r="G396" i="14"/>
  <c r="K380" i="14"/>
  <c r="G380" i="14"/>
  <c r="M381" i="14"/>
  <c r="M380" i="14" s="1"/>
  <c r="Q359" i="14"/>
  <c r="M359" i="14"/>
  <c r="I359" i="14"/>
  <c r="K335" i="14"/>
  <c r="G335" i="14"/>
  <c r="M336" i="14"/>
  <c r="M335" i="14" s="1"/>
  <c r="K308" i="14"/>
  <c r="G308" i="14"/>
  <c r="M309" i="14"/>
  <c r="M308" i="14" s="1"/>
  <c r="O231" i="14"/>
  <c r="K220" i="14"/>
  <c r="Q220" i="14"/>
  <c r="M220" i="14"/>
  <c r="I220" i="14"/>
  <c r="K211" i="14"/>
  <c r="G211" i="14"/>
  <c r="M212" i="14"/>
  <c r="M211" i="14" s="1"/>
  <c r="M69" i="14"/>
  <c r="M201" i="14"/>
  <c r="M200" i="14" s="1"/>
  <c r="M198" i="14"/>
  <c r="M195" i="14" s="1"/>
  <c r="M186" i="14"/>
  <c r="M183" i="14" s="1"/>
  <c r="M164" i="14"/>
  <c r="M162" i="14" s="1"/>
  <c r="M117" i="14"/>
  <c r="M113" i="14" s="1"/>
  <c r="M100" i="14"/>
  <c r="M99" i="14" s="1"/>
  <c r="M72" i="14"/>
  <c r="M10" i="14"/>
  <c r="M7" i="14" s="1"/>
  <c r="M491" i="13"/>
  <c r="M455" i="13"/>
  <c r="M413" i="13"/>
  <c r="G491" i="13"/>
  <c r="G455" i="13"/>
  <c r="G413" i="13"/>
  <c r="G371" i="13"/>
  <c r="U347" i="13"/>
  <c r="O347" i="13"/>
  <c r="U321" i="13"/>
  <c r="O321" i="13"/>
  <c r="Q296" i="13"/>
  <c r="M296" i="13"/>
  <c r="I296" i="13"/>
  <c r="Q247" i="13"/>
  <c r="M247" i="13"/>
  <c r="I247" i="13"/>
  <c r="I236" i="13"/>
  <c r="G226" i="13"/>
  <c r="U215" i="13"/>
  <c r="G215" i="13"/>
  <c r="M518" i="13"/>
  <c r="M517" i="13" s="1"/>
  <c r="M516" i="13"/>
  <c r="M515" i="13" s="1"/>
  <c r="M514" i="13"/>
  <c r="M513" i="13" s="1"/>
  <c r="M512" i="13"/>
  <c r="M511" i="13" s="1"/>
  <c r="M510" i="13"/>
  <c r="M509" i="13" s="1"/>
  <c r="M506" i="13"/>
  <c r="M505" i="13" s="1"/>
  <c r="M435" i="13"/>
  <c r="M434" i="13" s="1"/>
  <c r="M433" i="13"/>
  <c r="M432" i="13" s="1"/>
  <c r="M399" i="13"/>
  <c r="M398" i="13" s="1"/>
  <c r="M397" i="13"/>
  <c r="M396" i="13" s="1"/>
  <c r="Q371" i="13"/>
  <c r="M371" i="13"/>
  <c r="I371" i="13"/>
  <c r="K347" i="13"/>
  <c r="G347" i="13"/>
  <c r="M348" i="13"/>
  <c r="M347" i="13" s="1"/>
  <c r="K321" i="13"/>
  <c r="G321" i="13"/>
  <c r="M322" i="13"/>
  <c r="M321" i="13" s="1"/>
  <c r="G296" i="13"/>
  <c r="G247" i="13"/>
  <c r="Q236" i="13"/>
  <c r="K236" i="13"/>
  <c r="G236" i="13"/>
  <c r="M237" i="13"/>
  <c r="M236" i="13" s="1"/>
  <c r="K226" i="13"/>
  <c r="K215" i="13"/>
  <c r="U236" i="13"/>
  <c r="O236" i="13"/>
  <c r="G234" i="13"/>
  <c r="M235" i="13"/>
  <c r="M234" i="13" s="1"/>
  <c r="Q226" i="13"/>
  <c r="M226" i="13"/>
  <c r="I226" i="13"/>
  <c r="Q215" i="13"/>
  <c r="M215" i="13"/>
  <c r="I215" i="13"/>
  <c r="M207" i="13"/>
  <c r="M206" i="13" s="1"/>
  <c r="M195" i="13"/>
  <c r="M194" i="13" s="1"/>
  <c r="M165" i="13"/>
  <c r="M164" i="13" s="1"/>
  <c r="M118" i="13"/>
  <c r="M117" i="13" s="1"/>
  <c r="M108" i="13"/>
  <c r="M103" i="13" s="1"/>
  <c r="M72" i="13"/>
  <c r="M71" i="13" s="1"/>
  <c r="M10" i="13"/>
  <c r="M7" i="13" s="1"/>
  <c r="M177" i="12"/>
  <c r="M176" i="12" s="1"/>
  <c r="M172" i="12"/>
  <c r="M169" i="12" s="1"/>
  <c r="M145" i="12"/>
  <c r="M144" i="12" s="1"/>
  <c r="M138" i="12"/>
  <c r="M135" i="12" s="1"/>
  <c r="M106" i="12"/>
  <c r="M102" i="12" s="1"/>
  <c r="M66" i="12"/>
  <c r="M65" i="12" s="1"/>
  <c r="M10" i="12"/>
  <c r="M7" i="12" s="1"/>
  <c r="H45" i="1" l="1"/>
  <c r="I45" i="1" s="1"/>
  <c r="G180" i="12"/>
  <c r="H43" i="1" s="1"/>
  <c r="I43" i="1" s="1"/>
  <c r="I46" i="1" l="1"/>
  <c r="I21" i="1" s="1"/>
  <c r="G23" i="1" s="1"/>
  <c r="J45" i="1" l="1"/>
  <c r="J43" i="1"/>
  <c r="J44" i="1"/>
  <c r="G28" i="1"/>
  <c r="J46" i="1" l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<sst xmlns="http://schemas.openxmlformats.org/spreadsheetml/2006/main" count="5919" uniqueCount="1583">
  <si>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</si>
  <si>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</si>
  <si>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</si>
  <si>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</si>
  <si>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</si>
  <si>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</si>
  <si>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</si>
  <si>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</si>
  <si>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</si>
  <si>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</si>
  <si>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</si>
  <si>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</si>
  <si>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</si>
  <si>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</si>
  <si>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</si>
  <si>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</si>
  <si>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</si>
  <si>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</si>
  <si>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</si>
  <si>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</si>
  <si>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</si>
  <si>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</si>
  <si>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</si>
  <si>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</si>
  <si>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</si>
  <si>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</si>
  <si>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</si>
  <si>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</si>
  <si>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</si>
  <si>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</si>
  <si>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</si>
  <si>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</si>
  <si>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</si>
  <si>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</si>
  <si>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</si>
  <si>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</si>
  <si>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</si>
  <si>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</si>
  <si>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</si>
  <si>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</si>
  <si>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</si>
  <si>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OZ Na Bábě - II.etapa</t>
  </si>
  <si>
    <t>C11-C15, C21-C24</t>
  </si>
  <si>
    <t>Krajní dům</t>
  </si>
  <si>
    <t>Řadový dům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</si>
  <si>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</si>
  <si>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</si>
  <si>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</si>
  <si>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</si>
  <si>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</si>
  <si>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</si>
  <si>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</si>
  <si>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41</t>
  </si>
  <si>
    <t>Stropy a stropní konstrukce</t>
  </si>
  <si>
    <t>43</t>
  </si>
  <si>
    <t>Schodiště</t>
  </si>
  <si>
    <t>46</t>
  </si>
  <si>
    <t>Zpevněné plochy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</si>
  <si>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</si>
  <si>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</si>
  <si>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</si>
  <si>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</si>
  <si>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</si>
  <si>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</si>
  <si>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</si>
  <si>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</si>
  <si>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</si>
  <si>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</si>
  <si>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</si>
  <si>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</si>
  <si>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950</t>
  </si>
  <si>
    <t>Oplocení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</si>
  <si>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</si>
  <si>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</si>
  <si>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</si>
  <si>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</si>
  <si>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</si>
  <si>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</si>
  <si>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</si>
  <si>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</si>
  <si>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</si>
  <si>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</si>
  <si>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</si>
  <si>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</si>
  <si>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</si>
  <si>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</si>
  <si>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</si>
  <si>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</si>
  <si>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</si>
  <si>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</si>
  <si>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</si>
  <si>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</si>
  <si>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</si>
  <si>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</si>
  <si>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</si>
  <si>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</si>
  <si>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</si>
  <si>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</si>
  <si>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</si>
  <si>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</si>
  <si>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</si>
  <si>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778</t>
  </si>
  <si>
    <t>Podlahy plovoucí</t>
  </si>
  <si>
    <t>781</t>
  </si>
  <si>
    <t>Obklady keramické</t>
  </si>
  <si>
    <t>784</t>
  </si>
  <si>
    <t>Malby</t>
  </si>
  <si>
    <t>796</t>
  </si>
  <si>
    <t>Vnitřní vybavení</t>
  </si>
  <si>
    <t>M21</t>
  </si>
  <si>
    <t>Elektromontáže</t>
  </si>
  <si>
    <t>Hromosvod</t>
  </si>
  <si>
    <t>M22</t>
  </si>
  <si>
    <t>Montáž sdělovací a zabezp. techniky</t>
  </si>
  <si>
    <t>M24</t>
  </si>
  <si>
    <t>Montáže vzduchotechnických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</si>
  <si>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</si>
  <si>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</si>
  <si>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</si>
  <si>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</si>
  <si>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</si>
  <si>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</si>
  <si>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</si>
  <si>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</si>
  <si>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</si>
  <si>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</si>
  <si>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</si>
  <si>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</si>
  <si>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</si>
  <si>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</si>
  <si>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</si>
  <si>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</si>
  <si>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</si>
  <si>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</si>
  <si>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</si>
  <si>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</si>
  <si>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</si>
  <si>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</si>
  <si>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</si>
  <si>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</si>
  <si>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</si>
  <si>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</si>
  <si>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</t>
  </si>
  <si>
    <t>Sejmutí ornice s přemístěním do 50 m</t>
  </si>
  <si>
    <t>m3</t>
  </si>
  <si>
    <t>POL1_1</t>
  </si>
  <si>
    <t>0,3*38,0*100,0</t>
  </si>
  <si>
    <t>VV</t>
  </si>
  <si>
    <t>122201101</t>
  </si>
  <si>
    <t>Odkopávky nezapažené v hor. 3 do 100 m3</t>
  </si>
  <si>
    <t>POL1_</t>
  </si>
  <si>
    <t xml:space="preserve">pod zpevněné plochy : </t>
  </si>
  <si>
    <t>před garážemi : 0,35*(196,06+244,08)</t>
  </si>
  <si>
    <t>terasy : 0,25*117,6</t>
  </si>
  <si>
    <t>122201102</t>
  </si>
  <si>
    <t>Odkopávky nezapažené v hor. 3 do 1000 m3</t>
  </si>
  <si>
    <t xml:space="preserve">HTÚ : </t>
  </si>
  <si>
    <t>úroveň 44,58 : 0,6*8,0*35,0/2</t>
  </si>
  <si>
    <t>45,63 : 1,2*16,0*35,0/2</t>
  </si>
  <si>
    <t>47,68 : 0,6*6,0*35,0/2</t>
  </si>
  <si>
    <t>48,53 : 0,4*4,5*35,0/2</t>
  </si>
  <si>
    <t>49,13 : 0,4*4,5*35,0/2</t>
  </si>
  <si>
    <t>49,88 : 0,8*9,0*38,0/2</t>
  </si>
  <si>
    <t>122201109</t>
  </si>
  <si>
    <t>Příplatek za lepivost - odkopávky v hor. 3</t>
  </si>
  <si>
    <t>132201111</t>
  </si>
  <si>
    <t>Hloubení rýh šířky do 60 cm v hor.3 do 100 m3</t>
  </si>
  <si>
    <t>C2,11-C2,15 : 0,6*0,85*(1,3*2+8,2+3,3+6,5+0,9+8,0+5,3+0,8+2,0+6,7)</t>
  </si>
  <si>
    <t>0,6*0,85*(4,7+15,0+2,7*3+1,4*2+2,0+3,5+8,2+16,2+0,5+0,7+4,1+1,4)</t>
  </si>
  <si>
    <t>0,6*0,85*(2,7*4+2,1+8,2+0,65+0,8+1,4+1,9+1,4*2+0,5+16,2+1,0*4+2,3+1,75+7,6+2,3+2,5)</t>
  </si>
  <si>
    <t>0,6*0,85*(3,5+16,2+0,5+3,35+2,75*4+8,2+2,7+3,25+0,5+2,5+1,4+0,7)</t>
  </si>
  <si>
    <t>0,6*0,85*(0,7+5,8+1,5+0,3+7,3+2,2+2,7)</t>
  </si>
  <si>
    <t>C2,21-C2,24 : 0,6*0,85*(2,1+6,4+1,5+6,7+4,2+3,6+0,3+1,2+3,3+7,6+2,75+4,5+0,5+1,7+1,4+3,1+0,8+0,9+14,2)</t>
  </si>
  <si>
    <t>0,6*0,85*(3,3+7,6+2,75+3,3+3,5+3,5+16,3+0,5+2,7+2,0+1,3+0,5+1,3+2,2*2+1,4)</t>
  </si>
  <si>
    <t>0,6*0,85*(3,35*3+7,6+2,8+0,2+14,2+3,3+3,3+1,5+0,3+7,6+6,4+8,1+6,7+5,9+1,4+3,2+0,8+1,0+0,5)</t>
  </si>
  <si>
    <t>základy pro opěrné zídky : 0,6*0,85*(15,0+33,6+15,0*2+16,5+4,7+5,0+6,0*4)</t>
  </si>
  <si>
    <t>132201109</t>
  </si>
  <si>
    <t>Příplatek za lepivost - hloubení rýh 60 cm v hor.3</t>
  </si>
  <si>
    <t>133201101</t>
  </si>
  <si>
    <t>Hloubení šachet v hor.3 do 100 m3 (oplocení)</t>
  </si>
  <si>
    <t>patky pro sloupky mimo opěrné zdi : 105*0,3*0,3*0,8</t>
  </si>
  <si>
    <t>133201109</t>
  </si>
  <si>
    <t>Příplatek za lepivost - hloubení šachet v hor.3</t>
  </si>
  <si>
    <t>162301101</t>
  </si>
  <si>
    <t>Vodorovné přemístění výkopku z hor.1-4 do 500 m</t>
  </si>
  <si>
    <t>ne mezideponii a zpět (pro násyp HTÚ) : 371,25*2</t>
  </si>
  <si>
    <t>162701105</t>
  </si>
  <si>
    <t>Vodorovné přemístění výkopku z hor.1-4 do 10000 m</t>
  </si>
  <si>
    <t>171101105</t>
  </si>
  <si>
    <t>Uložení sypaniny do násypů zhutněných na 103% PS</t>
  </si>
  <si>
    <t>úroveň 44,58 : 0,6*11,0*30,0/2</t>
  </si>
  <si>
    <t>45,63 : 0,5*4,5*30,0/2</t>
  </si>
  <si>
    <t>47,68 : 0,9*13,0*30,0/2</t>
  </si>
  <si>
    <t>48,53 : 0,4*4,5*30,0/2</t>
  </si>
  <si>
    <t>49,13 : 0,4*2,0*30,0/2</t>
  </si>
  <si>
    <t>49,88 : 0,4*4,0*30,0/2</t>
  </si>
  <si>
    <t>171201201</t>
  </si>
  <si>
    <t>Uložení sypaniny na skládku</t>
  </si>
  <si>
    <t>175101201</t>
  </si>
  <si>
    <t>Obsyp objektu bez prohození sypaniny</t>
  </si>
  <si>
    <t>180402111</t>
  </si>
  <si>
    <t>Založení trávníku parkového výsevem v rovině</t>
  </si>
  <si>
    <t>m2</t>
  </si>
  <si>
    <t>180402112</t>
  </si>
  <si>
    <t>Založení trávníku parkového výsevem svah do 1:2</t>
  </si>
  <si>
    <t>2,9*18,5+2,3*18,0+2,0*20,0+1,0*14,0+0,8*7,0*3+1,5*37,0+1,5*34,0+1,5*100,0+0,5*40,0</t>
  </si>
  <si>
    <t>181301105</t>
  </si>
  <si>
    <t>Rozprostření ornice, rovina, tl. 25-30 cm,do 500m2</t>
  </si>
  <si>
    <t>12,0*33,0+1,6*10,0+17,5*12,0+19,2*13,0+(3,0*8,0+4,3*10,0)*2+18,8*14,0+6,9*14,0+7,0*14,0</t>
  </si>
  <si>
    <t>10,5*16,0+3,5*8,0+6,0*13,0</t>
  </si>
  <si>
    <t>182101101</t>
  </si>
  <si>
    <t>Svahování v zářezech v hor. 1 - 4</t>
  </si>
  <si>
    <t>2,9*18,5+2,3*18,0+2,0*20,0+1,0*14,0+0,8*7,0*3+1,5*37,0</t>
  </si>
  <si>
    <t>1,5*34,0+1,4*33,0+2,3*32,0+1,2*36,0+0,9*36,0+1,0*36,0</t>
  </si>
  <si>
    <t>182301125</t>
  </si>
  <si>
    <t>Rozprostření ornice, svah, tl. 25-30 cm, do 500 m2</t>
  </si>
  <si>
    <t>199000005</t>
  </si>
  <si>
    <t>Poplatek za skládku zeminy 1- 4</t>
  </si>
  <si>
    <t>t</t>
  </si>
  <si>
    <t>618,15*1,7</t>
  </si>
  <si>
    <t>00572400</t>
  </si>
  <si>
    <t xml:space="preserve">Směs travní parková I. běžná zátěž </t>
  </si>
  <si>
    <t>kg</t>
  </si>
  <si>
    <t>POL3_1</t>
  </si>
  <si>
    <t>0,03*(1737,4+442,35)</t>
  </si>
  <si>
    <t>271531111</t>
  </si>
  <si>
    <t>Polštář základu z kameniva hr. drceného 16-63 mm</t>
  </si>
  <si>
    <t>viz PD : 124,759</t>
  </si>
  <si>
    <t>273313511</t>
  </si>
  <si>
    <t>Beton základových desek prostý B 12,5 (C 12/15)</t>
  </si>
  <si>
    <t>viz PD : 104,9</t>
  </si>
  <si>
    <t>273354111</t>
  </si>
  <si>
    <t>Bednění základových desek zřízení</t>
  </si>
  <si>
    <t>0,15*(99,2+50,4+67,6+70,6)</t>
  </si>
  <si>
    <t>273354211</t>
  </si>
  <si>
    <t>Bednění základových desek odstranění</t>
  </si>
  <si>
    <t>273361411</t>
  </si>
  <si>
    <t>Výztuž základových desek ze svařovaných sítí</t>
  </si>
  <si>
    <t>síť 150/150/6mm : 3,041*1049*1,15*0,001</t>
  </si>
  <si>
    <t>274272130</t>
  </si>
  <si>
    <t>Zdivo základové z bednicích tvárnic, tl. 25 cm, výplň tvárnic betonem C 16/20</t>
  </si>
  <si>
    <t>opěrné zídky : 1,5*14,5+2,4*33,6+0,25*4,7+1,5*5,0+1,25*15,0+1,0*15,0+1,5*16,5</t>
  </si>
  <si>
    <t>1,75*6,0+1,5*6+1,25*6,0+1,5*6,0</t>
  </si>
  <si>
    <t>274272140</t>
  </si>
  <si>
    <t>Zdivo základové z bednicích tvárnic, tl. 30 cm, výplň tvárnic betonem B 12,5 (C 12/15)</t>
  </si>
  <si>
    <t>0,6*0,35+0,6*0,35+0,91*0,25+0,91*0,5+0,91*0,3+1,0*0,6*2+1,0*0,5+1,3*0,5*2+1,5*0,5*2</t>
  </si>
  <si>
    <t>1,51*0,25*2+1,87*0,75+2,0*0,35+2,31*0,35+2,71*0,6*2+2,71*0,5*2+3,02*0,25+3,05*0,3</t>
  </si>
  <si>
    <t>3,25*0,25+3,3*0,25+3,3*0,3+3,8*0,75+3,9*0,5+5,1*0,5+5,4*0,35+5,4*0,5+5,5*0,25</t>
  </si>
  <si>
    <t>5,7*0,3+5,7*0,35+6,61*0,25+6,61*0,75+6,9*0,75+14,0*0,85+14,41*0,6+16,2*0,75+16,3*1,1</t>
  </si>
  <si>
    <t>0,3*0,25+0,3*0,25+0,4*0,35</t>
  </si>
  <si>
    <t>274272150</t>
  </si>
  <si>
    <t>Zdivo základové z bednicích tvárnic, tl. 40 cm, výplň tvárnic betonem B 12,5 (C 12/15)</t>
  </si>
  <si>
    <t>0,45*0,75*2+0,5*0,8+0,5*0,25+0,5*0,5+0,5*0,75+0,6*0,55+0,6*0,35+0,6*0,25+0,6*0,5+0,75*0,25</t>
  </si>
  <si>
    <t>0,8*0,25+1,0*0,6+1,0*0,55+1,0*0,25+1,1*0,5+1,2*0,35+1,2*0,75+1,2*0,35*2+1,2*0,5+1,2*0,3</t>
  </si>
  <si>
    <t>1,25*0,5+1,3*0,8*2+1,3*0,6+1,3*0,5+1,4*0,25+1,4*0,35+1,4*0,75+1,5*0,35+1,5*0,5+1,5*0,75</t>
  </si>
  <si>
    <t>1,51*0,25*2+1,6*0,5+1,65*0,75+1,8*0,5+1,9*0,75+1,91*0,75+2,0*0,5+2,0*0,55+2,1*0,35+2,2*0,55</t>
  </si>
  <si>
    <t>2,31*0,35+2,5*0,35+2,7*0,75+2,71*0,5+2,9*0,25+3,1*0,6*2+3,1*0,25+3,31*0,3+3,31*0,25+3,35*0,5</t>
  </si>
  <si>
    <t>3,5*0,25+3,51*0,5+3,8*0,75+3,9*0,75+5,25*0,75+5,4*0,75+5,8*0,75+7,5*0,75+14,4*0,5+15,8*0,5</t>
  </si>
  <si>
    <t>274313511</t>
  </si>
  <si>
    <t>Beton základových pasů prostý B 12,5 (C 12/15)</t>
  </si>
  <si>
    <t>pasy  vlastní domy viz. PD : 234,644*1,05</t>
  </si>
  <si>
    <t>základy pro opěrné zídky : 0,65*0,9*(15,0+33,6+15,0*2+16,5+4,7+5,0+6,0*4)</t>
  </si>
  <si>
    <t>274361112</t>
  </si>
  <si>
    <t>Výztuž základových pásů, ocel 10425 (BSt 500 S)</t>
  </si>
  <si>
    <t>BD 30 (R10 = 12,0m/m2) : 99,52*12,0*0,617*0,001</t>
  </si>
  <si>
    <t>BD 40 dtto : 82,54*12,0*0,617*0,001</t>
  </si>
  <si>
    <t>BD 25 (R10 = 16,0m/m2) : 205,565*16,0*0,617*0,001</t>
  </si>
  <si>
    <t>31425</t>
  </si>
  <si>
    <t>Komínové těleso s nerez vložkou bez.zadního odvětrání DN160+větr.šachta</t>
  </si>
  <si>
    <t>m</t>
  </si>
  <si>
    <t>odskoky domů : 1,0*4</t>
  </si>
  <si>
    <t>564761111</t>
  </si>
  <si>
    <t>Podklad z kameniva drceného vel.32-63 mm,tl. 20 cm</t>
  </si>
  <si>
    <t>před garážemi : 6,0*30,0+1,2*4,0*2+1,2*3,5*2-1,4*1,2*2-2,6*1,3+0,5*2,4*4</t>
  </si>
  <si>
    <t>6,0*37,5+1,2*4,0*2+1,2*3,5*3-1,4*1,2-1,7*1,2-1,5*1,2*3+0,5*2,4*5</t>
  </si>
  <si>
    <t>564752111</t>
  </si>
  <si>
    <t>Podklad z kam.drceného 8-16 tl. 15 cm</t>
  </si>
  <si>
    <t>117,6+440,14</t>
  </si>
  <si>
    <t>596215021</t>
  </si>
  <si>
    <t>Kladení zámkové dlažby tl. 6 cm do drtě tl. 4 cm</t>
  </si>
  <si>
    <t>terasy : 5,3*3,0*4+3,6*3,0*5</t>
  </si>
  <si>
    <t>596215041</t>
  </si>
  <si>
    <t>Kladení zámkové dlažby tl. 8 cm do drtě tl. 5 cm</t>
  </si>
  <si>
    <t>596215024</t>
  </si>
  <si>
    <t>Příplatek za kladení dlažby tl.6 cm, drť, do 50 m2</t>
  </si>
  <si>
    <t>639571215</t>
  </si>
  <si>
    <t>Okapový chodník podél budovy z kačírku tl. 150 mm</t>
  </si>
  <si>
    <t>0,5*(15,0+1,5+3,8*2)*2</t>
  </si>
  <si>
    <t>0,5*(15,0*2+1,5*2+3,8*5)</t>
  </si>
  <si>
    <t>639571311</t>
  </si>
  <si>
    <t>Okapový chodník - textilie proti prorůstání 45g/m2</t>
  </si>
  <si>
    <t>916561111</t>
  </si>
  <si>
    <t>Osazení záhon.obrubníků do lože z C 12/15 s opěrou</t>
  </si>
  <si>
    <t>před garážemi : 7,2+30,0+7,2+1,4*2+2,7</t>
  </si>
  <si>
    <t>7,2*2+37,4+1,4*6+1,6*3</t>
  </si>
  <si>
    <t>terasy : 3,0*2+1,6*6+5,3*2+3,6*2+3,0*2+5,3*2+3,6*3+1,6*8</t>
  </si>
  <si>
    <t>okap chodníky : (15,0+2,1+0,5)*2+3,8*4</t>
  </si>
  <si>
    <t>(15,0+2,1+0,5)*2+3,8*5</t>
  </si>
  <si>
    <t>597101020</t>
  </si>
  <si>
    <t>Žlab odvodňovací polymerbeton, zatížení B 125 kN, včetně dodávky roštu a žlabu</t>
  </si>
  <si>
    <t>POL2_</t>
  </si>
  <si>
    <t>3,0*9</t>
  </si>
  <si>
    <t>59217509</t>
  </si>
  <si>
    <t>Obrubník  přírodní 50x8x25 cm</t>
  </si>
  <si>
    <t>kus</t>
  </si>
  <si>
    <t>POL3_</t>
  </si>
  <si>
    <t>před garážemi : 115,0*2*1,03</t>
  </si>
  <si>
    <t>59217512</t>
  </si>
  <si>
    <t>Obrubník  přírodní 50x5x20 cm</t>
  </si>
  <si>
    <t>terasy : 73,6*2*1,03</t>
  </si>
  <si>
    <t>okap chodníky : 104,6*2*1,03</t>
  </si>
  <si>
    <t>59245266</t>
  </si>
  <si>
    <t>Dlažba betonová skladebná přírodní  20x10x8</t>
  </si>
  <si>
    <t>440,14*1,05</t>
  </si>
  <si>
    <t>592453090</t>
  </si>
  <si>
    <t>Dlažba betonová skladebná přírodní 20x10x4</t>
  </si>
  <si>
    <t>terasy : 117,6*1,05</t>
  </si>
  <si>
    <t>622312132</t>
  </si>
  <si>
    <t>Zateplovací syst., fasáda, EPS F tl.100 mm, zakončený stěrkou s výztužnou tkaninou</t>
  </si>
  <si>
    <t>zateplení atik- odskoky domů : 0,8*14,5*3+1,1*14,5</t>
  </si>
  <si>
    <t>622312134</t>
  </si>
  <si>
    <t>Zateplovací syst. fasáda, EPS F tl.140 mm, s omítkou SI silikátovou 3,1 kg/m2</t>
  </si>
  <si>
    <t>boky m.č.110 mezi krjním a vnitřním domem : 1,4*4,0*5</t>
  </si>
  <si>
    <t>622312014</t>
  </si>
  <si>
    <t>Soklová lišta hliník KZS tl. 140 mm</t>
  </si>
  <si>
    <t>1,4*5</t>
  </si>
  <si>
    <t>622472162</t>
  </si>
  <si>
    <t>Omítka stěn vnější z MS silikonová slož. II. ručně</t>
  </si>
  <si>
    <t>výškové odskoky domů - boky lodžie : 1,5*1,1+1,5*0,8</t>
  </si>
  <si>
    <t>275313511</t>
  </si>
  <si>
    <t>Beton základových patek prostý C 12/15</t>
  </si>
  <si>
    <t>338171112</t>
  </si>
  <si>
    <t>Osazení sloupků plot.ocelových do 2 m,zabet.</t>
  </si>
  <si>
    <t>350/2,5*1,1</t>
  </si>
  <si>
    <t>348121122</t>
  </si>
  <si>
    <t>Osazování plotových desek 300/50/2500 mm</t>
  </si>
  <si>
    <t>240/2,5+9</t>
  </si>
  <si>
    <t>348924231</t>
  </si>
  <si>
    <t>Stříška plot.zeď tl.300mm z tvar.hlad.přír</t>
  </si>
  <si>
    <t>na op.zdech : 2,8+9,7+2,8+14,6+33,5+15,0*2+16,5</t>
  </si>
  <si>
    <t>767914130</t>
  </si>
  <si>
    <t>Montáž oplocení rámového H do 2,0 m</t>
  </si>
  <si>
    <t>mimo opěrné zdi : 38,5+5,0+1,8+1,0+31,0+6,5+6,5+11,5+11,6+6,5+6,5+6,5+10,5+39,0+9,6+3,8+14,3+14,6+15,0</t>
  </si>
  <si>
    <t>767920210</t>
  </si>
  <si>
    <t>Montáž vrat na ocelové sloupky, plochy do 2 m2</t>
  </si>
  <si>
    <t>767920240</t>
  </si>
  <si>
    <t>Montáž vrat na ocelové sloupky, plochy do 8 m2</t>
  </si>
  <si>
    <t>31176201</t>
  </si>
  <si>
    <t>Ocelový držák plot.pole 60/40mm</t>
  </si>
  <si>
    <t>6*154</t>
  </si>
  <si>
    <t>5530</t>
  </si>
  <si>
    <t xml:space="preserve">Držák podhrabových desek </t>
  </si>
  <si>
    <t>105*2</t>
  </si>
  <si>
    <t>55342403</t>
  </si>
  <si>
    <t>Plotový panel 2500/1230 mm</t>
  </si>
  <si>
    <t>55342603</t>
  </si>
  <si>
    <t>Branka ocelová h = 1500 mm š = 1000 mm, 2 sloupky, komaxit, čtyřhranné pletivo, FAB</t>
  </si>
  <si>
    <t>55342652</t>
  </si>
  <si>
    <t>Brána ocelová h = 1500 mm š = 3600 mm, 2 sloupky, komaxit, čtyřhranné pletivo, FAB</t>
  </si>
  <si>
    <t>553462012</t>
  </si>
  <si>
    <t>Sloupek plotový 2000/60/40mm+čepička , pozinkovaná ocel + PVC</t>
  </si>
  <si>
    <t>59233175</t>
  </si>
  <si>
    <t>Deska plotová podhrabová 250x50x2500mm</t>
  </si>
  <si>
    <t>998011002</t>
  </si>
  <si>
    <t>Přesun hmot pro budovy zděné výšky do 12 m</t>
  </si>
  <si>
    <t>POL7_</t>
  </si>
  <si>
    <t>711112001</t>
  </si>
  <si>
    <t>Izolace proti vlhkosti svis. nátěr ALP, za studena, 1x nátěr - včetně dodávky asfaltového laku</t>
  </si>
  <si>
    <t>atiky- odskoky domů : 0,8*14,5*3+1,1*14,5</t>
  </si>
  <si>
    <t>711142559</t>
  </si>
  <si>
    <t>Izolace proti vlhkosti svislá pásy přitavením, 1 vrstva - včetně dod. modif.pasu  40 special dekor</t>
  </si>
  <si>
    <t>Izolace proti vlhkosti svislá pásy přitavením, 1 vrstva - včetně dod. modif.podkl.pasu</t>
  </si>
  <si>
    <t>50,75*2</t>
  </si>
  <si>
    <t>998712202</t>
  </si>
  <si>
    <t>Přesun hmot pro povlakové krytiny, výšky do 12 m</t>
  </si>
  <si>
    <t>76401</t>
  </si>
  <si>
    <t>Oplechování komínového tělesa z barv. Pz plechu</t>
  </si>
  <si>
    <t>1,0*(0,6*2+0,45*2)*4</t>
  </si>
  <si>
    <t/>
  </si>
  <si>
    <t>SUM</t>
  </si>
  <si>
    <t>Poznámky uchazeče k zadání</t>
  </si>
  <si>
    <t>POPUZIV</t>
  </si>
  <si>
    <t>END</t>
  </si>
  <si>
    <t>311238116</t>
  </si>
  <si>
    <t>Zdivo zakládací impregnované 30 P+D P15 na zakládací maltu</t>
  </si>
  <si>
    <t>0,25*(16,4+8,5*2+8,4+5,75+3,0)</t>
  </si>
  <si>
    <t>311238143</t>
  </si>
  <si>
    <t>Zdivo z broušených cihel 24 P10, tl. 240 mm</t>
  </si>
  <si>
    <t xml:space="preserve">dělící zeď : </t>
  </si>
  <si>
    <t>1.NP : 2,75*16,0</t>
  </si>
  <si>
    <t>2.NP : 2,75*14,5</t>
  </si>
  <si>
    <t>311238144</t>
  </si>
  <si>
    <t>Zdivo z broušených cihel 30 P10, tl. 300 mm</t>
  </si>
  <si>
    <t>1.NP : 2,75*(5,8+3,0+8,4)-1,1*2,1-0,8*2,1-1,6*2,1</t>
  </si>
  <si>
    <t>311238264</t>
  </si>
  <si>
    <t>Zdivo z broušených cihel 44 P8,  tl. 440 mm</t>
  </si>
  <si>
    <t>1.NP : 2,5*(9,075*2+15,52)</t>
  </si>
  <si>
    <t>-2,4*2,35-1,1*2,35-1,5*0,6-0,9*1,5-0,6*1,5-1,3*1,5-3,5*1,9-2,2*1,5-2,2*2,35</t>
  </si>
  <si>
    <t>2.NP : 2,75*(7,55*2+15,55+1,2)</t>
  </si>
  <si>
    <t>-1,1*2,2-1,1*1,5-2,2*1,5-0,9*1,5-0,9*0,6-1,1*2,2-2,2*1,5-1,1*1,5-1,1*2,2</t>
  </si>
  <si>
    <t>atiky : 1,0*(7,55*2+15,9)</t>
  </si>
  <si>
    <t>317168112</t>
  </si>
  <si>
    <t>Překlad  plochý 11,5/7,1/125 cm</t>
  </si>
  <si>
    <t>317168131</t>
  </si>
  <si>
    <t>Překlad  vysoký 70x235x1250 mm</t>
  </si>
  <si>
    <t>4*2+4*2+4</t>
  </si>
  <si>
    <t>317168132</t>
  </si>
  <si>
    <t>Překlad  vysoký 70x235x1500 mm</t>
  </si>
  <si>
    <t>317168133</t>
  </si>
  <si>
    <t>Překlad  vysoký 70x235x1750 mm</t>
  </si>
  <si>
    <t>317168134</t>
  </si>
  <si>
    <t>Překlad  vysoký 70x235x2000 mm</t>
  </si>
  <si>
    <t>317168137</t>
  </si>
  <si>
    <t>Překlad  vysoký 70x235x2750 mm</t>
  </si>
  <si>
    <t>317168138</t>
  </si>
  <si>
    <t>Překlad  vysoký 70x235x3000 mm</t>
  </si>
  <si>
    <t>317998120</t>
  </si>
  <si>
    <t>Izolace mezi překlady polystyren EPS Grey tl. 160 mm</t>
  </si>
  <si>
    <t>2,75*4+1,5+1,25*2+1,5+3,0+1,75+2,75*2+1,25</t>
  </si>
  <si>
    <t>317234410</t>
  </si>
  <si>
    <t>Vyzdívka mezi nosníky cihlami pálenými na MC, s použitím suché maltové směsi</t>
  </si>
  <si>
    <t>překlady P14-16 : 0,36*0,2*(1,5+0,8+3,75)</t>
  </si>
  <si>
    <t>317941123</t>
  </si>
  <si>
    <t>Osazení ocelových válcovaných nosníků  č.14-22, včetně dodávky profilu IPE č.16</t>
  </si>
  <si>
    <t>15,8*(1,5*3+0,8*3+3,75*3)*0,001</t>
  </si>
  <si>
    <t>342248112</t>
  </si>
  <si>
    <t>Příčky P+D na MVC 5 tl. 11,5 cm</t>
  </si>
  <si>
    <t>přízemí : 2,8*(0,7+0,9+2,25+2,1+3,5+0,9+3,1)-0,8*2,0*2-0,7*2,0</t>
  </si>
  <si>
    <t>patro : 2,8*(5,2+3,2*2+5,8+7,9+1,4*2+2,1*4)-0,8*2,0*5-0,7*2,0*3+1,0*1,25</t>
  </si>
  <si>
    <t>zábradlí loldžií : 1,1*(1,4*2+8,1+2,9+3,8+1,4*2)</t>
  </si>
  <si>
    <t>342248114</t>
  </si>
  <si>
    <t>Příčky P+D na MVC 5 tl. 14 cm</t>
  </si>
  <si>
    <t>1.NP : 2,8*2,45</t>
  </si>
  <si>
    <t>podezdívka světlíku : 0,25*(1,5*2+0,6*2)</t>
  </si>
  <si>
    <t>342668111</t>
  </si>
  <si>
    <t>Těsnění styku příčky se stáv. konstrukcí PU pěnou</t>
  </si>
  <si>
    <t>přízemí : 0,7+2,25+2,4+0,9+2,1+3,5+1,0+3,1</t>
  </si>
  <si>
    <t>patro : 5,2+3,2*2+5,8+7,9+1,4*2+2,1*4</t>
  </si>
  <si>
    <t>342948111</t>
  </si>
  <si>
    <t>Ukotvení příček k cihel.konstr. kotvami na hmožd.</t>
  </si>
  <si>
    <t>2,75*6+2,75*10</t>
  </si>
  <si>
    <t>346244311</t>
  </si>
  <si>
    <t>Obezdívky van z desek porobet tl. 50 mm</t>
  </si>
  <si>
    <t>vana : 0,6*(2,0+0,8*2)+0,25*0,8</t>
  </si>
  <si>
    <t>vanička : 0,25*0,9*4</t>
  </si>
  <si>
    <t>346244381</t>
  </si>
  <si>
    <t>Plentování ocelových nosníků výšky do 20 cm, s použitím suché maltové směsi</t>
  </si>
  <si>
    <t>0,16*(1,5*2+0,8*2+3,75*2)</t>
  </si>
  <si>
    <t>346971153</t>
  </si>
  <si>
    <t>Izolace mez zdivem, desky z minerální plsti tl. 50 mm</t>
  </si>
  <si>
    <t>mezidomové zdivo : 6,7*16,4</t>
  </si>
  <si>
    <t>346275114</t>
  </si>
  <si>
    <t>Přizdívky z desek porobet tl. 125 mm</t>
  </si>
  <si>
    <t>WC : 1,25*(1,9+0,3+1,2)+0,8*2,75</t>
  </si>
  <si>
    <t>713131131</t>
  </si>
  <si>
    <t>Izolace tepelná stěn lepením</t>
  </si>
  <si>
    <t>ocel.překlady : 0,2*(1,5+0,8+3,75)</t>
  </si>
  <si>
    <t>zakládací řada obvod zdiva : 0,25*(15,7+8,7*2)</t>
  </si>
  <si>
    <t>ostění+parapety oken a dveří : 0,25*(2,4*2+5,8+2,7+3,9+3,6+4,3+7,3+5,2+6,9)</t>
  </si>
  <si>
    <t>0,25*(6,7*2+5,2*2+3,9+2,1+5,5)</t>
  </si>
  <si>
    <t>31424</t>
  </si>
  <si>
    <t>Komínové těleso s keram vložkou bez.zadního odvětrání DN160+větr.šachta</t>
  </si>
  <si>
    <t>28375461</t>
  </si>
  <si>
    <t>Deska polystyrenová XPS  40mm</t>
  </si>
  <si>
    <t>ostění+parapety oken a dveří : 0,25*(2,4*2+5,8+2,7+3,9+3,6+4,3+7,3+5,2+6,9)*1,05</t>
  </si>
  <si>
    <t>0,25*(6,7*2+5,2*2+3,9+2,1+5,5)*1,05</t>
  </si>
  <si>
    <t>283762313</t>
  </si>
  <si>
    <t>Deska EPS s grafitem GreyWall Plus 1000x500x 40 mm, fasádní</t>
  </si>
  <si>
    <t>zakládací řada obvod zdiva : 0,25*(15,7+8,7*2)*1,03</t>
  </si>
  <si>
    <t>283762316</t>
  </si>
  <si>
    <t>Deska EPS s grafitem GreyWall Plus 1000x500x 80 mm, fasádní</t>
  </si>
  <si>
    <t>ocel.překlady : 0,2*(1,5+0,8+3,75)*1,03</t>
  </si>
  <si>
    <t>389381001</t>
  </si>
  <si>
    <t>Dobetonování prefabrikovaných konstrukcí</t>
  </si>
  <si>
    <t>mezi ocel.nosníky : 0,2*0,25*7,5+0,2*0,25*3,6+0,15*0,25*2,25+0,15*0,25*3,5</t>
  </si>
  <si>
    <t>411361821</t>
  </si>
  <si>
    <t>Výztuž stropů z betonářské oceli 10505</t>
  </si>
  <si>
    <t xml:space="preserve">do spár mezi panely R12 : </t>
  </si>
  <si>
    <t>1.NP : 0,888*(3,2*5+3,8*7+5,1*6+1,3*2)*0,001</t>
  </si>
  <si>
    <t>2.NP : 0,888*7,1*12*0,001</t>
  </si>
  <si>
    <t>413941125</t>
  </si>
  <si>
    <t>Osazení válcovaných nosníků ve stropech č.24 a výš, včetně dodávky profilu I č. 24</t>
  </si>
  <si>
    <t>POL1_0</t>
  </si>
  <si>
    <t>46,1*(3,6*2+2,3*2+2,3*2+5,2*2+3,5*2)*0,001</t>
  </si>
  <si>
    <t>417238123</t>
  </si>
  <si>
    <t>Obezdění ztuž.věnce věncovkou VT 8/29 Profi,vč.EPS</t>
  </si>
  <si>
    <t>1.NP : 9,1*2+16,4</t>
  </si>
  <si>
    <t>2.NP : 7,6*2+15,0</t>
  </si>
  <si>
    <t>417321313</t>
  </si>
  <si>
    <t>Ztužující pásy a věnce, železobeton B 20 (C 16/20)</t>
  </si>
  <si>
    <t>1.NP : 0,3*0,25*(8,9*2+16,2)</t>
  </si>
  <si>
    <t>0,3*0,25*(8,5+3,35+5,5)+0,25*0,25*15,5</t>
  </si>
  <si>
    <t>2.NP : 0,3*0,25*(7,4*2+14,2+1,2+3,1)+0,25*0,25*14,5</t>
  </si>
  <si>
    <t>věnec pod panely : 0,3*0,05*(8,9*2+16,2+8,5+3,35+5,5)+0,25*0,05*(15,5+1,5)</t>
  </si>
  <si>
    <t>0,3*0,05*(7,4*2+14,2+1,2+3,1)+0,25*0,05*14,5</t>
  </si>
  <si>
    <t>417351115</t>
  </si>
  <si>
    <t>Bednění ztužujících pásů a věnců - zřízení</t>
  </si>
  <si>
    <t>0,25*(2,0*2+3,1*2+3,0*2+1,2+4,0)</t>
  </si>
  <si>
    <t>věnec pod panely : 0,1*(6,3*2+8,4*2+8,3+3,3+1,5+5,8*2+6,7*2+3,0*2)</t>
  </si>
  <si>
    <t>0,1*(14,1*2+6,9*2+1,2*3)</t>
  </si>
  <si>
    <t>417351116</t>
  </si>
  <si>
    <t>Bednění ztužujících pásů a věnců - odstranění</t>
  </si>
  <si>
    <t>417362021</t>
  </si>
  <si>
    <t>Výztuž ztužujících pásů a věnců sítí Kari</t>
  </si>
  <si>
    <t>věnec pod panely 100/100/5 : (0,3*(8,9*2+16,2+8,5+3,35+5,5)+0,25*(15,5+1,5))*3,09*0,001*1,15</t>
  </si>
  <si>
    <t>(0,3*(7,4*2+14,2+1,2+3,1)+0,25*14,5)*3,09*0,001*1,15</t>
  </si>
  <si>
    <t>417361821</t>
  </si>
  <si>
    <t>Výztuž ztužujících pásů a věnců z oceli 10505</t>
  </si>
  <si>
    <t>1.NP : (0,617*240,0*0,001+1,21*14,0*0,001+0,222*0,6*200*0,001)*1,1</t>
  </si>
  <si>
    <t>2.NP : (0,617*250,0*0,001+1,21*7,0*0,001+0,222*0,6*190*0,001)*1,1</t>
  </si>
  <si>
    <t>411120033</t>
  </si>
  <si>
    <t>Strop montovaný z panelů předepjatýchl, tl. 25 cm</t>
  </si>
  <si>
    <t>1.NP : (4,0*1,2+1,7*3,0+6,9*5,8+8,4*7,2+1,4*3,2-1,95*3,0)*1,05</t>
  </si>
  <si>
    <t>2.NP : 7,1*14,1</t>
  </si>
  <si>
    <t>430321313</t>
  </si>
  <si>
    <t>Schodišťové konstrukce, železobeton B 20 (C 16/20)</t>
  </si>
  <si>
    <t>deska : 0,15*0,9*2,5*2</t>
  </si>
  <si>
    <t>mezipodesta : 0,16*1,0*2,3</t>
  </si>
  <si>
    <t>stupně : 0,175*0,267*0,9/2*17</t>
  </si>
  <si>
    <t>430361821</t>
  </si>
  <si>
    <t>Výztuž schodišťových konstrukcí z ocelí 10505</t>
  </si>
  <si>
    <t>deska : 90*(0,15*0,9*2,5*2)*0,001</t>
  </si>
  <si>
    <t>mezipodesta : 90*(0,16*1,0*2,3)*0,001</t>
  </si>
  <si>
    <t>431351121</t>
  </si>
  <si>
    <t>Bednění podest přímočarých - zřízení</t>
  </si>
  <si>
    <t>1,3*2,5*2+1,0*2,1</t>
  </si>
  <si>
    <t>431351122</t>
  </si>
  <si>
    <t>Bednění podest přímočarých - odstranění</t>
  </si>
  <si>
    <t>434351141</t>
  </si>
  <si>
    <t>Bednění stupňů přímočarých - zřízení</t>
  </si>
  <si>
    <t>0,45*0,9*17</t>
  </si>
  <si>
    <t>434351142</t>
  </si>
  <si>
    <t>Bednění stupňů přímočarých - odstranění</t>
  </si>
  <si>
    <t>610991111</t>
  </si>
  <si>
    <t>Zakrývání výplní vnitřních otvorů</t>
  </si>
  <si>
    <t>1.NP : 2,4*2,35+1,1*2,35+1,5*0,6+0,9*1,5+0,6*1,5+1,3*1,5+3,5*1,9+2,2*2,35+2,2*1,5</t>
  </si>
  <si>
    <t>2.NP : 1,1*1,5*2+1,1*2,2*2+2,2*1,5*2+0,9*1,5+0,9*0,6+1,1*2,2</t>
  </si>
  <si>
    <t>610991004</t>
  </si>
  <si>
    <t>Začišťovací okenní lišta pro omítku tl. 15 mm</t>
  </si>
  <si>
    <t>7,1+5,8+2,7+3,9+3,6+4,3+7,3+5,2+6,9</t>
  </si>
  <si>
    <t>6,6*2+5,2*2+3,9+2,1+5,5</t>
  </si>
  <si>
    <t>611425133</t>
  </si>
  <si>
    <t>Omítka vnitřní schodišťových konstr., MVC, štuková, s použitím suché maltové směsi</t>
  </si>
  <si>
    <t>1,3*2,5*2+1,0*2,1+0,3*2,5*2</t>
  </si>
  <si>
    <t>611475121</t>
  </si>
  <si>
    <t>Omítka vnitřní stropů vápenocem. dvouvrstvá, postřik, vrstva 15 mm</t>
  </si>
  <si>
    <t>1.NP : 100,0</t>
  </si>
  <si>
    <t>2.NP : 107,12-4,62-10,82-3,25</t>
  </si>
  <si>
    <t>611481211</t>
  </si>
  <si>
    <t>Montáž výztužné sítě (perlinky) do stěrky-stropy, včetně výztužné sítě a stěrkového tmelu</t>
  </si>
  <si>
    <t xml:space="preserve">spár mezi panely : </t>
  </si>
  <si>
    <t>1.NP : 0,3*(3,2*5+3,8*7+5,1*6+1,3*2)</t>
  </si>
  <si>
    <t>2.NP : 0,3*7,1*12</t>
  </si>
  <si>
    <t>612425931</t>
  </si>
  <si>
    <t>Omítka vápenná vnitřního ostění - štuková, s použitím suché maltové směsi</t>
  </si>
  <si>
    <t>kolem světlíků : 0,6*(0,6*2+0,9*2+0,6*2+1,2*2)</t>
  </si>
  <si>
    <t>612473181</t>
  </si>
  <si>
    <t>Omítka vnitřního zdiva ze suché směsi, hladká</t>
  </si>
  <si>
    <t xml:space="preserve">pod obklady : </t>
  </si>
  <si>
    <t>1.NP : 2,0*(2,0*2+2,75*2+0,9*2-0,7)+0,6*(1,6+3,6)</t>
  </si>
  <si>
    <t>2.NP : 2,0*(2,1*5+2,5*2+1,2*2+0,6*2-0,7*2)</t>
  </si>
  <si>
    <t>612473185</t>
  </si>
  <si>
    <t>Příplatek za zabudované omítníky v ploše stěn</t>
  </si>
  <si>
    <t>612473186</t>
  </si>
  <si>
    <t>Příplatek za zabudované rohovníky</t>
  </si>
  <si>
    <t>1.NP : 2,75*20+7,1+5,8+2,7+3,9+3,6+4,5+7,3+5,2+6,9</t>
  </si>
  <si>
    <t>2.NP : 2,75*7+6,6+5,2+3,9+2,1+5,5+5,2+6,6</t>
  </si>
  <si>
    <t>612475121</t>
  </si>
  <si>
    <t>Omítka vnitřních stěn  vápenocem. dvouvrstvá, postřik, vrstva 15 mm</t>
  </si>
  <si>
    <t xml:space="preserve">1.NP : </t>
  </si>
  <si>
    <t>101 : 2,75*(6,7*2+3,0*2)-0,9*2,0-2,4*2,35+0,45*7,1</t>
  </si>
  <si>
    <t>102 : 2,75*(3,6*2+2,5*2+0,6*2)-1,5*0,6-1,1*2,35-0,8*2,0-0,9*2,0</t>
  </si>
  <si>
    <t>0,2*2,7+0,3*5,8+0,2*5,5</t>
  </si>
  <si>
    <t>103 : 2,75*(5,1*2+2,3*2)-0,7*2,0-0,8*2,0*2-1,5*2,0-0,9*2,75</t>
  </si>
  <si>
    <t>104 : 0,75*(2,75*2+0,9*2+2,0*2)</t>
  </si>
  <si>
    <t>105,108 : 2,75*(3,0*2+2,0*2+2,3*2)-0,7*2,0-0,9*2,75+0,3*(2,0+3,1*2)</t>
  </si>
  <si>
    <t>106 : 2,75*(3,0*2+2,3*2)-0,8*2,0-1,3*1,5+0,2*4,3</t>
  </si>
  <si>
    <t>107,109,110 : 2,75*(8,4*2+6,3*2+0,6*2+0,15+1,8)</t>
  </si>
  <si>
    <t>-3,5*1,9-2,2*1,5-2,2*2,35-1,6*2,0-0,8*2,0+0,2*(7,3+5,2+6,9)</t>
  </si>
  <si>
    <t xml:space="preserve">2.NP : </t>
  </si>
  <si>
    <t>201 : 2,75*(3,3*2+2,0)</t>
  </si>
  <si>
    <t>202 : 2,75*(7,6*2+1,4*2)-0,7*2,0*3-0,8*2,0*4</t>
  </si>
  <si>
    <t>203 : 0,75*(0,6*2+2,1)+2,75*(2,1+1,9*2)-0,7*2,0-1,1*2,2+0,2*5,5</t>
  </si>
  <si>
    <t>204-205 : 0,75*(2,1*4+2,5*2+1,2*2)</t>
  </si>
  <si>
    <t>206 : 2,75*(3,55*2+4,1*2)-0,8*2,0*2-2,2*1,5+0,2*5,2</t>
  </si>
  <si>
    <t>207 : 2,75*(3,25*2+5,65*2)-1,1*2,2-1,1*1,5-0,8*2,0*2+0,2*6,6</t>
  </si>
  <si>
    <t>208 : 2,75*(5,1*2+3,2*2)-1,1*2,2-1,1*1,5-0,8*2,0+0,2*6,6</t>
  </si>
  <si>
    <t>209 : 2,75*(3,45*2+3,55*2)-0,8*2,0-2,2-1,5+0,2*5,2</t>
  </si>
  <si>
    <t>612481113</t>
  </si>
  <si>
    <t>Potažení vnitř. stěn sklotex. pletivem s vypnutím</t>
  </si>
  <si>
    <t>620991121</t>
  </si>
  <si>
    <t>Zakrývání výplní vnějších otvorů z lešení</t>
  </si>
  <si>
    <t>621472152</t>
  </si>
  <si>
    <t>Omítka podhl. vnější z MS silikon. slož. II ručně</t>
  </si>
  <si>
    <t>podhled lodžie : 2,9*1,3</t>
  </si>
  <si>
    <t>622319521</t>
  </si>
  <si>
    <t>Zateplovací systém  sokl, XPS tl. 80 mm, zakončený stěrkou s výztužnou tkaninou</t>
  </si>
  <si>
    <t>sokl : 0,8*(9,1*2+16,4)-0,25*(2,4+1,1+2,2)</t>
  </si>
  <si>
    <t>622300151</t>
  </si>
  <si>
    <t>Montáž soklové lišty</t>
  </si>
  <si>
    <t>9,1*2+16,4-2,4-1,1-2,2+0,2*4+0,45*2+3,9+1,2</t>
  </si>
  <si>
    <t>622421316</t>
  </si>
  <si>
    <t>Zateplovací systém  EPS - F tl. 100 mm, se silikátovou omítkou 2,0mm</t>
  </si>
  <si>
    <t>podhled nad vstupem : 1,2*3,9+0,3*(1,2+3,9)</t>
  </si>
  <si>
    <t>622432112</t>
  </si>
  <si>
    <t>Omítka stěn dekorativ. marmolit střednězrnná</t>
  </si>
  <si>
    <t>sokl : 0,3*(9,1*2+16,5+0,3*2-2,4-1,1-2,2+0,2*4)</t>
  </si>
  <si>
    <t>622472142</t>
  </si>
  <si>
    <t>Omítka stěn vnější z MS silikátová slož. II. ručně, jádro+probarvená omítka 2,0mm vč.penetrace</t>
  </si>
  <si>
    <t>plochy : 6,5*(7,5*2+15,0)+4,0*(1,5*2+8,0+1,4)</t>
  </si>
  <si>
    <t>zábradlí oboustranně : 1,2*(1,5*2+8,05+7,8+1,4*2+3,9+1,4+3,6+1,3*2+2,9*2)</t>
  </si>
  <si>
    <t xml:space="preserve">odečet otvorů : </t>
  </si>
  <si>
    <t>1.NP : -28,45+0,45*7,1+0,18*(5,8+2,7+3,9+3,6+4,3+7,3+5,2+6,9)</t>
  </si>
  <si>
    <t>2.NP : -19,05+0,18*(6,6*2+5,2*2+3,9+2,1+5,5)</t>
  </si>
  <si>
    <t>622473186</t>
  </si>
  <si>
    <t>Příplatek za rohovník vnějš.omítek ze suché směsi</t>
  </si>
  <si>
    <t>1.NP : 6,6*2+4,0*3+2,7+3,9+1,2+1,7*2+2,9</t>
  </si>
  <si>
    <t>kolem otvorů : 7,1+5,8+2,7+3,9+3,6+4,3+7,3+5,2+6,9</t>
  </si>
  <si>
    <t>622473187</t>
  </si>
  <si>
    <t>Příplatek za okenní lištu (APU) - montáž, včetně dodávky lišty</t>
  </si>
  <si>
    <t>622481211</t>
  </si>
  <si>
    <t>Montáž výztužné sítě (perlinky) do stěrky-stěny, včetně výztužné sítě a stěrkového tmelu</t>
  </si>
  <si>
    <t>ocel.překlady : 0,4*(1,5+0,8+3,75)*1,1</t>
  </si>
  <si>
    <t>zakládací řada obvod zdiva : 0,4*(15,7+8,7*2)*1,1</t>
  </si>
  <si>
    <t>ostatní : 25,0</t>
  </si>
  <si>
    <t>553926044</t>
  </si>
  <si>
    <t>Lišta omítková soklová 1,4 cm, pozinková ocel s PVC hranou</t>
  </si>
  <si>
    <t>631312611</t>
  </si>
  <si>
    <t>Mazanina betonová tl. 5 - 8 cm B 20 (C 16/20)</t>
  </si>
  <si>
    <t>garáž : 0,1*19,98</t>
  </si>
  <si>
    <t>631361921</t>
  </si>
  <si>
    <t>Výztuž mazanin svařovanou sítí z drátů tažených, svařovaná síť - drát 6,0 mm, oka 150/150 mm</t>
  </si>
  <si>
    <t>3,041*19,98*0,001</t>
  </si>
  <si>
    <t>632411240</t>
  </si>
  <si>
    <t>Potěr anhydritový, strojní zpracování, tl. 40 mm, samonivel. anhydritová stěrka</t>
  </si>
  <si>
    <t>1.NP : 100-19,98</t>
  </si>
  <si>
    <t>632922922</t>
  </si>
  <si>
    <t>Kladení dlaždic 40 x 40 cm na podložky pryžové</t>
  </si>
  <si>
    <t>lodžie 210-212 : 4,62+10,82+3,25</t>
  </si>
  <si>
    <t>59245321</t>
  </si>
  <si>
    <t>Dlaždice betonová HBB 40x40x4,5 cm červená</t>
  </si>
  <si>
    <t>18,69*1,1</t>
  </si>
  <si>
    <t>648991113</t>
  </si>
  <si>
    <t>Osazení parapetních desek z plast. hmot š.nad 20cm, včetně dodávky parapetní desky š. 300 mm</t>
  </si>
  <si>
    <t>1,5+0,6+1,3+3,5+2,2</t>
  </si>
  <si>
    <t>1,1+2,2+2,2+1,1</t>
  </si>
  <si>
    <t>632450124</t>
  </si>
  <si>
    <t>Vyrov cem potěr 5cm such směs pás</t>
  </si>
  <si>
    <t>atika : 0,25*(7,6*2+14,5*2)</t>
  </si>
  <si>
    <t>zděná zábradlí : 0,12*(2,9+8,0+1,4*2+3,9+1,5*2)</t>
  </si>
  <si>
    <t>parapety : 0,45*(1,5+0,9+0,6+1,3+3,5+2,2)</t>
  </si>
  <si>
    <t>0,45*(1,2+2,2+0,9*2+2,2+1,1)</t>
  </si>
  <si>
    <t>941941031</t>
  </si>
  <si>
    <t>Montáž lešení leh.řad.s podlahami,š.do 1 m, H 10 m</t>
  </si>
  <si>
    <t>7,0*(8,0*2+18,0)+1,5*4,5*2*2</t>
  </si>
  <si>
    <t>941941191</t>
  </si>
  <si>
    <t>Příplatek za každý měsíc použití lešení k pol.1031, lešení SPRINT</t>
  </si>
  <si>
    <t>265*3</t>
  </si>
  <si>
    <t>941941831</t>
  </si>
  <si>
    <t>Demontáž lešení leh.řad.s podlahami,š.1 m, H 10 m</t>
  </si>
  <si>
    <t>941955102</t>
  </si>
  <si>
    <t>Lešení lehké pomocné,schodiště, H podlahy do 3,5 m</t>
  </si>
  <si>
    <t>3,0*2,0*2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</si>
  <si>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</si>
  <si>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</si>
  <si>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</si>
  <si>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</si>
  <si>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</si>
  <si>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</si>
  <si>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952901111</t>
  </si>
  <si>
    <t>Vyčištění budov o výšce podlaží do 4 m</t>
  </si>
  <si>
    <t>9,1*8,1+3,9*1,4+7,6*5,8+1,0*3,7</t>
  </si>
  <si>
    <t>7,6*15,0+3,9*1,2+8,05*1,25</t>
  </si>
  <si>
    <t>953761131</t>
  </si>
  <si>
    <t>Odvětrání troubami PVC kruhovými 140x2,8 mm</t>
  </si>
  <si>
    <t>garáž : 0,5*2</t>
  </si>
  <si>
    <t>953922111</t>
  </si>
  <si>
    <t>Montáž tvarovky větrací</t>
  </si>
  <si>
    <t>28395100.M</t>
  </si>
  <si>
    <t>Mřížka větrací plastová 150 x 150 mm</t>
  </si>
  <si>
    <t>711212001</t>
  </si>
  <si>
    <t>Nátěr hydroizolační těsnící hmotou, proti vlhkosti</t>
  </si>
  <si>
    <t>POL1_7</t>
  </si>
  <si>
    <t>1.NP sprcha : 2,0*0,9*3</t>
  </si>
  <si>
    <t>2.NP koupelna+prádelna podlahy : (5,18+5,13)*1,15</t>
  </si>
  <si>
    <t>711212601</t>
  </si>
  <si>
    <t>Těsnící pás do spoje podlaha - stěna</t>
  </si>
  <si>
    <t>2,0*2+2,5*4+2,0*4</t>
  </si>
  <si>
    <t>711140016</t>
  </si>
  <si>
    <t>Izolace proti vodě vodorovná přitavená, 1x, 1x ALP, 1x modifikovaný pás 40 SP</t>
  </si>
  <si>
    <t>POL2_7</t>
  </si>
  <si>
    <t>3,7*1,2+7,6*5,8+9,1*8,1+1,4*3,9</t>
  </si>
  <si>
    <t>711150016</t>
  </si>
  <si>
    <t>Izolace proti vodě svislá přitavená, 1x, 1x ALP, 1x modifikovaný pás 40 SP</t>
  </si>
  <si>
    <t>mezi domy : 0,8*16,4</t>
  </si>
  <si>
    <t>998711202</t>
  </si>
  <si>
    <t>Přesun hmot pro izolace proti vodě, výšky do 12 m</t>
  </si>
  <si>
    <t>atiky+zábradlí : 0,7*(6,9*2+14,1*2)+0,25*(1,4*2+7,8*2+3,6*2+1,3*2+2,9*2+1,3*2)</t>
  </si>
  <si>
    <t>atiky+zábradlí (podkladní+parotěs.vrstva) : 38,55*2</t>
  </si>
  <si>
    <t>712391172</t>
  </si>
  <si>
    <t>Povlaková krytina střech do 10°, ochran. textilie, 2 vrstvy - včetně dodávky textilie 300g/m2</t>
  </si>
  <si>
    <t xml:space="preserve">pod dlažbu na terčích : </t>
  </si>
  <si>
    <t>712411101</t>
  </si>
  <si>
    <t>Povlaková krytina střech do 30°, za studena ALP, 1 x nátěr - včetně dodávky ALP</t>
  </si>
  <si>
    <t xml:space="preserve">parotěsná vrstva : </t>
  </si>
  <si>
    <t>vodorovná plocha střechy : 6,9*14,2</t>
  </si>
  <si>
    <t>712441559</t>
  </si>
  <si>
    <t>Povlaková krytina střech do 30°, NAIP přitavením, 1 vrstva - asfaltový pás ve specifikaci</t>
  </si>
  <si>
    <t xml:space="preserve">vrchní pásy  : </t>
  </si>
  <si>
    <t>lodžie : 18,69</t>
  </si>
  <si>
    <t>vodorovná plocha : 7,6*15,0</t>
  </si>
  <si>
    <t>712363115</t>
  </si>
  <si>
    <t>Izolace prostup -300mm střecha -10°</t>
  </si>
  <si>
    <t>71240</t>
  </si>
  <si>
    <t>Střešní výtok přes atiku</t>
  </si>
  <si>
    <t>71241</t>
  </si>
  <si>
    <t>Střešní vpust DN 250</t>
  </si>
  <si>
    <t>71242</t>
  </si>
  <si>
    <t>Bezpečnostní přeliv 150/50mm</t>
  </si>
  <si>
    <t>71243</t>
  </si>
  <si>
    <t>Odvětrání kanalizace DN 110mm</t>
  </si>
  <si>
    <t>71244</t>
  </si>
  <si>
    <t>Výlez na plochou střechu tepelně izolovaný 60/120cm , U=0,67W/m2.K, integrované půdní schody</t>
  </si>
  <si>
    <t>71245</t>
  </si>
  <si>
    <t>Střešní světlík neotevíratelný 60/90cm U=0,7W/m2.K</t>
  </si>
  <si>
    <t>71246</t>
  </si>
  <si>
    <t>Opracování živičné krytiny kolem světlíku, výlezu a komínu</t>
  </si>
  <si>
    <t>1,8*2+1,5*2+1,8*2</t>
  </si>
  <si>
    <t>71247</t>
  </si>
  <si>
    <t>Opracování živičné krytiny - ukončení na zdivu lodžií</t>
  </si>
  <si>
    <t>7,8*2+1,4*2+1,3*2+3,6*2+2,9*2+1,2*2</t>
  </si>
  <si>
    <t>71248</t>
  </si>
  <si>
    <t>Mont.živičné krytiny střech do 30° kotvením, vč.dod.kotev</t>
  </si>
  <si>
    <t xml:space="preserve">podkladní pásy  : </t>
  </si>
  <si>
    <t>vodorovná plocha střechy : 7,6*15,0</t>
  </si>
  <si>
    <t>62852254</t>
  </si>
  <si>
    <t>POL3_7</t>
  </si>
  <si>
    <t>lodžie 210-212 : 18,69*1,15</t>
  </si>
  <si>
    <t>vodorovná plocha střechy : 6,9*14,1*1,15</t>
  </si>
  <si>
    <t xml:space="preserve">podkladní pásy : </t>
  </si>
  <si>
    <t>lodžie : 21,494</t>
  </si>
  <si>
    <t>vodorovná plocha : 7,6*15,0*1,15</t>
  </si>
  <si>
    <t>628522591</t>
  </si>
  <si>
    <t>Pás modifikovaný asfalt 40 special dekor</t>
  </si>
  <si>
    <t>lodžie : 18,69*1,15</t>
  </si>
  <si>
    <t>713121111</t>
  </si>
  <si>
    <t>Izolace tepelná podlah na sucho, jednovrstvá</t>
  </si>
  <si>
    <t>garáž : 19,98</t>
  </si>
  <si>
    <t>atiky : 0,7*(6,9*2+14,1*2)</t>
  </si>
  <si>
    <t>713141111</t>
  </si>
  <si>
    <t>Izolace tepelná střech plně lep.asfaltem, 1vrstvá</t>
  </si>
  <si>
    <t xml:space="preserve">2 vrstvy : </t>
  </si>
  <si>
    <t>lodžie 210-212 : (4,62+10,82+3,25)*2</t>
  </si>
  <si>
    <t>vodorovná plocha střechy : 7,6*15,0*2</t>
  </si>
  <si>
    <t>713191100</t>
  </si>
  <si>
    <t>Položení izolační fólie, včetně dodávky fólie PE</t>
  </si>
  <si>
    <t>713191221</t>
  </si>
  <si>
    <t>Izolace tepelná podlah obložení stěn pásky 100 mm</t>
  </si>
  <si>
    <t>28375607</t>
  </si>
  <si>
    <t>Deska EPS T 3500 N/m2 tl. 50 mm</t>
  </si>
  <si>
    <t>2.NP : 88,43*1,03</t>
  </si>
  <si>
    <t>28375767</t>
  </si>
  <si>
    <t>Deska polystyrén samozhášivý EPS 100 Z</t>
  </si>
  <si>
    <t>1.NP : 80,02*0,12*1,03</t>
  </si>
  <si>
    <t>28375768.A</t>
  </si>
  <si>
    <t>Deska polystyrén samozhášivý EPS 150 S</t>
  </si>
  <si>
    <t>lodžie 210-212 : (4,62+10,82+3,25)*0,16*1,05</t>
  </si>
  <si>
    <t>vodorovná plocha střechy : 7,6*15,0*0,16*1,03</t>
  </si>
  <si>
    <t>podlaha garáž : 19,98*0,06*1,03</t>
  </si>
  <si>
    <t>28375972</t>
  </si>
  <si>
    <t>Deska - klín spádový EPS 150 S Stabil</t>
  </si>
  <si>
    <t>lodžie 210-212 : (4,62+10,82+3,25)*0,09*1,05</t>
  </si>
  <si>
    <t>vodorovná plocha střechy : 7,6*15,0*0,09*1,03</t>
  </si>
  <si>
    <t>721176102</t>
  </si>
  <si>
    <t>Potrubí HT připojovací DN 40 x 1,8 mm</t>
  </si>
  <si>
    <t>1,0*2+1,0+0,5*4+0,5*2+1,0*2</t>
  </si>
  <si>
    <t>721176103</t>
  </si>
  <si>
    <t>Potrubí HT připojovací DN 50 x 1,8 mm</t>
  </si>
  <si>
    <t>0,5*2+1,0</t>
  </si>
  <si>
    <t>0,5+1,6+1,0+1,6+4,5</t>
  </si>
  <si>
    <t>721176105</t>
  </si>
  <si>
    <t>Potrubí HT připojovací DN 100 x 2,7 mm</t>
  </si>
  <si>
    <t>3,5+1,0*3</t>
  </si>
  <si>
    <t>721176115</t>
  </si>
  <si>
    <t>Potrubí HT odpadní svislé DN 100 x 2,7 mm</t>
  </si>
  <si>
    <t>721176116</t>
  </si>
  <si>
    <t>Potrubí HT odpadní svislé D 125 x 3,1 mm</t>
  </si>
  <si>
    <t>721176124</t>
  </si>
  <si>
    <t>Potrubí HT svodné (ležaté) v zemi DN 70 x 1,9 mm</t>
  </si>
  <si>
    <t>4,0+2,0</t>
  </si>
  <si>
    <t>721176223</t>
  </si>
  <si>
    <t>Potrubí KG svodné (ležaté) v zemi DN 125 x 3,2 mm</t>
  </si>
  <si>
    <t>721176224</t>
  </si>
  <si>
    <t>Potrubí KG svodné (ležaté) v zemi DN 150 x 4,0 mm</t>
  </si>
  <si>
    <t>721176243</t>
  </si>
  <si>
    <t>Potrubí KG dešťové DN 125 x 3,2 mm</t>
  </si>
  <si>
    <t>4,4+16,0+3,0+4,0+1,0*2</t>
  </si>
  <si>
    <t>721176244</t>
  </si>
  <si>
    <t>Potrubí KG dešťové DN 150 x 4,0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</si>
  <si>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</si>
  <si>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</si>
  <si>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</si>
  <si>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</si>
  <si>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</si>
  <si>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</si>
  <si>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721211505</t>
  </si>
  <si>
    <t>Vpusť podlahová  PE + PP D 50 mm</t>
  </si>
  <si>
    <t>721242116</t>
  </si>
  <si>
    <t>Lapač střešních splavenin  DN 125</t>
  </si>
  <si>
    <t>721273145</t>
  </si>
  <si>
    <t>Hlavice ventilační z PVC  DN 100/930, HL 807</t>
  </si>
  <si>
    <t>721290111</t>
  </si>
  <si>
    <t>Zkouška těsnosti kanalizace vodou DN 125</t>
  </si>
  <si>
    <t>72101</t>
  </si>
  <si>
    <t>Zemní práce pro ležatou kanalizaci</t>
  </si>
  <si>
    <t>kpl</t>
  </si>
  <si>
    <t>POL12_1</t>
  </si>
  <si>
    <t>998721202</t>
  </si>
  <si>
    <t>Přesun hmot pro vnitřní kanalizaci, výšky do 12 m</t>
  </si>
  <si>
    <t>722171213</t>
  </si>
  <si>
    <t>Potrubí z PELD, D 32/4,4 mm</t>
  </si>
  <si>
    <t>přípojka k vodoměru : 8,0</t>
  </si>
  <si>
    <t>722172411</t>
  </si>
  <si>
    <t>Potrubí z PPR  D 20 x 2,8 mm, PN 16</t>
  </si>
  <si>
    <t>1,5*2+2,0*2+1,0*2+2,0*2+6,0*2+8,0+0,8*8</t>
  </si>
  <si>
    <t>4,0*2+1,5*2+1,7*2+0,8*12</t>
  </si>
  <si>
    <t>722172412</t>
  </si>
  <si>
    <t>Potrubí z PPR  D 25 x 3,5 mm, PN 16</t>
  </si>
  <si>
    <t>stoupačky : 4,0*2</t>
  </si>
  <si>
    <t>5,5+1,5+3,5</t>
  </si>
  <si>
    <t>722181211</t>
  </si>
  <si>
    <t>Izolace návleková  tl. stěny 6 mm, vnitřní průměr 32 mm</t>
  </si>
  <si>
    <t>722181212</t>
  </si>
  <si>
    <t>Izolace návleková  tl. stěny 9 mm, vnitřní průměr 22 mm</t>
  </si>
  <si>
    <t>Izolace návleková  tl. stěny 9 mm, vnitřní průměr 25 mm</t>
  </si>
  <si>
    <t>722220111</t>
  </si>
  <si>
    <t>Nástěnka K 247, pro výtokový ventil G 1/2</t>
  </si>
  <si>
    <t>722220121</t>
  </si>
  <si>
    <t>Nástěnka K 247, pro baterii G 1/2</t>
  </si>
  <si>
    <t>pár</t>
  </si>
  <si>
    <t>722262211</t>
  </si>
  <si>
    <t>Vodoměry do 30°C, závitové G 3/4 MN-QN 2,5XN.EBH</t>
  </si>
  <si>
    <t>722290226</t>
  </si>
  <si>
    <t>Zkouška tlaku potrubí závitového DN 50</t>
  </si>
  <si>
    <t>722290234</t>
  </si>
  <si>
    <t>Proplach a dezinfekce vodovod.potrubí DN 80</t>
  </si>
  <si>
    <t>722224152</t>
  </si>
  <si>
    <t>Kulový kohout zahradní 1/2 - 3/4"</t>
  </si>
  <si>
    <t>722232043</t>
  </si>
  <si>
    <t>Kulový kohout R250D 1/2"páčka</t>
  </si>
  <si>
    <t>722232044</t>
  </si>
  <si>
    <t>Kulový kohout R250D 3/4"páčka</t>
  </si>
  <si>
    <t>722232045</t>
  </si>
  <si>
    <t>Kulový kohout R250D 1"páčka</t>
  </si>
  <si>
    <t>998722202</t>
  </si>
  <si>
    <t>Přesun hmot pro vnitřní vodovod, výšky do 12 m</t>
  </si>
  <si>
    <t>723 01</t>
  </si>
  <si>
    <t>Vnitřní plynovod vč. přípojky</t>
  </si>
  <si>
    <t>725017144</t>
  </si>
  <si>
    <t>Umyvadlo na šrouby 60 cm, bílé</t>
  </si>
  <si>
    <t>soubor</t>
  </si>
  <si>
    <t>725017341</t>
  </si>
  <si>
    <t>Umývátko na šrouby 40 cm, bílé</t>
  </si>
  <si>
    <t>725111251</t>
  </si>
  <si>
    <t>Nádrž splachovací  vestavěná ovlád.zepředu, pro zazdění</t>
  </si>
  <si>
    <t>725014131</t>
  </si>
  <si>
    <t>Klozet závěsný + sedátko, bílý</t>
  </si>
  <si>
    <t>725229102</t>
  </si>
  <si>
    <t>Montáž van ocel. a plastových s uzávěr. HL 500-5/4</t>
  </si>
  <si>
    <t>725249102</t>
  </si>
  <si>
    <t>Montáž sprchových mís a vaniček</t>
  </si>
  <si>
    <t>725249106</t>
  </si>
  <si>
    <t>Montáž sprchových koutů ostatních typů</t>
  </si>
  <si>
    <t>725314290</t>
  </si>
  <si>
    <t>Příslušenství k dřezu v kuchyňské sestavě</t>
  </si>
  <si>
    <t>725810402</t>
  </si>
  <si>
    <t>Ventil rohový bez přípoj. trubičky TE 66 G 1/2</t>
  </si>
  <si>
    <t>725814122</t>
  </si>
  <si>
    <t>Ventil pračkový se zpět.kl. DN15 x DN20</t>
  </si>
  <si>
    <t>725829301</t>
  </si>
  <si>
    <t>Montáž baterie umyv.a dřezové stojánkové</t>
  </si>
  <si>
    <t>725839203</t>
  </si>
  <si>
    <t>Montáž baterie vanové nástěnné G 1/2</t>
  </si>
  <si>
    <t>725849201</t>
  </si>
  <si>
    <t>Montáž baterií sprchových, pevná výška</t>
  </si>
  <si>
    <t>725860188</t>
  </si>
  <si>
    <t>Sifon pračkový D 40/50 mm, podomítkový, suchá zápachová klapka</t>
  </si>
  <si>
    <t>725980113</t>
  </si>
  <si>
    <t>Dvířka plast 150/150</t>
  </si>
  <si>
    <t>725980122</t>
  </si>
  <si>
    <t>Dvířka z plastu 80/60cm (vodoměr)</t>
  </si>
  <si>
    <t>55144103</t>
  </si>
  <si>
    <t xml:space="preserve">Baterie sprchová termost. </t>
  </si>
  <si>
    <t>55145000</t>
  </si>
  <si>
    <t>Baterie umyvadlová stojánk s otvíráním odpadu PL21</t>
  </si>
  <si>
    <t>55145007</t>
  </si>
  <si>
    <t>Baterie vanová směšov nástěnná s příslušenst  PL55</t>
  </si>
  <si>
    <t>55145014</t>
  </si>
  <si>
    <t>Baterie dřezová směšov nástěnná s ploch ústím PL04</t>
  </si>
  <si>
    <t>55220115.M</t>
  </si>
  <si>
    <t>Sprchová vanička čtvercová 90/90cm, na podezdění, litý mramor, mont.sada</t>
  </si>
  <si>
    <t>5522040</t>
  </si>
  <si>
    <t>Vana akryl klasická 180cm vč.podpěr</t>
  </si>
  <si>
    <t>5522222</t>
  </si>
  <si>
    <t>Sprchová zástěna  ASDP3-90</t>
  </si>
  <si>
    <t>998725201</t>
  </si>
  <si>
    <t>Přesun hmot pro zařizovací předměty, výšky do 6 m</t>
  </si>
  <si>
    <t>730 01</t>
  </si>
  <si>
    <t>764333220</t>
  </si>
  <si>
    <t>Lemování zdí na plochých střechách Pz, rš 250 mm, barvený plech</t>
  </si>
  <si>
    <t>vnitřní strany lodžií : 1,4*2+7,8*2+2,9*2+1,2*2+1,3*2+3,6*2</t>
  </si>
  <si>
    <t>764359231</t>
  </si>
  <si>
    <t>Kotlík z Pz plechu čtyřhranný 200 x 250 x 350 mm, barvený plech</t>
  </si>
  <si>
    <t>764430220</t>
  </si>
  <si>
    <t>Oplechování zdí z Pz plechu, rš 330 mm, barvený plech</t>
  </si>
  <si>
    <t>zábradlí lodžií : 2,9+8,0+1,5*2+1,4*2+3,8</t>
  </si>
  <si>
    <t>764430250</t>
  </si>
  <si>
    <t>Oplechování zdí z Pz plechu, rš 600 mm, barvený plech</t>
  </si>
  <si>
    <t>atika mezi domy : 15,1</t>
  </si>
  <si>
    <t>764430260</t>
  </si>
  <si>
    <t>Oplechování zdí z Pz plechu, rš 750 mm, barvený plech</t>
  </si>
  <si>
    <t>atika krajní zdivo : 7,5*2+15,0</t>
  </si>
  <si>
    <t>764451201</t>
  </si>
  <si>
    <t>Odpadní trouby z Pz plechu, čtvercové o str. 75 mm, barvený plech</t>
  </si>
  <si>
    <t>3,5*3</t>
  </si>
  <si>
    <t>1,5*(0,6*2+0,45*2)*2</t>
  </si>
  <si>
    <t>998764202</t>
  </si>
  <si>
    <t>Přesun hmot pro klempířské konstr., výšky do 12 m</t>
  </si>
  <si>
    <t>766670011</t>
  </si>
  <si>
    <t>Montáž obložkové zárubně a dřevěného křídla dveří</t>
  </si>
  <si>
    <t>766670021</t>
  </si>
  <si>
    <t>Montáž kliky a štítku</t>
  </si>
  <si>
    <t>766695212</t>
  </si>
  <si>
    <t>Montáž prahů dveří jednokřídlových š. do 10 cm</t>
  </si>
  <si>
    <t>76620</t>
  </si>
  <si>
    <t>D+M dřevěný obklad schodiště+podesty dub vč.nátěru</t>
  </si>
  <si>
    <t>76621</t>
  </si>
  <si>
    <t xml:space="preserve">D+M dřevěné madlo schodiště dub vč.nátěru a kotev </t>
  </si>
  <si>
    <t>2,6*2+0,2</t>
  </si>
  <si>
    <t>76622</t>
  </si>
  <si>
    <t>D+M parapetní desky š.200mm (schodišťová zídka) vč.nátěru</t>
  </si>
  <si>
    <t>2,6+1,0</t>
  </si>
  <si>
    <t>76623</t>
  </si>
  <si>
    <t>D+M kuchyňské linky (horní+spodní skříňky bez spotřebičů) dl.550cm</t>
  </si>
  <si>
    <t>54914620</t>
  </si>
  <si>
    <t>Dveřní kování</t>
  </si>
  <si>
    <t>61165012</t>
  </si>
  <si>
    <t>Dveře vnitřní laminované sklo 2/3 1kř. 70-80x197 cm</t>
  </si>
  <si>
    <t>61165016</t>
  </si>
  <si>
    <t>Dveře vnitřní laminované sklo 2/3  2kř. 145x197 cm</t>
  </si>
  <si>
    <t>61165611</t>
  </si>
  <si>
    <t>Dveře vnitřní protipožární EI30 80x197 cm CPL 0,2</t>
  </si>
  <si>
    <t>61181511</t>
  </si>
  <si>
    <t>Zárubeň obložková NORMAL š. 70-80cm/st. 6-17cm lamin.</t>
  </si>
  <si>
    <t>611815297</t>
  </si>
  <si>
    <t>Zárubeň obložková NORMAL š. 70-80cm/st. 26-35cm lamin</t>
  </si>
  <si>
    <t>611815796</t>
  </si>
  <si>
    <t>Zárubeň obložková NORMAL š. 145cm/st.26-35cm lamin</t>
  </si>
  <si>
    <t>61187176</t>
  </si>
  <si>
    <t>Prah dubový délka 90 cm šířka 10 cm tl. 2 cm</t>
  </si>
  <si>
    <t>POL3_9</t>
  </si>
  <si>
    <t>998766202</t>
  </si>
  <si>
    <t>Přesun hmot pro truhlářské konstr., výšky do 12 m</t>
  </si>
  <si>
    <t>76703</t>
  </si>
  <si>
    <t>D + M garážová vrata sekční 240/235cm, D1.02, el.pohon, dálk.ovládání</t>
  </si>
  <si>
    <t>76901</t>
  </si>
  <si>
    <t>D+M Dveře vchodové 110/235cm, D 1.01</t>
  </si>
  <si>
    <t>76902</t>
  </si>
  <si>
    <t>D+M dveře balkon 220/235cm, O1.07</t>
  </si>
  <si>
    <t>76903</t>
  </si>
  <si>
    <t>D+M dveře balkon 110/220 cm, O2.01, O2.02, O2.05</t>
  </si>
  <si>
    <t>76904</t>
  </si>
  <si>
    <t>D+M okno 150/60cm, O1.01</t>
  </si>
  <si>
    <t>76905</t>
  </si>
  <si>
    <t>D+M okno 90/150cm, O1.03</t>
  </si>
  <si>
    <t>76906</t>
  </si>
  <si>
    <t>D+M okno 60/150cm, O 1.04</t>
  </si>
  <si>
    <t>76907</t>
  </si>
  <si>
    <t>D+M okno 130/150cm, O 1.05</t>
  </si>
  <si>
    <t>76908</t>
  </si>
  <si>
    <t>D+M okno 350/190cm, O 1.06</t>
  </si>
  <si>
    <t>76909</t>
  </si>
  <si>
    <t>D+M okno 220/150cm, O 1.02</t>
  </si>
  <si>
    <t>76910</t>
  </si>
  <si>
    <t>D+M okno 110/150cm, O 2.02</t>
  </si>
  <si>
    <t>76911</t>
  </si>
  <si>
    <t>D+M okno 220/150cm, O 2.03</t>
  </si>
  <si>
    <t>76912</t>
  </si>
  <si>
    <t>D+M okno 90/150cm, O 2.04</t>
  </si>
  <si>
    <t>76913</t>
  </si>
  <si>
    <t>D+M okno 90/60cm, O 2.05</t>
  </si>
  <si>
    <t>76920</t>
  </si>
  <si>
    <t>D+M venkovní parapety z extrud.Al š.250mm+krytky</t>
  </si>
  <si>
    <t>1,5+0,9+0,6+1,3+3,5+2,2</t>
  </si>
  <si>
    <t>2,2*4+0,9*2+1,1</t>
  </si>
  <si>
    <t>76921</t>
  </si>
  <si>
    <t>Zakládací profil na bázi PU tl.80mm</t>
  </si>
  <si>
    <t>pod dveřmi : 0,2*(1,1+2,2+1,1*3)</t>
  </si>
  <si>
    <t>76922</t>
  </si>
  <si>
    <t>D+M vnitřních a vnějších těsnícíh a parotěsných pásek kolem výplní otvorů</t>
  </si>
  <si>
    <t>(6,9+4,2+4,8+4,1+5,6+10,8+7,4+9,2+8,8*2+5,4*2+4,8+3,0+6,6)*2</t>
  </si>
  <si>
    <t>771111121</t>
  </si>
  <si>
    <t>Montáž podlahových lišt dilatačních, přechodových</t>
  </si>
  <si>
    <t>3,2+1,5+0,8*2</t>
  </si>
  <si>
    <t>0,7*3</t>
  </si>
  <si>
    <t>771111171</t>
  </si>
  <si>
    <t>Montáž hran stupňů</t>
  </si>
  <si>
    <t>1,1*3</t>
  </si>
  <si>
    <t>771275105</t>
  </si>
  <si>
    <t>Obklad keram.schod.stupňů hladkých do tmele 15x15</t>
  </si>
  <si>
    <t>vstupy na lodžie, vchod : 0,45*1,1*3</t>
  </si>
  <si>
    <t>771471034</t>
  </si>
  <si>
    <t>Obklad soklíků keram.stupňov.do MC,20x10 H 10 cm</t>
  </si>
  <si>
    <t>0,3*2*3</t>
  </si>
  <si>
    <t>771475014</t>
  </si>
  <si>
    <t>Obklad soklíků keram.rovných, tmel,10x10 cm</t>
  </si>
  <si>
    <t>1.NP : 3,6*2+2,7*2+0,6*2-1,1-0,8*2</t>
  </si>
  <si>
    <t>garáž : 3,0*2+7,1*2-2,4-0,8</t>
  </si>
  <si>
    <t>prádelna : 2,1+1,8*2+0,2*2-1,0-0,7</t>
  </si>
  <si>
    <t>771479001</t>
  </si>
  <si>
    <t>Řezání dlaždic keramických pro soklíky</t>
  </si>
  <si>
    <t>771575109</t>
  </si>
  <si>
    <t>Montáž podlah keram.,hladké, tmel, nad 25x25 cm</t>
  </si>
  <si>
    <t>1.NP : 8,86+9,01+4,82+11,23</t>
  </si>
  <si>
    <t>2.NP : 5,13+2,3+5,18</t>
  </si>
  <si>
    <t>59760175.A</t>
  </si>
  <si>
    <t>Profil přechodový laminát-dlažba</t>
  </si>
  <si>
    <t>59760180.A</t>
  </si>
  <si>
    <t>Profil na stupně ukončovací nerez</t>
  </si>
  <si>
    <t>59764203</t>
  </si>
  <si>
    <t>Dlažba keramická slinutá 300x300x9 mm garáž</t>
  </si>
  <si>
    <t>garáž : 19,98*1,16+17,0*0,1*1,1</t>
  </si>
  <si>
    <t>59764204</t>
  </si>
  <si>
    <t>Dlažba keramická byt</t>
  </si>
  <si>
    <t>vstupy na lodžie, vchod : 1,5*1,1</t>
  </si>
  <si>
    <t>1.NP : 33,92*1,1</t>
  </si>
  <si>
    <t>2.NP : 12,61*1,1</t>
  </si>
  <si>
    <t>59764250</t>
  </si>
  <si>
    <t>Dlažba sokl 30/8cm byt</t>
  </si>
  <si>
    <t>1.NP : 11,1/0,3*1,1</t>
  </si>
  <si>
    <t>prádelna : 4,4/0,3*1,1</t>
  </si>
  <si>
    <t>998771202</t>
  </si>
  <si>
    <t>Přesun hmot pro podlahy z dlaždic, výšky do 12 m</t>
  </si>
  <si>
    <t>775540020</t>
  </si>
  <si>
    <t>Podlahy lamelové - laminát, zámkový spoj, lišty</t>
  </si>
  <si>
    <t>1.NP : 6,2+25,7+1,98+8,46</t>
  </si>
  <si>
    <t>2.NP : 10,8+13,51+18,12+16,35+11,12</t>
  </si>
  <si>
    <t>781491001</t>
  </si>
  <si>
    <t>Montáž lišt k obkladům</t>
  </si>
  <si>
    <t>2,0*3+0,9+1,2*2+2,0</t>
  </si>
  <si>
    <t>2,0*2+0,9+0,15+1,2</t>
  </si>
  <si>
    <t>781410010</t>
  </si>
  <si>
    <t>Obklad vnitřní pórovinový 10 x 10 cm, do tmele, obklad ve specifikaci</t>
  </si>
  <si>
    <t>1.NP za kuch linkou : 0,6*(1,5+3,6)</t>
  </si>
  <si>
    <t>781410014</t>
  </si>
  <si>
    <t>Obklad vnitřní pórovinový, do tmele, obklad ve specifikaci</t>
  </si>
  <si>
    <t>1.NP : 2,0*(2,0*2+2,75*2+0,9*2-0,7)</t>
  </si>
  <si>
    <t>59760120.A</t>
  </si>
  <si>
    <t xml:space="preserve">Lišta obkl/dlažba plast </t>
  </si>
  <si>
    <t>597623051</t>
  </si>
  <si>
    <t>Obklad kuchyň</t>
  </si>
  <si>
    <t>3,06*1,1</t>
  </si>
  <si>
    <t>597813660</t>
  </si>
  <si>
    <t>Obkládačka porovinová</t>
  </si>
  <si>
    <t>56,6*1,1</t>
  </si>
  <si>
    <t>784442001</t>
  </si>
  <si>
    <t>stropy : 188,43+10,1</t>
  </si>
  <si>
    <t>stěny : 505,753+3,96</t>
  </si>
  <si>
    <t>796 01</t>
  </si>
  <si>
    <t>D + M hasicího přístroje PHP 6kg</t>
  </si>
  <si>
    <t>21 01</t>
  </si>
  <si>
    <t>22001</t>
  </si>
  <si>
    <t>Slaboproud</t>
  </si>
  <si>
    <t>24001</t>
  </si>
  <si>
    <t>Odvětrání soc.zař 1.+2.NP, potrubí</t>
  </si>
  <si>
    <t>POL11_0</t>
  </si>
  <si>
    <t>005121 R</t>
  </si>
  <si>
    <t>Zařízení staveniště</t>
  </si>
  <si>
    <t>Soubor</t>
  </si>
  <si>
    <t>POL99_2</t>
  </si>
  <si>
    <t>VRN0</t>
  </si>
  <si>
    <t>Geodetické práce, zaměření</t>
  </si>
  <si>
    <t>POL99_8</t>
  </si>
  <si>
    <t>311238113</t>
  </si>
  <si>
    <t>Zdivo zakládací impregnované  24 P+D P10 na  zakládací maltu</t>
  </si>
  <si>
    <t>0,25*(14,1+16,0)</t>
  </si>
  <si>
    <t>obvod.zdivo : 0,25*(7,4*2+1,2)</t>
  </si>
  <si>
    <t>střední zeď : 0,25*(3,0+5,8+3,3)</t>
  </si>
  <si>
    <t>1.NP : 2,5*(16,0+14,5)</t>
  </si>
  <si>
    <t>2.NP : 2,75*(14,2+14,5)</t>
  </si>
  <si>
    <t>atiky : 0,75*14,1*2</t>
  </si>
  <si>
    <t>1.NP : 2,5*(3,0+5,8+3,3)-0,9*2,0</t>
  </si>
  <si>
    <t>Zdivo z broušených cihel 44  P8,  tl. 440 mm</t>
  </si>
  <si>
    <t>1.NP : 2,5*(7,4*2+1,2+1,4)-1,5*0,6-1,1*2,35-2,4*2,35-2,2*1,5-0,9*1,5-2,2*2,35</t>
  </si>
  <si>
    <t>2.NP : 2,75*(7,4*2+1,2)-1,1*2,2*2-2,2*1,5*2-1,1*1,5*2</t>
  </si>
  <si>
    <t>atiky : 0,75*7,4*2</t>
  </si>
  <si>
    <t>317168111</t>
  </si>
  <si>
    <t>Překlad plochý 115x71x1000 mm</t>
  </si>
  <si>
    <t>Překlad plochý 11,5/7,1/125 cm</t>
  </si>
  <si>
    <t>Překlad vysoký 70x235x1250 mm</t>
  </si>
  <si>
    <t>Překlad vysoký 70x235x1500 mm</t>
  </si>
  <si>
    <t>Překlad vysoký 70x235x3000 mm</t>
  </si>
  <si>
    <t>1,5+3,0+1,75+2,75*2+2,5+1,3</t>
  </si>
  <si>
    <t>0,36*0,25*(2,5+1,3)</t>
  </si>
  <si>
    <t>15,8*(2,5*2+1,3*2)*0,001</t>
  </si>
  <si>
    <t>1.NP : 2,8*(4,2+2,4+3,6+1,7*2+3,7+1,9+1,4+0,6+1,0+0,4)-0,7*2,0*3-0,6*2,0-0,8*2,0*3</t>
  </si>
  <si>
    <t>2.NP : 2,8*(5,8+3,5+5,2+3,4+3,5+5,2+3,5+2,25*2)-0,7*2,0*2-0,8*2,0*4</t>
  </si>
  <si>
    <t>2,8*2,5</t>
  </si>
  <si>
    <t>podezd.světlíku : 0,25*(1,5*2+0,6*2)</t>
  </si>
  <si>
    <t>1.NP : 4,2+2,4+3,6+1,7*2+3,7+1,9+1,4+0,6+1,0+2,5</t>
  </si>
  <si>
    <t>2.NP : 5,8+3,5+5,2+3,4+3,5+5,2+3,5+2,25*2</t>
  </si>
  <si>
    <t>2,8*7+2,8*8</t>
  </si>
  <si>
    <t>0,6*(0,7*2+1,7)</t>
  </si>
  <si>
    <t>0,16*(2,5*2+1,3*2)</t>
  </si>
  <si>
    <t>6,5*15,0</t>
  </si>
  <si>
    <t>obezd.WC : 1,25*(1,0+0,8)+2,8*0,25*2+2,75*2,5</t>
  </si>
  <si>
    <t>ocel.překlady : 0,2*(2,5+1,3)</t>
  </si>
  <si>
    <t>zakládací řada obvod zdiva : 0,25*(7,4*2+1,2)</t>
  </si>
  <si>
    <t>ostění+parapety oken a dveří : 0,25*(5,2+5,8+2,7+4,0+6,9)</t>
  </si>
  <si>
    <t>0,25*(7,7*2+5,2*2)</t>
  </si>
  <si>
    <t>Komínové těleso s nerez vložkou bez.zadního odvětrání DN160</t>
  </si>
  <si>
    <t>ostění+parapety oken a dveří : 0,25*(5,2+5,8+2,7+4,0+6,9)*1,03</t>
  </si>
  <si>
    <t>0,25*(7,7*2+5,2*2)*1,03</t>
  </si>
  <si>
    <t>zakládací řada obvod zdiva : 0,25*(7,4*2+1,2)*1,03</t>
  </si>
  <si>
    <t>ocel.překlady : 0,2*(2,5+1,3)*1,03</t>
  </si>
  <si>
    <t>mezi ocel.nosníky : 0,32*0,25*(3,3+3,3)+0,15*0,25*2,25</t>
  </si>
  <si>
    <t>1.NP : 0,888*(3,8*8+7,1*4+3,2*4)*0,001</t>
  </si>
  <si>
    <t>46,1*(3,3*4)*0,001</t>
  </si>
  <si>
    <t>1.NP : 7,4*2+1,4</t>
  </si>
  <si>
    <t>2.NP : 7,4*2</t>
  </si>
  <si>
    <t>1.NP : 0,3*0,25*(3,9+3,9+3,2*2+3,9+3,7)+0,15*0,25*(5,5+7,0+16,0)+0,25*0,25*2,6+0,17*0,25*1,1</t>
  </si>
  <si>
    <t>0,25*0,25*1,0+0,15*0,25*0,4+0,1*0,25*5,8</t>
  </si>
  <si>
    <t>2.NP : 0,15*0,25*14,5*2+0,3*0,25*7,15*2</t>
  </si>
  <si>
    <t>věnec pod panely : 0,3*0,05*(5,8+3,0+3,0+7,0*2+1,2+1,4)+0,25*0,05*(16,5+15,0)</t>
  </si>
  <si>
    <t>0,3*0,05*(7,4*2+1,2)+0,25*0,05*(14,1+14,5)</t>
  </si>
  <si>
    <t>0,3*(3,05*2+2,0*2+4,0)+0,4*3,2</t>
  </si>
  <si>
    <t>věnec pod panely 100/100/5 : (0,3*(5,8+3,0+3,0+7,0*2+1,2+1,4)+0,25*(16,5+15,0))*3,09*0,001*1,15</t>
  </si>
  <si>
    <t>(0,3*(7,4*2+1,2)+0,25*(14,1+14,5))*3,09*0,001*1,15</t>
  </si>
  <si>
    <t>1.NP : 0,617*240,0*0,001+1,21*24,0*0,001+0,222*0,6*190*0,001</t>
  </si>
  <si>
    <t>2.NP : 0,617*250,0*0,001+1,21*7,0*0,001+0,222*0,6*190*0,001</t>
  </si>
  <si>
    <t>Strop montovaný z panelů předpjatýchl, tl. 25 cm</t>
  </si>
  <si>
    <t>nad 1.NP : 7,1*14,5+1,2*3,2-3,05*2,0</t>
  </si>
  <si>
    <t>nad 2.NP : 7,1*14,2</t>
  </si>
  <si>
    <t>2,4*2,35+1,1*2,35+1,5*0,6+2,2*1,5+1,0*1,5+2,2*2,35</t>
  </si>
  <si>
    <t>2,2*1,5*2+1,1*2,2*2+1,1*1,5*2</t>
  </si>
  <si>
    <t>5,8+2,7+5,2+4,0+6,9</t>
  </si>
  <si>
    <t>6,6*2+5,2*2</t>
  </si>
  <si>
    <t>1.NP : 90,01</t>
  </si>
  <si>
    <t>2.NP : 96,12-3,38-4,46</t>
  </si>
  <si>
    <t xml:space="preserve">Montáž výztužné sítě (perlinky) do stěrky-stropy, včetně výztužné sítě a stěrkového tmelu </t>
  </si>
  <si>
    <t xml:space="preserve">spáry mezi panely : </t>
  </si>
  <si>
    <t>1.NP : 0,3*(3,8*8+7,1*4+3,2*4)</t>
  </si>
  <si>
    <t>kolem světlíků : 0,6*(0,9*2+0,6*2+0,6*2+1,2*2)</t>
  </si>
  <si>
    <t>104 : 2,0*(1,2+0,5)</t>
  </si>
  <si>
    <t>105 : 2,0*(1,65*2+1,2*2-0,7)+0,15*0,8</t>
  </si>
  <si>
    <t>za kuch.linkou : 0,6*(0,6+4,2)</t>
  </si>
  <si>
    <t>203 : 2,0*(1,2*2+2,25*2-0,7)</t>
  </si>
  <si>
    <t>204 : 2,0*(2,25*2+2,5*2-0,7)</t>
  </si>
  <si>
    <t>2,8*14+24,6</t>
  </si>
  <si>
    <t>2,75*7+23,6</t>
  </si>
  <si>
    <t>Omítka vnitřních stěn vápenocem. dvouvrstvá, postřik, vrstva 15 mm</t>
  </si>
  <si>
    <t>101 : 2,8*(3,0*2+6,7*2)-0,8*2,0-2,4*2,35+0,25*2,8</t>
  </si>
  <si>
    <t>102 : 2,8*(3,6*2+4,2*2+0,6*2)-1,1*2,35-1,5*0,6-0,8*2,0*2+0,2*2,7</t>
  </si>
  <si>
    <t>103 : 2,8*(3,6*2+1,8*2-0,9)-0,8*2,0*3-0,7*2,0*2</t>
  </si>
  <si>
    <t>104 : 2,8*(2,4*2+2,1*2+0,5*2)-0,7*2,0</t>
  </si>
  <si>
    <t>105 : 0,8*(1,7*2+1,2*2)</t>
  </si>
  <si>
    <t>106 : 2,8*(1,7*2+1,1*2)-0,6*2,0</t>
  </si>
  <si>
    <t>107-108 : 2,8*(3,3*2+2,0*2-0,9+2,3+2,4)-0,7*2,0+0,3*(3,3*2+2,0)</t>
  </si>
  <si>
    <t>109-110 : 2,8*(6,85*2+7,5*2+1,4*2+0,7*2)-0,6*2,0-0,8*2,0*2-2,2*1,5-0,96*1,5-2,2*2,35+0,2*(5,2+4,0+6,9)</t>
  </si>
  <si>
    <t>201 : 2,8*(3,4*2+2,0)</t>
  </si>
  <si>
    <t>202,207 : 2,8*(6,2*2+3,5*2+1,3*2-2,0)-0,8*2,0*4-0,7*2,0*2</t>
  </si>
  <si>
    <t>203-204 : 0,8*(2,25*4+1,2*2+2,5*2)</t>
  </si>
  <si>
    <t>205 : 2,8*(3,45*2+4,1*2)-0,8*2,0-2,2*1,5+0,2*5,2</t>
  </si>
  <si>
    <t>206 : 2,8*(5,65*2+3,35*2)-0,8*2,0-1,1*2,2-1,1*1,5+0,2*6,6</t>
  </si>
  <si>
    <t>208 : 2,8*(5,1*2+3,35*2)-0,8*2,0-2,2*1,5+0,2*5,2</t>
  </si>
  <si>
    <t>209 : 2,8*(3,45*2+3,6*2)-0,8*2,0-1,1*2,2-1,1*1,5+0,2*6,6</t>
  </si>
  <si>
    <t>nad m.č.211 : 3,38</t>
  </si>
  <si>
    <t>Zateplovací systém , sokl, XPS tl. 80 mm, zakončený stěrkou s výztužnou tkaninou</t>
  </si>
  <si>
    <t>sokl : 0,8*(7,4*2+1,4*2+1,2*2)-0,25*(2,4+1,1+2,2)</t>
  </si>
  <si>
    <t>7,4*2+1,2*2+1,4-2,2-2,4-1,1+0,45*2+0,2*4+4,2+3,0</t>
  </si>
  <si>
    <t>podhled nad vchodem : 3,5*1,2</t>
  </si>
  <si>
    <t>0,3*(7,4*2+1,4*2+1,2*2-2,4-1,1-2,2+0,2*4+0,45*2)</t>
  </si>
  <si>
    <t>6,6*7,4*2+1,2*2,6*2+1,4*3,9+1,2*3,0*2-33,83+0,2*48,2+0,5*7,1</t>
  </si>
  <si>
    <t>zábradlí vni+vně strana : 1,1*(1,5*2+3,7+3,5+1,3*2+3,0*2)</t>
  </si>
  <si>
    <t>4,0+1,1*2+2,7*2+1,8*2+48,2+7,1</t>
  </si>
  <si>
    <t>48,2+7,1</t>
  </si>
  <si>
    <t>Montáž výztužné sítě (perlinky) do stěrky-stěny, včetně výztužné sítě a stěrkového tmelu Hasit</t>
  </si>
  <si>
    <t>3,041*19,98*1,15*0,001</t>
  </si>
  <si>
    <t>1.NP : 90,01-19,98</t>
  </si>
  <si>
    <t>2.NP : 96,12-4,46-3,38</t>
  </si>
  <si>
    <t>terasa+lodžie : 4,46+3,38</t>
  </si>
  <si>
    <t>7,84*1,2</t>
  </si>
  <si>
    <t>Osazení parapetních desek z plast. hmot š.nad 20cm, včetně dodávky parapetní desky  š. 300 mm</t>
  </si>
  <si>
    <t>1,5+2,2+1,1*2+2,2*2</t>
  </si>
  <si>
    <t>10,3*0,45</t>
  </si>
  <si>
    <t>7,4*7,0*2</t>
  </si>
  <si>
    <t>103,6*3</t>
  </si>
  <si>
    <t>3,2*2,0</t>
  </si>
  <si>
    <t>7,4*16,5*2</t>
  </si>
  <si>
    <t>0,5*2</t>
  </si>
  <si>
    <t>Nátěr hydroizolační těsnící hmotou,  proti vlhkosti</t>
  </si>
  <si>
    <t>za vanou : 1,5*(1,0*2+1,7)</t>
  </si>
  <si>
    <t>podlaha koupelny 2.NP : 5,0*1,15</t>
  </si>
  <si>
    <t>1,5*3+2,5*2+2,1*2</t>
  </si>
  <si>
    <t>7,4*16,5-3,4*1,2-3,6*1,4</t>
  </si>
  <si>
    <t>1,0*16,5</t>
  </si>
  <si>
    <t>atiky : 0,75*(14,2*2+7,2*2)</t>
  </si>
  <si>
    <t>zábradlí : 0,25*(1,3*2+3,5*2+3,0*2+1,1*2)</t>
  </si>
  <si>
    <t>atiky+zábradlí (podkladní+parotěs.vrstva) : 36,55*2</t>
  </si>
  <si>
    <t>lodžie +terasa : 4,46+3,38</t>
  </si>
  <si>
    <t>lodžie+terasa : 4,46+3,38</t>
  </si>
  <si>
    <t>vodorovná plocha střechy : 7,2*14,2</t>
  </si>
  <si>
    <t>vodorovná plocha střechy : 7,1*14,2</t>
  </si>
  <si>
    <t>lodžie : 7,84</t>
  </si>
  <si>
    <t>vodorovná plocha : 7,5*15,0</t>
  </si>
  <si>
    <t>1,3*2+3,5*2+3,0*2+1,1*2</t>
  </si>
  <si>
    <t>vodorovná plocha střechy : 7,5*15,0</t>
  </si>
  <si>
    <t>Pás modifikovaný asfalt40 special miner</t>
  </si>
  <si>
    <t>lodžie+terasa : 7,84*1,15</t>
  </si>
  <si>
    <t>vodorovná plocha střechy : 100,82*1,15</t>
  </si>
  <si>
    <t>vodorovná plocha střechy : 112,5*1,15</t>
  </si>
  <si>
    <t>lodžie : 7,84*1,15</t>
  </si>
  <si>
    <t>vodorovná plocha : 112,5*1,15</t>
  </si>
  <si>
    <t>0,5+1,0*2</t>
  </si>
  <si>
    <t>1,0+1,0+0,5*2</t>
  </si>
  <si>
    <t>3,0</t>
  </si>
  <si>
    <t>1,0+1,5</t>
  </si>
  <si>
    <t>1,0*3</t>
  </si>
  <si>
    <t>721176114</t>
  </si>
  <si>
    <t>Potrubí HT odpadní svislé D 75 x 1,9 mm</t>
  </si>
  <si>
    <t>3,0+2,5+3,0</t>
  </si>
  <si>
    <t>4,0+3,0+16,0+3,0+1,0*2</t>
  </si>
  <si>
    <t>Vpusť podlahová PE + PP D 50 mm</t>
  </si>
  <si>
    <t>1,5*2+3,0*2+0,8*7+2,0</t>
  </si>
  <si>
    <t>4,0*2+1,5*2+0,8*9+1,5</t>
  </si>
  <si>
    <t>5,5+1,5+2,5</t>
  </si>
  <si>
    <t>Izolace návleková tl. stěny 6 mm, vnitřní průměr 32 mm</t>
  </si>
  <si>
    <t>Izolace návleková tl. stěny 9 mm, vnitřní průměr 22 mm</t>
  </si>
  <si>
    <t>Izolace návleková tl. stěny 9 mm, vnitřní průměr 25 mm</t>
  </si>
  <si>
    <t>Umyvadlo na šrouby  60 cm, bílé</t>
  </si>
  <si>
    <t>Klozet závěsný+ sedátko, bílý</t>
  </si>
  <si>
    <t>Ventil pračkový se zpět.kl.  DN15 x DN20</t>
  </si>
  <si>
    <t>Sifon pračkový  D 40/50 mm, podomítkový, suchá zápachová klapka</t>
  </si>
  <si>
    <t>vnitřní strany lodžií : 1,3*2+3,5*2+3,0*2+1,1*2</t>
  </si>
  <si>
    <t>zábradlí lodžií : 3,0+1,5*2+3,7</t>
  </si>
  <si>
    <t>atiky mezi domy : 15,1*2</t>
  </si>
  <si>
    <t>atika krajní zdivo : 7,5*2</t>
  </si>
  <si>
    <t>3,5*2</t>
  </si>
  <si>
    <t>1,5*(0,6*2+0,45*2)</t>
  </si>
  <si>
    <t>1,5*0,45*4</t>
  </si>
  <si>
    <t>D+M kuchyňské linky (horní+spodní skříňky bez spotřebičů) dl.420cm</t>
  </si>
  <si>
    <t>D+M dveře balkon 220/235cm, O1.04</t>
  </si>
  <si>
    <t>D+M dveře balkon 110/220 cm, O2.01</t>
  </si>
  <si>
    <t>D+M okno 96/150cm, O1.03</t>
  </si>
  <si>
    <t>1,5+2,2+1,0+2,2*4</t>
  </si>
  <si>
    <t>(6,9+4,2+7,4+5,0+9,2+7,4*2+8,8*2)*2</t>
  </si>
  <si>
    <t>0,8*4+0,6+0,7*7+2,4+1,7</t>
  </si>
  <si>
    <t>0,8*4+0,7*2</t>
  </si>
  <si>
    <t>GARÁŽ : 6,6*2+3,0*2-2,4+0,5*2</t>
  </si>
  <si>
    <t>zádveří+chodba+techn.místn : 4,4*2+3,6*2+0,6*2+3,6*2+2,1*2+2,3*2+2,1*2+0,5*2-0,7*4-0,8*6</t>
  </si>
  <si>
    <t>spíž : 3,1*2+2,2*2+2,0+0,9</t>
  </si>
  <si>
    <t>kuch.kout : 4,3+2,3+2,5+0,7*2</t>
  </si>
  <si>
    <t>1.NP : 19,98+9,49+6,68+4,73+1,81+1,82+3,65+2,06+9,12</t>
  </si>
  <si>
    <t>2.NP : 2,48+5,0</t>
  </si>
  <si>
    <t>Dlažba keramická slinutá 00x300x9 mm garáž</t>
  </si>
  <si>
    <t>garáž : 19,98*1,1+17,8*0,1*1,15</t>
  </si>
  <si>
    <t>1.NP : (9,49+6,68+4,73+1,81+1,82+3,65+2,06+9,12)*1,1</t>
  </si>
  <si>
    <t>2.NP : (2,48+5,0)*1,1</t>
  </si>
  <si>
    <t>zádveří+chodba+techn.místn : (4,4*2+3,6*2+0,6*2+3,6*2+2,1*2+2,3*2+2,1*2+0,5*2-0,7*4-0,8*6)/0,3*1,1</t>
  </si>
  <si>
    <t>spíž : (3,1*2+2,2*2+2,0+0,9)/0,3*1,1</t>
  </si>
  <si>
    <t>kuch.kout : (4,3+2,3+2,5+0,7*2)/0,3*1,1</t>
  </si>
  <si>
    <t>1.NP : 30,67</t>
  </si>
  <si>
    <t>2.NP : 7,62+13,99+18,77+5,21+16,94+12,35</t>
  </si>
  <si>
    <t>2,0*2+0,9</t>
  </si>
  <si>
    <t>1,2+2,15+2,0*2</t>
  </si>
  <si>
    <t>43,52*1,1</t>
  </si>
  <si>
    <t>Malba disperzní interiérová, výška do 3,8 m, 1barevná, 2x nátěr, 1x penetrace</t>
  </si>
  <si>
    <t>Odvětrání soc.zař 1.+2.NP, potrubí+ventilátor</t>
  </si>
  <si>
    <t>Základy+společné prvky</t>
  </si>
  <si>
    <t>název akce: RD řadové Domažlice Na Bábě C2.11-C.15</t>
  </si>
  <si>
    <t>popis:</t>
  </si>
  <si>
    <t>Soupis položek</t>
  </si>
  <si>
    <t>p.č.</t>
  </si>
  <si>
    <t>č.položky</t>
  </si>
  <si>
    <t>popis položky</t>
  </si>
  <si>
    <t>mj.</t>
  </si>
  <si>
    <t xml:space="preserve">cena/mj.     </t>
  </si>
  <si>
    <t>cena celkem</t>
  </si>
  <si>
    <t>Nh/mj.</t>
  </si>
  <si>
    <t>Nh celkem</t>
  </si>
  <si>
    <t>VKP</t>
  </si>
  <si>
    <t>TC</t>
  </si>
  <si>
    <t>kap.</t>
  </si>
  <si>
    <t>Materiál elektromontážní</t>
  </si>
  <si>
    <t>vedení FeZn 30/4 (0,96kg/m)</t>
  </si>
  <si>
    <t>S</t>
  </si>
  <si>
    <t>*</t>
  </si>
  <si>
    <t>ME</t>
  </si>
  <si>
    <t>svorka pásku zemnící SR2b 4šrouby FeZn</t>
  </si>
  <si>
    <t>ks</t>
  </si>
  <si>
    <t>svorka pásku drátu zemnící SR3b 4šrouby FeZn</t>
  </si>
  <si>
    <t>vedení FeZn pr.10mm(0,63kg/m)</t>
  </si>
  <si>
    <t>DEHNconductor vodič CUI D20mm Cu 8mm L3.5m  830208</t>
  </si>
  <si>
    <t>Příložka pro vodič CUI D20mm</t>
  </si>
  <si>
    <t>ochranná trubka svodu OT délka 1,7m nerez/držáky</t>
  </si>
  <si>
    <t>do zdiva</t>
  </si>
  <si>
    <t>&amp;</t>
  </si>
  <si>
    <t>označovací štítek zemního svodu</t>
  </si>
  <si>
    <t>svorka zkušební SZa 2šrouby nerez lisovaná</t>
  </si>
  <si>
    <t>svorka na okapní žlaby SO 2šrouby nerez</t>
  </si>
  <si>
    <t>svorka spojovací SS nerez</t>
  </si>
  <si>
    <t>PV FB2 pro ploché střechy beton C35/45</t>
  </si>
  <si>
    <t>jím tyč D10mm L1000mm Al sražené hrany</t>
  </si>
  <si>
    <t>Svorka k tyči FeZn pro pr8-10/16mm</t>
  </si>
  <si>
    <t>jím tyč D16mm L2000mm Al sražené hrany</t>
  </si>
  <si>
    <t>bet podst C45/55 17kg D337mm s pvc podložkou</t>
  </si>
  <si>
    <t>sada</t>
  </si>
  <si>
    <t>dist vzp pro pr16mm L675mm s upev pomocí pásku/ pá</t>
  </si>
  <si>
    <t>podpěra vedení PVC do zdiva hmoždinka 8/160mm</t>
  </si>
  <si>
    <t>součet</t>
  </si>
  <si>
    <t>Materiál další obory</t>
  </si>
  <si>
    <t>barva syntetická základní</t>
  </si>
  <si>
    <t>MN</t>
  </si>
  <si>
    <t>email syntetický vrchní šedý</t>
  </si>
  <si>
    <t>ředidlo S6006</t>
  </si>
  <si>
    <t>Materiál zemní+stavební</t>
  </si>
  <si>
    <t>asfalt 80</t>
  </si>
  <si>
    <t>MZ</t>
  </si>
  <si>
    <t>uzemňov.vedení v zemi úplná mtž FeZn do 120mm2</t>
  </si>
  <si>
    <t>CE</t>
  </si>
  <si>
    <t>ochrana zemní svorky asfaltovým nátěrem</t>
  </si>
  <si>
    <t>svod bez podpěr drát do pr.10mm</t>
  </si>
  <si>
    <t>svod vč.podpěr drát do pr.10mm</t>
  </si>
  <si>
    <t>ochranný úhelník nebo trubka/ držáky do zdiva</t>
  </si>
  <si>
    <t>označení svodu štítkem</t>
  </si>
  <si>
    <t>svorka hromosvodová do 2 šroubů</t>
  </si>
  <si>
    <t>jímací tyč do 3m montáž na konstrukci</t>
  </si>
  <si>
    <t>jímací tyč do 3m montáž na stojan</t>
  </si>
  <si>
    <t>ocelová nosná konstrukce/ dist. tyč</t>
  </si>
  <si>
    <t>nátěr svodového vodiče</t>
  </si>
  <si>
    <t>Celkem součet</t>
  </si>
  <si>
    <t>Kč</t>
  </si>
  <si>
    <t xml:space="preserve">Vypracoval: </t>
  </si>
  <si>
    <t>název akce: RD řadové Domažlice Na Bábě C2.21-C.24</t>
  </si>
  <si>
    <t>Datum: 16.6.2018</t>
  </si>
  <si>
    <t>název akce: RD koncový jižní C2.11,C2.21 elektr.</t>
  </si>
  <si>
    <t>Dodávky zařízení</t>
  </si>
  <si>
    <t>sví BRSB 4x12 LED 4000 K kryt opál PMMA IP40 pr285</t>
  </si>
  <si>
    <t>Z</t>
  </si>
  <si>
    <t>DE</t>
  </si>
  <si>
    <t>nástěnné LED svitidlo prir bila 30W, senzor pohybu</t>
  </si>
  <si>
    <t>svítidlo zářivkové modus 1x28W/IP20, s vypínačem</t>
  </si>
  <si>
    <t>svítidlo zářivkové 2x36W/IP65/těleso ABS kryt PC</t>
  </si>
  <si>
    <t>rozvaděč RB/OCEP IP30 vystrojený</t>
  </si>
  <si>
    <t>kabel CYKY 4x16</t>
  </si>
  <si>
    <t>kabel CYKY 4x10</t>
  </si>
  <si>
    <t>kabel CYKY 3x1,5</t>
  </si>
  <si>
    <t>roura korugovaná KOPOFLEX KF09063 pr.63/52mm</t>
  </si>
  <si>
    <t>kabel CYKY 5x2,5</t>
  </si>
  <si>
    <t>kabel CYKY 5x1,5</t>
  </si>
  <si>
    <t>kabel CYKY 3x2,5</t>
  </si>
  <si>
    <t>vodič CYA 10  /H07V-K/</t>
  </si>
  <si>
    <t>vodič CY 4  /H07V-U/</t>
  </si>
  <si>
    <t>krabice odbočná KO125 vč.KO125V</t>
  </si>
  <si>
    <t>krabice odbočná kruhová KO97/5 vč.KO97V</t>
  </si>
  <si>
    <t>trubka ohebná PVC lpflex 2320</t>
  </si>
  <si>
    <t>ekvipotenciální svorkovnice EPS 3 v krabici KO100E</t>
  </si>
  <si>
    <t>spínač/strojek 10A/250Vstř 3558-A01340 řaz. 1,1So</t>
  </si>
  <si>
    <t>kryt spínače 1-duchý 3558A-A651 pro ř.1,6,7,1/0</t>
  </si>
  <si>
    <t>přepínač/strojek 10A/250Vstř 3558-A05340 řazení 5</t>
  </si>
  <si>
    <t>kryt spínače dělený 3558A-A652 pro ř.5,6+6,1/0+1/0</t>
  </si>
  <si>
    <t>přepínač/strojek 10A/250Vstř 3558-A06340 řaz.6,6So</t>
  </si>
  <si>
    <t>přepínač/strojek 10A/250Vstř 3558-A07340 řaz.7,7So</t>
  </si>
  <si>
    <t>přepínač/strojek 10A/250Vstř 3558-A52340 řaz.6+6</t>
  </si>
  <si>
    <t>přepínač/strojek 10A/250Vstř 3558-A52340 řaz.6+1</t>
  </si>
  <si>
    <t>ovladač/strojek 10A/250Vstř 3558-A91342 ř.1/0,S,So</t>
  </si>
  <si>
    <t>krabice přístrojová KP68</t>
  </si>
  <si>
    <t>sporáková přípojka 25A/380Vstř zapušť. 39563-23C</t>
  </si>
  <si>
    <t>zářivka lineární T5 HE pr16mm/L1149mm/G5 28W</t>
  </si>
  <si>
    <t>zářivka lineární T8 pr26mm/L1200mm/G13 36W</t>
  </si>
  <si>
    <t>startér zářivkový</t>
  </si>
  <si>
    <t>10.041.87</t>
  </si>
  <si>
    <t>Ventilátor HEF 100 PT</t>
  </si>
  <si>
    <t>KS</t>
  </si>
  <si>
    <t>JAB00440</t>
  </si>
  <si>
    <t>Hlásič požární autonomní</t>
  </si>
  <si>
    <t>písek kopaný 0-2mm</t>
  </si>
  <si>
    <t>výstražná fólie šířka 0,2m</t>
  </si>
  <si>
    <t>kabel Cu(-1kV CYKY) volně uložený do 3x35/4x25</t>
  </si>
  <si>
    <t>kabel(-CYKY) volně ulož.do 5x10/12x4/19x2,5/24x1,5</t>
  </si>
  <si>
    <t>kabel(-CYKY) volně uložený do 3x6/4x4/7x2,5</t>
  </si>
  <si>
    <t>trubka plast volně uložená do pr.75mm</t>
  </si>
  <si>
    <t>kabel Cu(-CYKY) pod omítkou do 5x6</t>
  </si>
  <si>
    <t>kabel Cu(-CYKY) pod omítkou do 2x4/3x2,5/5x1,5</t>
  </si>
  <si>
    <t>vodič Cu(-CY,CYA) volně uložený do 1x35</t>
  </si>
  <si>
    <t>vodič Cu(-CY) pod omítkou do 1x16</t>
  </si>
  <si>
    <t>krabice odbočná bez svorkovnice a zapojení(-KO125)</t>
  </si>
  <si>
    <t>krabice odbočná bez svorkovnice a zapojení(-KO97)</t>
  </si>
  <si>
    <t>trubka plast ohebná,pod omítkou,typ 2323/pr.23</t>
  </si>
  <si>
    <t>ochranná svorkovnice(nulový můstek)vč.zapoj.do 63A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</si>
  <si>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</si>
  <si>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</si>
  <si>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</si>
  <si>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</si>
  <si>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ovladač zapuštěný vč.zapojení tlačítkový/ř.1/0</t>
  </si>
  <si>
    <t>zásuvka domovní zapuštěná vč.zapojení průběžně</t>
  </si>
  <si>
    <t>krabice přístrojová bez zapojení</t>
  </si>
  <si>
    <t>spínač 3pól/25A/400V(sporák přípoj)vč.zapoj zapušť</t>
  </si>
  <si>
    <t>svítidlo žárovkové bytové stropní/více zdrojů</t>
  </si>
  <si>
    <t>světlomet výbojkový 400W</t>
  </si>
  <si>
    <t>svítidlo zářivkové bytové stropní/1 zdroj</t>
  </si>
  <si>
    <t>svítidlo zářivkové průmyslové stropní/2 zdroje</t>
  </si>
  <si>
    <t>rozvodnice do hmotnosti 20kg</t>
  </si>
  <si>
    <t>výkop kabel.rýhy šířka 50/hloubka 120cm tz.3/ko1.0</t>
  </si>
  <si>
    <t>CZ</t>
  </si>
  <si>
    <t>kabelové lože 2x10cm kopaný písek šířka do 65cm</t>
  </si>
  <si>
    <t>výstražná fólie šířka do 30cm</t>
  </si>
  <si>
    <t>zához kabelové rýhy šířka 50/hloubka 120cm tz.3</t>
  </si>
  <si>
    <t>odvoz zeminy do 10km vč.poplatku za skládku</t>
  </si>
  <si>
    <t>provizorní úprava terénu třída zeminy 3</t>
  </si>
  <si>
    <t>poplatek za recyklaci svítidla</t>
  </si>
  <si>
    <t>poplatek za recyklaci světelného zdroje</t>
  </si>
  <si>
    <t>vybour.otvoru ve zdi/cihla/ do pr.60mm/tl.do 0,45m</t>
  </si>
  <si>
    <t>vybour.otvoru ve zdi/cihla/ do pr.60mm/tl.do 0,30m</t>
  </si>
  <si>
    <t>vysekání rýhy/zeď cihla/ hl.do 30mm/š.do 30mm</t>
  </si>
  <si>
    <t>vysekání rýhy/zeď cihla/ hl.do 30mm/š.do 70mm</t>
  </si>
  <si>
    <t>vysekání kapsy/zeď cihla/ do 30x30x30mm</t>
  </si>
  <si>
    <t>Datum: 8.6.2018</t>
  </si>
  <si>
    <t>název akce: RD řadový krajní jižní C2.11, C2.22</t>
  </si>
  <si>
    <t>BD svodič bleskových proudů na vstupní linku</t>
  </si>
  <si>
    <t>TT 2tl. se stříškou pod omítku, vč zdroje,</t>
  </si>
  <si>
    <t>2telefonů a el.vrátný</t>
  </si>
  <si>
    <t>HX svodič blesk proudů pro koaxiální kabel</t>
  </si>
  <si>
    <t>rozvaděč pro anténní zesilovač, vystrojení</t>
  </si>
  <si>
    <t>pro tv dig. pozemní vysílání</t>
  </si>
  <si>
    <t>anténa pozemní dig. vysílání, vč. tyče a</t>
  </si>
  <si>
    <t>ukotvení tyče</t>
  </si>
  <si>
    <t>kabel U/UTP Cat.5e PVC plášť šedý</t>
  </si>
  <si>
    <t>zásuvka komunik ModularJack RJ45-8Cat.5e 1208.10</t>
  </si>
  <si>
    <t>nosná maska pro 2xZásuvka ModularJack 5014A-B1018</t>
  </si>
  <si>
    <t>kabel SYKFY 5x2x0,5</t>
  </si>
  <si>
    <t>VF koaxiální kabel VCEKY</t>
  </si>
  <si>
    <t>strojek zásuvky TV+R 5011-A3503 (EU3503) koncový</t>
  </si>
  <si>
    <t>vodič/kabel v trubce jednotková hmotnost do 0,4kg</t>
  </si>
  <si>
    <t>zásuvka domovní sdělovací 2násobná vč.zapojení</t>
  </si>
  <si>
    <t>svodič přepětí NN vč.zapojení</t>
  </si>
  <si>
    <t>zvonkové tablo vč.zapojení/2 tlačítka, zdroj,</t>
  </si>
  <si>
    <t>2telefony a el. vrátný</t>
  </si>
  <si>
    <t>kabel koaxiální volně uložený</t>
  </si>
  <si>
    <t>zásuvka domovní sdělovací 1násobná vč.zapojení</t>
  </si>
  <si>
    <t>svodič přepětí NN vč.zapojení 1pól/10kA</t>
  </si>
  <si>
    <t>rozvaděč skříňový/ panelový 1 pole do 200kg</t>
  </si>
  <si>
    <t>rozvaděč skříňový do 200kg</t>
  </si>
  <si>
    <t>vybour.otvoru ve zdi/cihla/ do pr.60mm/tl.do 0,15m</t>
  </si>
  <si>
    <t>vysekání kapsy/zeď cihla/ do 100x100x100mm</t>
  </si>
  <si>
    <t>Datum: 14.6.2018</t>
  </si>
  <si>
    <t>Nabídková kalkulace č. 3564 - Řadový dům šířky 7,4m krajní - 1.etapa - cena projektanta</t>
  </si>
  <si>
    <t>Zakázka č.: 2091019001 NA BÁBĚ - Domažlice</t>
  </si>
  <si>
    <t xml:space="preserve">Objekt č.: 1 Dům Domažlice  </t>
  </si>
  <si>
    <t>Část č. 1   Ústřední vytápění</t>
  </si>
  <si>
    <t>č.</t>
  </si>
  <si>
    <t>č.pol.</t>
  </si>
  <si>
    <t>Množství</t>
  </si>
  <si>
    <t>Jedn.</t>
  </si>
  <si>
    <t>Jedn.cena</t>
  </si>
  <si>
    <t>Celk.cena</t>
  </si>
  <si>
    <t>vč.vestavěného ohřívače</t>
  </si>
  <si>
    <t>Uvedení do provozu</t>
  </si>
  <si>
    <t>Regulace QAA73</t>
  </si>
  <si>
    <t>Deska interface pro QAA 73</t>
  </si>
  <si>
    <t>Vnější sonda QAC 34/101</t>
  </si>
  <si>
    <t>Odkouření koaxiální do komína 80/125</t>
  </si>
  <si>
    <t>Připojovací armatura</t>
  </si>
  <si>
    <t>Kulový kohout 3/4"</t>
  </si>
  <si>
    <t xml:space="preserve">Filtr 3/4" mosazný </t>
  </si>
  <si>
    <t>Vypouštěcí kohout 1/2"</t>
  </si>
  <si>
    <t>Cu potrubí spoj. kapil. pájením d 15mm x 1mm</t>
  </si>
  <si>
    <t>Cu potrubí spoj. kapil. pájením d 18mm x 1mm</t>
  </si>
  <si>
    <t>Cu potrubí spoj. kapil. pájením d 22mm x 1mm</t>
  </si>
  <si>
    <t>Tlaková zkouška potrubí</t>
  </si>
  <si>
    <t>Izolace 18/10</t>
  </si>
  <si>
    <t>Izolace 22/15</t>
  </si>
  <si>
    <t>Montáž otopného tělesa</t>
  </si>
  <si>
    <t>Otopné těleso VK 10 - 500/400</t>
  </si>
  <si>
    <t>Otopné těleso VK 11 - 500/600</t>
  </si>
  <si>
    <t>Otopné těleso VK 11 - 500/1000</t>
  </si>
  <si>
    <t>Otopné těleso VK 22 - 500/600</t>
  </si>
  <si>
    <t>Otopné těleso VK 22 - 500/900</t>
  </si>
  <si>
    <t>Otopné těleso VK 22 - 500/1000</t>
  </si>
  <si>
    <t>Otopné těleso VK 22 - 500/1200</t>
  </si>
  <si>
    <t>Otopné těleso VK 22 - 500/1600</t>
  </si>
  <si>
    <t>Otopné těleso VK 22 - 900/400</t>
  </si>
  <si>
    <t>Otopné těleso VK 22 - 900/600</t>
  </si>
  <si>
    <t>Otopné těleso VK 22 - 900/800</t>
  </si>
  <si>
    <t>Otopné těleso VK 33 - 500/900</t>
  </si>
  <si>
    <t>Otopné koupelnové těleso KL 1850/60</t>
  </si>
  <si>
    <t>Přechod  d 15x3/4"</t>
  </si>
  <si>
    <t>Dvojšroubení radiátorové VK multiflex</t>
  </si>
  <si>
    <t>Termostatický ventil 15</t>
  </si>
  <si>
    <t>Radiátorové šroubení 15</t>
  </si>
  <si>
    <t>Termostatická hlavice</t>
  </si>
  <si>
    <t>Ruční hlavice</t>
  </si>
  <si>
    <t>Topné zkoušky</t>
  </si>
  <si>
    <t>hod</t>
  </si>
  <si>
    <t>Stavební přípomoci</t>
  </si>
  <si>
    <t xml:space="preserve">Část č. 1   Ústřední vytápění - Mezisoučet: </t>
  </si>
  <si>
    <t>Část č. 2   Domovní plynovod</t>
  </si>
  <si>
    <t>Regulační SET 6 flexi 100</t>
  </si>
  <si>
    <t>Rozpěrka plynoměru</t>
  </si>
  <si>
    <t>Plynoměrová přípojka</t>
  </si>
  <si>
    <t>Kulový kohout 1" - plyn</t>
  </si>
  <si>
    <t>Za plynoměr</t>
  </si>
  <si>
    <t>Přechod TEZAP - PE-ocel d 32/1"</t>
  </si>
  <si>
    <t>Přechod TEZAP - PE/CU 32/22</t>
  </si>
  <si>
    <t>Zemní</t>
  </si>
  <si>
    <t>Potrubí PE d 32</t>
  </si>
  <si>
    <t>Folie + vodič</t>
  </si>
  <si>
    <t>Cu potrubí d 22mm x 1mm</t>
  </si>
  <si>
    <t>Příplatek za lisování</t>
  </si>
  <si>
    <t>Kotevní technika HILTI</t>
  </si>
  <si>
    <t>Chránička s průrazem</t>
  </si>
  <si>
    <t xml:space="preserve">Řezání rýhy </t>
  </si>
  <si>
    <t>Ochranný úhelník + izolace</t>
  </si>
  <si>
    <t>Kulový kohout 3/4" - plyn</t>
  </si>
  <si>
    <t>Tlaková zkouška plynovodu</t>
  </si>
  <si>
    <t>Výchozí revize</t>
  </si>
  <si>
    <t>Vpuštění plynu</t>
  </si>
  <si>
    <t>Bez zemních prací !!!</t>
  </si>
  <si>
    <t>Přípojku, HUP, skříň - řeší jiný projekt !!!</t>
  </si>
  <si>
    <t xml:space="preserve">Část č. 2   Domovní plynovod - Mezisoučet: </t>
  </si>
  <si>
    <t>Celkový součet</t>
  </si>
  <si>
    <t>název akce: RD řadový levý C2.22</t>
  </si>
  <si>
    <t>název akce: RD řadový levý – C2,22</t>
  </si>
  <si>
    <t>Nabídková kalkulace č. 3564 - Řadový dům šířky 7,4m - 1.etapa - cena projektanta</t>
  </si>
  <si>
    <t>Elektroinstalace  vč.přípojky</t>
  </si>
  <si>
    <t>D01-společná část</t>
  </si>
  <si>
    <t>Jenotka</t>
  </si>
  <si>
    <t>Cena za jednotku</t>
  </si>
  <si>
    <t>D02, D03 - krajní dům</t>
  </si>
  <si>
    <t>D04, D05 - vnitřní dům</t>
  </si>
  <si>
    <t>ulice Javorová, objekty C2.11-C2.15 a C2.21-C2.24</t>
  </si>
  <si>
    <t xml:space="preserve">Izolace proti vlhkosti svislá pásy přitavením, 1 vrstva - včetně dod. modif.pasu  40 </t>
  </si>
  <si>
    <t xml:space="preserve">Pás modifikovaný asfalt 40 </t>
  </si>
  <si>
    <t>Malba disperzní interiérová, výška do 3,8 m, Klasik 1barevná, 2x nátěr, 1x penetrace</t>
  </si>
  <si>
    <t>SESTAVA  zásuvka komunikační 2xRJ45-8</t>
  </si>
  <si>
    <t>kryt zásuvky komunikační 5014A-A100</t>
  </si>
  <si>
    <t>rámeček pro 1 přístroj 3901A-B10</t>
  </si>
  <si>
    <t>SESTAVA  zásuvka TV+R 5011-A3503 koncová</t>
  </si>
  <si>
    <t>kryt zásuvky TV+R(+SAT) 5011A-A00300</t>
  </si>
  <si>
    <t>Kotel kondenzační - 24kW</t>
  </si>
  <si>
    <t>SESTAVA  spínač 1pól 10A/250Vstř řaz.1</t>
  </si>
  <si>
    <t>SESTAVA  přepínač sériový 10A/250Vstř řaz.5</t>
  </si>
  <si>
    <t>SESTAVA  přepín střídavý 10A/250Vstř řaz.6</t>
  </si>
  <si>
    <t>SESTAVA  přepínač křížový 10A/250Vstř ř.7</t>
  </si>
  <si>
    <t>SESTAVA  přepín stříd 2-tý 10A/250Vstř ř.6+6</t>
  </si>
  <si>
    <t>SESTAVA  přepín stříd 2-tý 10A/250Vstř ř.6+1</t>
  </si>
  <si>
    <t>SESTAVA  ovladač zapín 10A/250Vstř řaz.1/0</t>
  </si>
  <si>
    <t>zásuvka 16A/250Vstř 5518A-A2349</t>
  </si>
  <si>
    <t>zásuvka 16A/250Vstř 5598A-A2349 chráněná</t>
  </si>
  <si>
    <t>713121111R00</t>
  </si>
  <si>
    <t>800-713</t>
  </si>
  <si>
    <t>RTS</t>
  </si>
  <si>
    <t>garáž : 19,08</t>
  </si>
  <si>
    <t>713131131R00</t>
  </si>
  <si>
    <t>713141111R00</t>
  </si>
  <si>
    <t>lodžie+terasa : (4,46+3,38)*2</t>
  </si>
  <si>
    <t>vodorovná plocha střechy : 7,5*15,0*2</t>
  </si>
  <si>
    <t>713191100RT9</t>
  </si>
  <si>
    <t>713191221R00</t>
  </si>
  <si>
    <t>28375607R</t>
  </si>
  <si>
    <t>SPCM</t>
  </si>
  <si>
    <t>2.NP : 88,28*1,03</t>
  </si>
  <si>
    <t>28375767R</t>
  </si>
  <si>
    <t>1.NP : 70,03*0,12*1,03</t>
  </si>
  <si>
    <t>28375768.AR</t>
  </si>
  <si>
    <t>lodžie+terasa : (4,46+3,38)*0,16*1,05</t>
  </si>
  <si>
    <t>vodorovná plocha střechy : 7,5*15,0*0,16*1,03</t>
  </si>
  <si>
    <t>podlaha garáž : 19,08*0,06*1,03</t>
  </si>
  <si>
    <t>28375972R</t>
  </si>
  <si>
    <t>lodžie+terasa : (4,46+3,38)*0,09*1,05</t>
  </si>
  <si>
    <t>vodorovná plocha střechy : 7,5*15,0*0,09*1,03</t>
  </si>
  <si>
    <t>998712202R00</t>
  </si>
  <si>
    <t>800-711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</si>
</sst>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000000000"/>
    <numFmt numFmtId="166" formatCode="#\ ###\ ###"/>
    <numFmt numFmtId="167" formatCode="0.000;0.000;"/>
    <numFmt numFmtId="168" formatCode="0.00;0.00;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2" fillId="0" borderId="0"/>
  </cellStyleXfs>
  <cellXfs count="342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8" fillId="0" borderId="32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3" borderId="31" xfId="0" applyNumberFormat="1" applyFont="1" applyFill="1" applyBorder="1" applyAlignment="1"/>
    <xf numFmtId="4" fontId="8" fillId="0" borderId="28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vertical="center"/>
    </xf>
    <xf numFmtId="4" fontId="8" fillId="3" borderId="31" xfId="0" applyNumberFormat="1" applyFont="1" applyFill="1" applyBorder="1" applyAlignment="1">
      <alignment horizontal="center"/>
    </xf>
    <xf numFmtId="4" fontId="8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164" fontId="16" fillId="4" borderId="30" xfId="0" applyNumberFormat="1" applyFont="1" applyFill="1" applyBorder="1" applyAlignment="1" applyProtection="1">
      <alignment vertical="top" shrinkToFit="1"/>
      <protection locked="0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29" xfId="0" applyNumberFormat="1" applyFont="1" applyBorder="1" applyAlignment="1">
      <alignment horizontal="center" vertical="top" wrapText="1" shrinkToFit="1"/>
    </xf>
    <xf numFmtId="164" fontId="17" fillId="0" borderId="31" xfId="0" applyNumberFormat="1" applyFont="1" applyBorder="1" applyAlignment="1">
      <alignment vertical="top" wrapText="1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7" fillId="0" borderId="3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0" fontId="16" fillId="0" borderId="31" xfId="0" applyNumberFormat="1" applyFont="1" applyBorder="1" applyAlignment="1">
      <alignment horizontal="left" vertical="top" wrapText="1"/>
    </xf>
    <xf numFmtId="0" fontId="18" fillId="0" borderId="0" xfId="2" applyFont="1"/>
    <xf numFmtId="0" fontId="18" fillId="0" borderId="0" xfId="2" quotePrefix="1" applyFont="1"/>
    <xf numFmtId="0" fontId="18" fillId="0" borderId="0" xfId="2" applyFont="1" applyAlignment="1">
      <alignment horizontal="center"/>
    </xf>
    <xf numFmtId="0" fontId="19" fillId="0" borderId="0" xfId="2" applyFont="1"/>
    <xf numFmtId="0" fontId="20" fillId="6" borderId="0" xfId="2" applyFont="1" applyFill="1" applyAlignment="1">
      <alignment vertical="center"/>
    </xf>
    <xf numFmtId="0" fontId="20" fillId="6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19" fillId="0" borderId="34" xfId="2" applyFont="1" applyBorder="1"/>
    <xf numFmtId="165" fontId="19" fillId="0" borderId="35" xfId="2" applyNumberFormat="1" applyFont="1" applyBorder="1"/>
    <xf numFmtId="0" fontId="19" fillId="0" borderId="35" xfId="2" applyFont="1" applyBorder="1"/>
    <xf numFmtId="2" fontId="19" fillId="0" borderId="35" xfId="2" applyNumberFormat="1" applyFont="1" applyBorder="1"/>
    <xf numFmtId="166" fontId="19" fillId="0" borderId="35" xfId="2" applyNumberFormat="1" applyFont="1" applyBorder="1"/>
    <xf numFmtId="167" fontId="19" fillId="0" borderId="35" xfId="2" applyNumberFormat="1" applyFont="1" applyBorder="1"/>
    <xf numFmtId="168" fontId="19" fillId="0" borderId="36" xfId="2" applyNumberFormat="1" applyFont="1" applyBorder="1"/>
    <xf numFmtId="0" fontId="19" fillId="0" borderId="35" xfId="2" applyFont="1" applyBorder="1" applyAlignment="1">
      <alignment horizontal="center"/>
    </xf>
    <xf numFmtId="0" fontId="18" fillId="0" borderId="1" xfId="2" applyFont="1" applyBorder="1"/>
    <xf numFmtId="165" fontId="18" fillId="0" borderId="0" xfId="2" applyNumberFormat="1" applyFont="1" applyBorder="1"/>
    <xf numFmtId="0" fontId="18" fillId="0" borderId="0" xfId="2" applyFont="1" applyBorder="1"/>
    <xf numFmtId="2" fontId="18" fillId="0" borderId="0" xfId="2" applyNumberFormat="1" applyFont="1" applyBorder="1"/>
    <xf numFmtId="166" fontId="18" fillId="0" borderId="0" xfId="2" applyNumberFormat="1" applyFont="1" applyBorder="1"/>
    <xf numFmtId="167" fontId="18" fillId="0" borderId="0" xfId="2" applyNumberFormat="1" applyFont="1" applyBorder="1"/>
    <xf numFmtId="168" fontId="18" fillId="0" borderId="2" xfId="2" applyNumberFormat="1" applyFont="1" applyBorder="1"/>
    <xf numFmtId="0" fontId="19" fillId="0" borderId="37" xfId="2" applyFont="1" applyBorder="1"/>
    <xf numFmtId="165" fontId="19" fillId="0" borderId="38" xfId="2" applyNumberFormat="1" applyFont="1" applyBorder="1"/>
    <xf numFmtId="49" fontId="19" fillId="0" borderId="38" xfId="2" applyNumberFormat="1" applyFont="1" applyBorder="1"/>
    <xf numFmtId="2" fontId="19" fillId="0" borderId="38" xfId="2" applyNumberFormat="1" applyFont="1" applyBorder="1"/>
    <xf numFmtId="166" fontId="19" fillId="0" borderId="38" xfId="2" applyNumberFormat="1" applyFont="1" applyBorder="1"/>
    <xf numFmtId="167" fontId="19" fillId="0" borderId="38" xfId="2" applyNumberFormat="1" applyFont="1" applyBorder="1"/>
    <xf numFmtId="168" fontId="19" fillId="0" borderId="39" xfId="2" applyNumberFormat="1" applyFont="1" applyBorder="1"/>
    <xf numFmtId="49" fontId="19" fillId="0" borderId="38" xfId="2" applyNumberFormat="1" applyFont="1" applyBorder="1" applyAlignment="1">
      <alignment horizontal="center"/>
    </xf>
    <xf numFmtId="49" fontId="19" fillId="0" borderId="0" xfId="2" applyNumberFormat="1" applyFont="1"/>
    <xf numFmtId="0" fontId="19" fillId="0" borderId="38" xfId="2" applyFont="1" applyBorder="1"/>
    <xf numFmtId="0" fontId="19" fillId="0" borderId="38" xfId="2" applyFont="1" applyBorder="1" applyAlignment="1">
      <alignment horizontal="center"/>
    </xf>
    <xf numFmtId="0" fontId="19" fillId="0" borderId="40" xfId="2" applyFont="1" applyBorder="1"/>
    <xf numFmtId="165" fontId="19" fillId="0" borderId="41" xfId="2" applyNumberFormat="1" applyFont="1" applyBorder="1"/>
    <xf numFmtId="49" fontId="19" fillId="0" borderId="41" xfId="2" applyNumberFormat="1" applyFont="1" applyBorder="1"/>
    <xf numFmtId="2" fontId="19" fillId="0" borderId="41" xfId="2" applyNumberFormat="1" applyFont="1" applyBorder="1"/>
    <xf numFmtId="166" fontId="19" fillId="0" borderId="41" xfId="2" applyNumberFormat="1" applyFont="1" applyBorder="1"/>
    <xf numFmtId="167" fontId="19" fillId="0" borderId="41" xfId="2" applyNumberFormat="1" applyFont="1" applyBorder="1"/>
    <xf numFmtId="168" fontId="19" fillId="0" borderId="42" xfId="2" applyNumberFormat="1" applyFont="1" applyBorder="1"/>
    <xf numFmtId="49" fontId="19" fillId="0" borderId="41" xfId="2" applyNumberFormat="1" applyFont="1" applyBorder="1" applyAlignment="1">
      <alignment horizontal="center"/>
    </xf>
    <xf numFmtId="0" fontId="21" fillId="6" borderId="1" xfId="2" applyFont="1" applyFill="1" applyBorder="1"/>
    <xf numFmtId="165" fontId="21" fillId="6" borderId="0" xfId="2" applyNumberFormat="1" applyFont="1" applyFill="1" applyBorder="1"/>
    <xf numFmtId="49" fontId="21" fillId="6" borderId="0" xfId="2" applyNumberFormat="1" applyFont="1" applyFill="1" applyBorder="1"/>
    <xf numFmtId="2" fontId="21" fillId="6" borderId="0" xfId="2" applyNumberFormat="1" applyFont="1" applyFill="1" applyBorder="1"/>
    <xf numFmtId="166" fontId="21" fillId="6" borderId="0" xfId="2" applyNumberFormat="1" applyFont="1" applyFill="1" applyBorder="1"/>
    <xf numFmtId="167" fontId="21" fillId="6" borderId="0" xfId="2" applyNumberFormat="1" applyFont="1" applyFill="1" applyBorder="1"/>
    <xf numFmtId="168" fontId="21" fillId="6" borderId="2" xfId="2" applyNumberFormat="1" applyFont="1" applyFill="1" applyBorder="1"/>
    <xf numFmtId="49" fontId="21" fillId="6" borderId="0" xfId="2" applyNumberFormat="1" applyFont="1" applyFill="1" applyBorder="1" applyAlignment="1">
      <alignment horizontal="center"/>
    </xf>
    <xf numFmtId="0" fontId="21" fillId="0" borderId="0" xfId="2" applyFont="1"/>
    <xf numFmtId="49" fontId="21" fillId="0" borderId="0" xfId="2" applyNumberFormat="1" applyFont="1"/>
    <xf numFmtId="0" fontId="18" fillId="0" borderId="43" xfId="2" applyFont="1" applyBorder="1"/>
    <xf numFmtId="165" fontId="18" fillId="0" borderId="44" xfId="2" applyNumberFormat="1" applyFont="1" applyBorder="1"/>
    <xf numFmtId="49" fontId="18" fillId="0" borderId="44" xfId="2" applyNumberFormat="1" applyFont="1" applyBorder="1"/>
    <xf numFmtId="2" fontId="18" fillId="0" borderId="44" xfId="2" applyNumberFormat="1" applyFont="1" applyBorder="1"/>
    <xf numFmtId="166" fontId="18" fillId="0" borderId="44" xfId="2" applyNumberFormat="1" applyFont="1" applyBorder="1"/>
    <xf numFmtId="167" fontId="18" fillId="0" borderId="44" xfId="2" applyNumberFormat="1" applyFont="1" applyBorder="1"/>
    <xf numFmtId="168" fontId="18" fillId="0" borderId="45" xfId="2" applyNumberFormat="1" applyFont="1" applyBorder="1"/>
    <xf numFmtId="49" fontId="18" fillId="0" borderId="44" xfId="2" applyNumberFormat="1" applyFont="1" applyBorder="1" applyAlignment="1">
      <alignment horizontal="center"/>
    </xf>
    <xf numFmtId="49" fontId="18" fillId="0" borderId="0" xfId="2" applyNumberFormat="1" applyFont="1"/>
    <xf numFmtId="0" fontId="21" fillId="6" borderId="3" xfId="2" applyFont="1" applyFill="1" applyBorder="1"/>
    <xf numFmtId="165" fontId="21" fillId="6" borderId="4" xfId="2" applyNumberFormat="1" applyFont="1" applyFill="1" applyBorder="1"/>
    <xf numFmtId="0" fontId="21" fillId="6" borderId="4" xfId="2" applyFont="1" applyFill="1" applyBorder="1"/>
    <xf numFmtId="2" fontId="21" fillId="6" borderId="4" xfId="2" applyNumberFormat="1" applyFont="1" applyFill="1" applyBorder="1"/>
    <xf numFmtId="166" fontId="21" fillId="6" borderId="4" xfId="2" applyNumberFormat="1" applyFont="1" applyFill="1" applyBorder="1"/>
    <xf numFmtId="167" fontId="21" fillId="6" borderId="4" xfId="2" applyNumberFormat="1" applyFont="1" applyFill="1" applyBorder="1"/>
    <xf numFmtId="168" fontId="21" fillId="6" borderId="5" xfId="2" applyNumberFormat="1" applyFont="1" applyFill="1" applyBorder="1"/>
    <xf numFmtId="0" fontId="21" fillId="6" borderId="0" xfId="2" applyFont="1" applyFill="1" applyAlignment="1">
      <alignment horizontal="center"/>
    </xf>
    <xf numFmtId="165" fontId="19" fillId="0" borderId="0" xfId="2" applyNumberFormat="1" applyFont="1"/>
    <xf numFmtId="2" fontId="19" fillId="0" borderId="0" xfId="2" applyNumberFormat="1" applyFont="1"/>
    <xf numFmtId="166" fontId="19" fillId="0" borderId="0" xfId="2" applyNumberFormat="1" applyFont="1"/>
    <xf numFmtId="167" fontId="19" fillId="0" borderId="0" xfId="2" applyNumberFormat="1" applyFont="1"/>
    <xf numFmtId="168" fontId="19" fillId="0" borderId="0" xfId="2" applyNumberFormat="1" applyFont="1"/>
    <xf numFmtId="0" fontId="19" fillId="0" borderId="0" xfId="2" applyFont="1" applyAlignment="1">
      <alignment horizontal="center"/>
    </xf>
    <xf numFmtId="166" fontId="21" fillId="0" borderId="0" xfId="2" applyNumberFormat="1" applyFont="1"/>
    <xf numFmtId="167" fontId="21" fillId="0" borderId="0" xfId="2" applyNumberFormat="1" applyFont="1"/>
    <xf numFmtId="0" fontId="19" fillId="0" borderId="41" xfId="2" applyFont="1" applyBorder="1"/>
    <xf numFmtId="0" fontId="19" fillId="0" borderId="41" xfId="2" applyFont="1" applyBorder="1" applyAlignment="1">
      <alignment horizontal="center"/>
    </xf>
    <xf numFmtId="0" fontId="21" fillId="6" borderId="0" xfId="2" applyFont="1" applyFill="1" applyBorder="1"/>
    <xf numFmtId="0" fontId="21" fillId="6" borderId="0" xfId="2" applyFont="1" applyFill="1" applyBorder="1" applyAlignment="1">
      <alignment horizontal="center"/>
    </xf>
    <xf numFmtId="0" fontId="18" fillId="0" borderId="44" xfId="2" applyFont="1" applyBorder="1"/>
    <xf numFmtId="0" fontId="18" fillId="0" borderId="44" xfId="2" applyFont="1" applyBorder="1" applyAlignment="1">
      <alignment horizontal="center"/>
    </xf>
    <xf numFmtId="0" fontId="22" fillId="0" borderId="0" xfId="3"/>
    <xf numFmtId="2" fontId="22" fillId="0" borderId="0" xfId="3" applyNumberFormat="1"/>
    <xf numFmtId="0" fontId="16" fillId="0" borderId="26" xfId="0" applyNumberFormat="1" applyFont="1" applyBorder="1" applyAlignment="1">
      <alignment horizontal="left" vertical="top"/>
    </xf>
    <xf numFmtId="0" fontId="5" fillId="0" borderId="0" xfId="0" applyFont="1"/>
    <xf numFmtId="4" fontId="4" fillId="0" borderId="28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4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" fontId="0" fillId="7" borderId="21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4" fontId="16" fillId="8" borderId="30" xfId="0" applyNumberFormat="1" applyFont="1" applyFill="1" applyBorder="1" applyAlignment="1" applyProtection="1">
      <alignment vertical="top" shrinkToFit="1"/>
      <protection locked="0"/>
    </xf>
    <xf numFmtId="0" fontId="17" fillId="0" borderId="30" xfId="0" applyNumberFormat="1" applyFont="1" applyBorder="1" applyAlignment="1">
      <alignment horizontal="center" vertical="top" wrapText="1" shrinkToFit="1"/>
    </xf>
    <xf numFmtId="0" fontId="16" fillId="0" borderId="31" xfId="0" applyFont="1" applyBorder="1" applyAlignment="1">
      <alignment horizontal="center" vertical="top" shrinkToFit="1"/>
    </xf>
    <xf numFmtId="164" fontId="16" fillId="8" borderId="31" xfId="0" applyNumberFormat="1" applyFont="1" applyFill="1" applyBorder="1" applyAlignment="1" applyProtection="1">
      <alignment vertical="top" shrinkToFit="1"/>
      <protection locked="0"/>
    </xf>
    <xf numFmtId="4" fontId="16" fillId="8" borderId="31" xfId="0" applyNumberFormat="1" applyFont="1" applyFill="1" applyBorder="1" applyAlignment="1" applyProtection="1">
      <alignment vertical="top" shrinkToFit="1"/>
      <protection locked="0"/>
    </xf>
    <xf numFmtId="0" fontId="0" fillId="9" borderId="15" xfId="0" applyFill="1" applyBorder="1" applyAlignment="1">
      <alignment vertical="top"/>
    </xf>
    <xf numFmtId="49" fontId="0" fillId="9" borderId="15" xfId="0" applyNumberFormat="1" applyFill="1" applyBorder="1" applyAlignment="1">
      <alignment vertical="top"/>
    </xf>
    <xf numFmtId="49" fontId="0" fillId="9" borderId="21" xfId="0" applyNumberFormat="1" applyFill="1" applyBorder="1" applyAlignment="1">
      <alignment vertical="top"/>
    </xf>
    <xf numFmtId="0" fontId="0" fillId="9" borderId="21" xfId="0" applyFill="1" applyBorder="1" applyAlignment="1">
      <alignment horizontal="center" vertical="top"/>
    </xf>
    <xf numFmtId="164" fontId="0" fillId="9" borderId="21" xfId="0" applyNumberFormat="1" applyFill="1" applyBorder="1" applyAlignment="1">
      <alignment vertical="top"/>
    </xf>
    <xf numFmtId="4" fontId="0" fillId="9" borderId="21" xfId="0" applyNumberFormat="1" applyFill="1" applyBorder="1" applyAlignment="1">
      <alignment vertical="top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Na%20B&#225;b&#283;-Javorov&#225;%209RD/ROZPO&#268;TY/Rozpo&#269;et%20kompl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01-společná část-souhrnně"/>
      <sheetName val="D01-společná část-hrom2.11-2.15"/>
      <sheetName val="D01-společná část-hrom2.21-2.24"/>
      <sheetName val="D02, D03-krajní dům-souhrnně"/>
      <sheetName val="D02, D03-krajní dům-elektroinst"/>
      <sheetName val="D02, D03-krajní dům-slaboproud"/>
      <sheetName val="D02, D03-krajní dům-UT, plyn"/>
      <sheetName val="D04, D05-vnitřní dům-souhrnně"/>
      <sheetName val="D04, D05-vnitřní dům-elektroins"/>
      <sheetName val="D04, D05-vnitřní dům-slaboproud"/>
      <sheetName val="D04, D05-vnitřní dům-UT, plyn"/>
    </sheetNames>
    <sheetDataSet>
      <sheetData sheetId="0"/>
      <sheetData sheetId="1">
        <row r="23">
          <cell r="G23">
            <v>38659460.079999998</v>
          </cell>
        </row>
        <row r="28">
          <cell r="G28">
            <v>38659460.079999998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D24" sqref="D24"/>
    </sheetView>
  </sheetViews>
  <sheetFormatPr defaultRowHeight="12.75" x14ac:dyDescent="0.2"/>
  <sheetData>
    <row r="1" spans="1:7" x14ac:dyDescent="0.2">
      <c r="A1" s="37" t="s">
        <v>39</v>
      </c>
    </row>
    <row r="2" spans="1:7" ht="57.75" customHeight="1" x14ac:dyDescent="0.2">
      <c r="A2" s="274" t="s">
        <v>40</v>
      </c>
      <c r="B2" s="274"/>
      <c r="C2" s="274"/>
      <c r="D2" s="274"/>
      <c r="E2" s="274"/>
      <c r="F2" s="274"/>
      <c r="G2" s="2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9"/>
  <sheetViews>
    <sheetView showGridLines="0" topLeftCell="B24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92" t="s">
        <v>4</v>
      </c>
      <c r="C1" s="293"/>
      <c r="D1" s="293"/>
      <c r="E1" s="293"/>
      <c r="F1" s="293"/>
      <c r="G1" s="293"/>
      <c r="H1" s="293"/>
      <c r="I1" s="293"/>
      <c r="J1" s="294"/>
    </row>
    <row r="2" spans="1:15" ht="23.25" customHeight="1" x14ac:dyDescent="0.2">
      <c r="A2" s="3"/>
      <c r="B2" s="79" t="s">
        <v>23</v>
      </c>
      <c r="C2" s="80"/>
      <c r="D2" s="81"/>
      <c r="E2" s="81" t="s">
        <v>41</v>
      </c>
      <c r="F2" s="82"/>
      <c r="G2" s="83"/>
      <c r="H2" s="82"/>
      <c r="I2" s="83"/>
      <c r="J2" s="84"/>
      <c r="O2" s="2"/>
    </row>
    <row r="3" spans="1:15" ht="23.25" hidden="1" customHeight="1" x14ac:dyDescent="0.2">
      <c r="A3" s="3"/>
      <c r="B3" s="85"/>
      <c r="C3" s="80"/>
      <c r="D3" s="86"/>
      <c r="E3" s="86"/>
      <c r="F3" s="87"/>
      <c r="G3" s="87"/>
      <c r="H3" s="80"/>
      <c r="I3" s="88"/>
      <c r="J3" s="89"/>
    </row>
    <row r="4" spans="1:15" ht="23.25" customHeight="1" x14ac:dyDescent="0.2">
      <c r="A4" s="3"/>
      <c r="B4" s="90"/>
      <c r="C4" s="91"/>
      <c r="D4" s="92"/>
      <c r="E4" s="273" t="s">
        <v>1540</v>
      </c>
      <c r="F4" s="93"/>
      <c r="G4" s="94"/>
      <c r="H4" s="93"/>
      <c r="I4" s="94"/>
      <c r="J4" s="95"/>
    </row>
    <row r="5" spans="1:15" ht="24" customHeight="1" x14ac:dyDescent="0.2">
      <c r="A5" s="3"/>
      <c r="B5" s="47" t="s">
        <v>22</v>
      </c>
      <c r="C5" s="4"/>
      <c r="D5" s="32"/>
      <c r="E5" s="25"/>
      <c r="F5" s="25"/>
      <c r="G5" s="25"/>
      <c r="H5" s="27" t="s">
        <v>35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35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79"/>
      <c r="E11" s="279"/>
      <c r="F11" s="279"/>
      <c r="G11" s="279"/>
      <c r="H11" s="27" t="s">
        <v>35</v>
      </c>
      <c r="I11" s="97"/>
      <c r="J11" s="10"/>
    </row>
    <row r="12" spans="1:15" ht="15.75" customHeight="1" x14ac:dyDescent="0.2">
      <c r="A12" s="3"/>
      <c r="B12" s="41"/>
      <c r="C12" s="25"/>
      <c r="D12" s="299"/>
      <c r="E12" s="299"/>
      <c r="F12" s="299"/>
      <c r="G12" s="299"/>
      <c r="H12" s="27" t="s">
        <v>36</v>
      </c>
      <c r="I12" s="97"/>
      <c r="J12" s="10"/>
    </row>
    <row r="13" spans="1:15" ht="15.75" customHeight="1" x14ac:dyDescent="0.2">
      <c r="A13" s="3"/>
      <c r="B13" s="42"/>
      <c r="C13" s="96"/>
      <c r="D13" s="291"/>
      <c r="E13" s="291"/>
      <c r="F13" s="291"/>
      <c r="G13" s="291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33</v>
      </c>
      <c r="C15" s="72"/>
      <c r="D15" s="53"/>
      <c r="E15" s="278"/>
      <c r="F15" s="278"/>
      <c r="G15" s="280"/>
      <c r="H15" s="280"/>
      <c r="I15" s="280" t="s">
        <v>30</v>
      </c>
      <c r="J15" s="281"/>
    </row>
    <row r="16" spans="1:15" ht="23.25" customHeight="1" x14ac:dyDescent="0.2">
      <c r="A16" s="128" t="s">
        <v>25</v>
      </c>
      <c r="B16" s="129"/>
      <c r="C16" s="58"/>
      <c r="D16" s="59"/>
      <c r="E16" s="282"/>
      <c r="F16" s="283"/>
      <c r="G16" s="282"/>
      <c r="H16" s="283"/>
      <c r="I16" s="282"/>
      <c r="J16" s="290"/>
    </row>
    <row r="17" spans="1:10" ht="23.25" customHeight="1" x14ac:dyDescent="0.2">
      <c r="A17" s="128" t="s">
        <v>26</v>
      </c>
      <c r="B17" s="129"/>
      <c r="C17" s="58"/>
      <c r="D17" s="59"/>
      <c r="E17" s="282"/>
      <c r="F17" s="283"/>
      <c r="G17" s="282"/>
      <c r="H17" s="283"/>
      <c r="I17" s="282"/>
      <c r="J17" s="290"/>
    </row>
    <row r="18" spans="1:10" ht="23.25" customHeight="1" x14ac:dyDescent="0.2">
      <c r="A18" s="128" t="s">
        <v>27</v>
      </c>
      <c r="B18" s="129"/>
      <c r="C18" s="58"/>
      <c r="D18" s="59"/>
      <c r="E18" s="282"/>
      <c r="F18" s="283"/>
      <c r="G18" s="282"/>
      <c r="H18" s="283"/>
      <c r="I18" s="282"/>
      <c r="J18" s="290"/>
    </row>
    <row r="19" spans="1:10" ht="23.25" customHeight="1" x14ac:dyDescent="0.2">
      <c r="A19" s="128" t="s">
        <v>116</v>
      </c>
      <c r="B19" s="129"/>
      <c r="C19" s="58"/>
      <c r="D19" s="59"/>
      <c r="E19" s="282"/>
      <c r="F19" s="283"/>
      <c r="G19" s="282"/>
      <c r="H19" s="283"/>
      <c r="I19" s="282"/>
      <c r="J19" s="290"/>
    </row>
    <row r="20" spans="1:10" ht="23.25" customHeight="1" x14ac:dyDescent="0.2">
      <c r="A20" s="128" t="s">
        <v>117</v>
      </c>
      <c r="B20" s="129"/>
      <c r="C20" s="58"/>
      <c r="D20" s="59"/>
      <c r="E20" s="282"/>
      <c r="F20" s="283"/>
      <c r="G20" s="282"/>
      <c r="H20" s="283"/>
      <c r="I20" s="282"/>
      <c r="J20" s="290"/>
    </row>
    <row r="21" spans="1:10" ht="23.25" customHeight="1" x14ac:dyDescent="0.2">
      <c r="A21" s="3"/>
      <c r="B21" s="74" t="s">
        <v>30</v>
      </c>
      <c r="C21" s="75"/>
      <c r="D21" s="76"/>
      <c r="E21" s="275"/>
      <c r="F21" s="276"/>
      <c r="G21" s="275"/>
      <c r="H21" s="276"/>
      <c r="I21" s="275">
        <f>I46</f>
        <v>0</v>
      </c>
      <c r="J21" s="303"/>
    </row>
    <row r="22" spans="1:10" ht="33" customHeight="1" x14ac:dyDescent="0.2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88">
        <f>I21</f>
        <v>0</v>
      </c>
      <c r="H23" s="289"/>
      <c r="I23" s="289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301">
        <f>ZakladDPHSni*SazbaDPH1/100</f>
        <v>0</v>
      </c>
      <c r="H24" s="302"/>
      <c r="I24" s="302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88"/>
      <c r="H25" s="289"/>
      <c r="I25" s="289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84"/>
      <c r="H26" s="285"/>
      <c r="I26" s="285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86">
        <f>0</f>
        <v>0</v>
      </c>
      <c r="H27" s="286"/>
      <c r="I27" s="286"/>
      <c r="J27" s="63" t="str">
        <f t="shared" si="0"/>
        <v>CZK</v>
      </c>
    </row>
    <row r="28" spans="1:10" ht="27.75" hidden="1" customHeight="1" thickBot="1" x14ac:dyDescent="0.25">
      <c r="A28" s="3"/>
      <c r="B28" s="102" t="s">
        <v>24</v>
      </c>
      <c r="C28" s="103"/>
      <c r="D28" s="103"/>
      <c r="E28" s="104"/>
      <c r="F28" s="105"/>
      <c r="G28" s="277" t="e">
        <f>ZakladDPHSniVypocet+ZakladDPHZaklVypocet</f>
        <v>#REF!</v>
      </c>
      <c r="H28" s="277"/>
      <c r="I28" s="277"/>
      <c r="J28" s="106" t="str">
        <f t="shared" si="0"/>
        <v>CZK</v>
      </c>
    </row>
    <row r="29" spans="1:10" ht="27.75" customHeight="1" thickBot="1" x14ac:dyDescent="0.25">
      <c r="A29" s="3"/>
      <c r="B29" s="102" t="s">
        <v>37</v>
      </c>
      <c r="C29" s="107"/>
      <c r="D29" s="107"/>
      <c r="E29" s="107"/>
      <c r="F29" s="107"/>
      <c r="G29" s="287">
        <f>ZakladDPHSni+DPHSni+ZakladDPHZakl+DPHZakl+Zaokrouhleni</f>
        <v>0</v>
      </c>
      <c r="H29" s="287"/>
      <c r="I29" s="287"/>
      <c r="J29" s="108" t="s">
        <v>45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300" t="s">
        <v>2</v>
      </c>
      <c r="E35" s="30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8" spans="1:10" ht="75.75" customHeight="1" x14ac:dyDescent="0.2"/>
    <row r="40" spans="1:10" ht="15.75" x14ac:dyDescent="0.25">
      <c r="B40" s="270" t="s">
        <v>17</v>
      </c>
    </row>
    <row r="42" spans="1:10" ht="25.5" customHeight="1" x14ac:dyDescent="0.2">
      <c r="A42" s="109"/>
      <c r="B42" s="113" t="s">
        <v>18</v>
      </c>
      <c r="C42" s="113" t="s">
        <v>6</v>
      </c>
      <c r="D42" s="114"/>
      <c r="E42" s="114"/>
      <c r="F42" s="117" t="s">
        <v>1462</v>
      </c>
      <c r="G42" s="117" t="s">
        <v>1536</v>
      </c>
      <c r="H42" s="117" t="s">
        <v>1537</v>
      </c>
      <c r="I42" s="117" t="s">
        <v>30</v>
      </c>
      <c r="J42" s="117" t="s">
        <v>0</v>
      </c>
    </row>
    <row r="43" spans="1:10" ht="25.5" customHeight="1" x14ac:dyDescent="0.2">
      <c r="A43" s="110"/>
      <c r="B43" s="118" t="s">
        <v>46</v>
      </c>
      <c r="C43" s="295" t="s">
        <v>1535</v>
      </c>
      <c r="D43" s="296"/>
      <c r="E43" s="296"/>
      <c r="F43" s="122">
        <v>1</v>
      </c>
      <c r="G43" s="271" t="s">
        <v>815</v>
      </c>
      <c r="H43" s="123">
        <f>'D01-společná část-souhrnně'!G180</f>
        <v>0</v>
      </c>
      <c r="I43" s="123">
        <f>F43*H43</f>
        <v>0</v>
      </c>
      <c r="J43" s="119" t="str">
        <f>IF(I46=0,"",I43/I46*100)</f>
        <v/>
      </c>
    </row>
    <row r="44" spans="1:10" ht="25.5" customHeight="1" x14ac:dyDescent="0.2">
      <c r="A44" s="110"/>
      <c r="B44" s="112" t="s">
        <v>48</v>
      </c>
      <c r="C44" s="297" t="s">
        <v>1538</v>
      </c>
      <c r="D44" s="298"/>
      <c r="E44" s="298"/>
      <c r="F44" s="124">
        <v>4</v>
      </c>
      <c r="G44" s="272" t="s">
        <v>815</v>
      </c>
      <c r="H44" s="125">
        <f>'D02, D03-krajní dům-souhrnně'!G521</f>
        <v>0</v>
      </c>
      <c r="I44" s="125">
        <f>F44*H44</f>
        <v>0</v>
      </c>
      <c r="J44" s="120" t="str">
        <f>IF(I46=0,"",I44/I46*100)</f>
        <v/>
      </c>
    </row>
    <row r="45" spans="1:10" ht="25.5" customHeight="1" x14ac:dyDescent="0.2">
      <c r="A45" s="110"/>
      <c r="B45" s="112" t="s">
        <v>50</v>
      </c>
      <c r="C45" s="297" t="s">
        <v>1539</v>
      </c>
      <c r="D45" s="298"/>
      <c r="E45" s="298"/>
      <c r="F45" s="124">
        <v>5</v>
      </c>
      <c r="G45" s="272" t="s">
        <v>815</v>
      </c>
      <c r="H45" s="125">
        <f>'D04, D05-vnitřní dům-souhrnně'!G493</f>
        <v>0</v>
      </c>
      <c r="I45" s="125">
        <f>F45*H45</f>
        <v>0</v>
      </c>
      <c r="J45" s="120" t="str">
        <f>IF(I46=0,"",I45/I46*100)</f>
        <v/>
      </c>
    </row>
    <row r="46" spans="1:10" ht="25.5" customHeight="1" x14ac:dyDescent="0.2">
      <c r="A46" s="111"/>
      <c r="B46" s="115" t="s">
        <v>1</v>
      </c>
      <c r="C46" s="115"/>
      <c r="D46" s="116"/>
      <c r="E46" s="116"/>
      <c r="F46" s="126"/>
      <c r="G46" s="127"/>
      <c r="H46" s="127"/>
      <c r="I46" s="127">
        <f>SUM(I43:I45)</f>
        <v>0</v>
      </c>
      <c r="J46" s="121">
        <f>SUM(J43:J45)</f>
        <v>0</v>
      </c>
    </row>
    <row r="47" spans="1:10" x14ac:dyDescent="0.2">
      <c r="F47" s="100"/>
      <c r="G47" s="99"/>
      <c r="H47" s="100"/>
      <c r="I47" s="99"/>
      <c r="J47" s="101"/>
    </row>
    <row r="48" spans="1:10" x14ac:dyDescent="0.2">
      <c r="F48" s="100"/>
      <c r="G48" s="99"/>
      <c r="H48" s="100"/>
      <c r="I48" s="99"/>
      <c r="J48" s="101"/>
    </row>
    <row r="49" spans="6:10" x14ac:dyDescent="0.2">
      <c r="F49" s="100"/>
      <c r="G49" s="99"/>
      <c r="H49" s="100"/>
      <c r="I49" s="99"/>
      <c r="J49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B1:J1"/>
    <mergeCell ref="C43:E43"/>
    <mergeCell ref="C44:E44"/>
    <mergeCell ref="C45:E45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29:I29"/>
    <mergeCell ref="G25:I25"/>
    <mergeCell ref="I16:J16"/>
    <mergeCell ref="I19:J19"/>
    <mergeCell ref="I17:J17"/>
    <mergeCell ref="I18:J18"/>
    <mergeCell ref="G18:H18"/>
    <mergeCell ref="E21:F21"/>
    <mergeCell ref="G21:H21"/>
    <mergeCell ref="G28:I28"/>
    <mergeCell ref="E15:F15"/>
    <mergeCell ref="D11:G11"/>
    <mergeCell ref="G15:H15"/>
    <mergeCell ref="I15:J15"/>
    <mergeCell ref="E16:F16"/>
    <mergeCell ref="G17:H17"/>
    <mergeCell ref="G26:I26"/>
    <mergeCell ref="G27:I27"/>
    <mergeCell ref="D13:G13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04" t="s">
        <v>7</v>
      </c>
      <c r="B1" s="304"/>
      <c r="C1" s="305"/>
      <c r="D1" s="304"/>
      <c r="E1" s="304"/>
      <c r="F1" s="304"/>
      <c r="G1" s="304"/>
    </row>
    <row r="2" spans="1:7" ht="24.95" customHeight="1" x14ac:dyDescent="0.2">
      <c r="A2" s="78" t="s">
        <v>8</v>
      </c>
      <c r="B2" s="77"/>
      <c r="C2" s="306"/>
      <c r="D2" s="306"/>
      <c r="E2" s="306"/>
      <c r="F2" s="306"/>
      <c r="G2" s="307"/>
    </row>
    <row r="3" spans="1:7" ht="24.95" customHeight="1" x14ac:dyDescent="0.2">
      <c r="A3" s="78" t="s">
        <v>9</v>
      </c>
      <c r="B3" s="77"/>
      <c r="C3" s="306"/>
      <c r="D3" s="306"/>
      <c r="E3" s="306"/>
      <c r="F3" s="306"/>
      <c r="G3" s="307"/>
    </row>
    <row r="4" spans="1:7" ht="24.95" customHeight="1" x14ac:dyDescent="0.2">
      <c r="A4" s="78" t="s">
        <v>10</v>
      </c>
      <c r="B4" s="77"/>
      <c r="C4" s="306"/>
      <c r="D4" s="306"/>
      <c r="E4" s="306"/>
      <c r="F4" s="306"/>
      <c r="G4" s="30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opLeftCell="A121" workbookViewId="0">
      <selection activeCell="C174" sqref="C174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320" t="s">
        <v>7</v>
      </c>
      <c r="B1" s="320"/>
      <c r="C1" s="320"/>
      <c r="D1" s="320"/>
      <c r="E1" s="320"/>
      <c r="F1" s="320"/>
      <c r="G1" s="320"/>
      <c r="AE1" t="s">
        <v>118</v>
      </c>
    </row>
    <row r="2" spans="1:60" ht="24.95" customHeight="1" x14ac:dyDescent="0.2">
      <c r="A2" s="131" t="s">
        <v>8</v>
      </c>
      <c r="B2" s="77"/>
      <c r="C2" s="321" t="s">
        <v>41</v>
      </c>
      <c r="D2" s="322"/>
      <c r="E2" s="322"/>
      <c r="F2" s="322"/>
      <c r="G2" s="323"/>
      <c r="AE2" t="s">
        <v>119</v>
      </c>
    </row>
    <row r="3" spans="1:60" ht="24.95" customHeight="1" x14ac:dyDescent="0.2">
      <c r="A3" s="131" t="s">
        <v>9</v>
      </c>
      <c r="B3" s="77"/>
      <c r="C3" s="321" t="s">
        <v>42</v>
      </c>
      <c r="D3" s="322"/>
      <c r="E3" s="322"/>
      <c r="F3" s="322"/>
      <c r="G3" s="323"/>
      <c r="AC3" s="98" t="s">
        <v>119</v>
      </c>
      <c r="AE3" t="s">
        <v>120</v>
      </c>
    </row>
    <row r="4" spans="1:60" ht="24.95" customHeight="1" x14ac:dyDescent="0.2">
      <c r="A4" s="132" t="s">
        <v>10</v>
      </c>
      <c r="B4" s="133"/>
      <c r="C4" s="324" t="s">
        <v>1278</v>
      </c>
      <c r="D4" s="325"/>
      <c r="E4" s="325"/>
      <c r="F4" s="325"/>
      <c r="G4" s="326"/>
      <c r="AE4" t="s">
        <v>121</v>
      </c>
    </row>
    <row r="5" spans="1:60" x14ac:dyDescent="0.2">
      <c r="D5" s="130"/>
    </row>
    <row r="6" spans="1:60" ht="38.25" x14ac:dyDescent="0.2">
      <c r="A6" s="139" t="s">
        <v>122</v>
      </c>
      <c r="B6" s="137" t="s">
        <v>123</v>
      </c>
      <c r="C6" s="137" t="s">
        <v>124</v>
      </c>
      <c r="D6" s="138" t="s">
        <v>125</v>
      </c>
      <c r="E6" s="139" t="s">
        <v>126</v>
      </c>
      <c r="F6" s="134" t="s">
        <v>127</v>
      </c>
      <c r="G6" s="139" t="s">
        <v>30</v>
      </c>
      <c r="H6" s="140" t="s">
        <v>31</v>
      </c>
      <c r="I6" s="140" t="s">
        <v>128</v>
      </c>
      <c r="J6" s="140" t="s">
        <v>32</v>
      </c>
      <c r="K6" s="140" t="s">
        <v>129</v>
      </c>
      <c r="L6" s="140" t="s">
        <v>130</v>
      </c>
      <c r="M6" s="140" t="s">
        <v>131</v>
      </c>
      <c r="N6" s="140" t="s">
        <v>132</v>
      </c>
      <c r="O6" s="140" t="s">
        <v>133</v>
      </c>
      <c r="P6" s="140" t="s">
        <v>134</v>
      </c>
      <c r="Q6" s="140" t="s">
        <v>135</v>
      </c>
      <c r="R6" s="140" t="s">
        <v>136</v>
      </c>
      <c r="S6" s="140" t="s">
        <v>137</v>
      </c>
      <c r="T6" s="140" t="s">
        <v>138</v>
      </c>
      <c r="U6" s="140" t="s">
        <v>139</v>
      </c>
    </row>
    <row r="7" spans="1:60" x14ac:dyDescent="0.2">
      <c r="A7" s="141" t="s">
        <v>140</v>
      </c>
      <c r="B7" s="143" t="s">
        <v>46</v>
      </c>
      <c r="C7" s="144" t="s">
        <v>47</v>
      </c>
      <c r="D7" s="145"/>
      <c r="E7" s="151"/>
      <c r="F7" s="156"/>
      <c r="G7" s="156">
        <f>SUMIF(AE8:AE64,"&lt;&gt;NOR",G8:G64)</f>
        <v>0</v>
      </c>
      <c r="H7" s="156"/>
      <c r="I7" s="156">
        <f>SUM(I8:I64)</f>
        <v>0</v>
      </c>
      <c r="J7" s="156"/>
      <c r="K7" s="156">
        <f>SUM(K8:K64)</f>
        <v>0</v>
      </c>
      <c r="L7" s="156"/>
      <c r="M7" s="156">
        <f>SUM(M8:M64)</f>
        <v>0</v>
      </c>
      <c r="N7" s="156"/>
      <c r="O7" s="156">
        <f>SUM(O8:O64)</f>
        <v>7.0000000000000007E-2</v>
      </c>
      <c r="P7" s="156"/>
      <c r="Q7" s="156">
        <f>SUM(Q8:Q64)</f>
        <v>0</v>
      </c>
      <c r="R7" s="156"/>
      <c r="S7" s="156"/>
      <c r="T7" s="157"/>
      <c r="U7" s="156">
        <f>SUM(U8:U64)</f>
        <v>1973.86</v>
      </c>
      <c r="AE7" t="s">
        <v>141</v>
      </c>
    </row>
    <row r="8" spans="1:60" outlineLevel="1" x14ac:dyDescent="0.2">
      <c r="A8" s="136">
        <v>1</v>
      </c>
      <c r="B8" s="146" t="s">
        <v>142</v>
      </c>
      <c r="C8" s="174" t="s">
        <v>143</v>
      </c>
      <c r="D8" s="148" t="s">
        <v>144</v>
      </c>
      <c r="E8" s="152">
        <v>1140</v>
      </c>
      <c r="F8" s="158"/>
      <c r="G8" s="159">
        <f>ROUND(E8*F8,2)</f>
        <v>0</v>
      </c>
      <c r="H8" s="158"/>
      <c r="I8" s="159">
        <f>ROUND(E8*H8,2)</f>
        <v>0</v>
      </c>
      <c r="J8" s="158"/>
      <c r="K8" s="159">
        <f>ROUND(E8*J8,2)</f>
        <v>0</v>
      </c>
      <c r="L8" s="159">
        <v>15</v>
      </c>
      <c r="M8" s="159">
        <f>G8*(1+L8/100)</f>
        <v>0</v>
      </c>
      <c r="N8" s="159">
        <v>0</v>
      </c>
      <c r="O8" s="159">
        <f>ROUND(E8*N8,2)</f>
        <v>0</v>
      </c>
      <c r="P8" s="159">
        <v>0</v>
      </c>
      <c r="Q8" s="159">
        <f>ROUND(E8*P8,2)</f>
        <v>0</v>
      </c>
      <c r="R8" s="159"/>
      <c r="S8" s="159"/>
      <c r="T8" s="160">
        <v>9.2999999999999999E-2</v>
      </c>
      <c r="U8" s="159">
        <f>ROUND(E8*T8,2)</f>
        <v>106.02</v>
      </c>
      <c r="V8" s="135"/>
      <c r="W8" s="135"/>
      <c r="X8" s="135"/>
      <c r="Y8" s="135"/>
      <c r="Z8" s="135"/>
      <c r="AA8" s="135"/>
      <c r="AB8" s="135"/>
      <c r="AC8" s="135"/>
      <c r="AD8" s="135"/>
      <c r="AE8" s="135" t="s">
        <v>145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outlineLevel="1" x14ac:dyDescent="0.2">
      <c r="A9" s="136"/>
      <c r="B9" s="146"/>
      <c r="C9" s="175" t="s">
        <v>146</v>
      </c>
      <c r="D9" s="149"/>
      <c r="E9" s="153">
        <v>1140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147</v>
      </c>
      <c r="AF9" s="135">
        <v>0</v>
      </c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36">
        <v>2</v>
      </c>
      <c r="B10" s="146" t="s">
        <v>148</v>
      </c>
      <c r="C10" s="174" t="s">
        <v>149</v>
      </c>
      <c r="D10" s="148" t="s">
        <v>144</v>
      </c>
      <c r="E10" s="152">
        <v>183.44900000000001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15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/>
      <c r="T10" s="160">
        <v>0.36799999999999999</v>
      </c>
      <c r="U10" s="159">
        <f>ROUND(E10*T10,2)</f>
        <v>67.510000000000005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 t="s">
        <v>150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36"/>
      <c r="B11" s="146"/>
      <c r="C11" s="175" t="s">
        <v>151</v>
      </c>
      <c r="D11" s="149"/>
      <c r="E11" s="153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35"/>
      <c r="W11" s="135"/>
      <c r="X11" s="135"/>
      <c r="Y11" s="135"/>
      <c r="Z11" s="135"/>
      <c r="AA11" s="135"/>
      <c r="AB11" s="135"/>
      <c r="AC11" s="135"/>
      <c r="AD11" s="135"/>
      <c r="AE11" s="135" t="s">
        <v>147</v>
      </c>
      <c r="AF11" s="135">
        <v>0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36"/>
      <c r="B12" s="146"/>
      <c r="C12" s="175" t="s">
        <v>152</v>
      </c>
      <c r="D12" s="149"/>
      <c r="E12" s="153">
        <v>154.04900000000001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35"/>
      <c r="W12" s="135"/>
      <c r="X12" s="135"/>
      <c r="Y12" s="135"/>
      <c r="Z12" s="135"/>
      <c r="AA12" s="135"/>
      <c r="AB12" s="135"/>
      <c r="AC12" s="135"/>
      <c r="AD12" s="135"/>
      <c r="AE12" s="135" t="s">
        <v>147</v>
      </c>
      <c r="AF12" s="135">
        <v>0</v>
      </c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36"/>
      <c r="B13" s="146"/>
      <c r="C13" s="175" t="s">
        <v>153</v>
      </c>
      <c r="D13" s="149"/>
      <c r="E13" s="153">
        <v>29.4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59"/>
      <c r="V13" s="135"/>
      <c r="W13" s="135"/>
      <c r="X13" s="135"/>
      <c r="Y13" s="135"/>
      <c r="Z13" s="135"/>
      <c r="AA13" s="135"/>
      <c r="AB13" s="135"/>
      <c r="AC13" s="135"/>
      <c r="AD13" s="135"/>
      <c r="AE13" s="135" t="s">
        <v>147</v>
      </c>
      <c r="AF13" s="135">
        <v>0</v>
      </c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36">
        <v>3</v>
      </c>
      <c r="B14" s="146" t="s">
        <v>154</v>
      </c>
      <c r="C14" s="174" t="s">
        <v>155</v>
      </c>
      <c r="D14" s="148" t="s">
        <v>144</v>
      </c>
      <c r="E14" s="152">
        <v>682.8</v>
      </c>
      <c r="F14" s="158"/>
      <c r="G14" s="159">
        <f>ROUND(E14*F14,2)</f>
        <v>0</v>
      </c>
      <c r="H14" s="158"/>
      <c r="I14" s="159">
        <f>ROUND(E14*H14,2)</f>
        <v>0</v>
      </c>
      <c r="J14" s="158"/>
      <c r="K14" s="159">
        <f>ROUND(E14*J14,2)</f>
        <v>0</v>
      </c>
      <c r="L14" s="159">
        <v>15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/>
      <c r="T14" s="160">
        <v>0.187</v>
      </c>
      <c r="U14" s="159">
        <f>ROUND(E14*T14,2)</f>
        <v>127.68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 t="s">
        <v>150</v>
      </c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36"/>
      <c r="B15" s="146"/>
      <c r="C15" s="175" t="s">
        <v>156</v>
      </c>
      <c r="D15" s="149"/>
      <c r="E15" s="153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59"/>
      <c r="V15" s="135"/>
      <c r="W15" s="135"/>
      <c r="X15" s="135"/>
      <c r="Y15" s="135"/>
      <c r="Z15" s="135"/>
      <c r="AA15" s="135"/>
      <c r="AB15" s="135"/>
      <c r="AC15" s="135"/>
      <c r="AD15" s="135"/>
      <c r="AE15" s="135" t="s">
        <v>147</v>
      </c>
      <c r="AF15" s="135">
        <v>0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36"/>
      <c r="B16" s="146"/>
      <c r="C16" s="175" t="s">
        <v>157</v>
      </c>
      <c r="D16" s="149"/>
      <c r="E16" s="153">
        <v>84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159"/>
      <c r="V16" s="135"/>
      <c r="W16" s="135"/>
      <c r="X16" s="135"/>
      <c r="Y16" s="135"/>
      <c r="Z16" s="135"/>
      <c r="AA16" s="135"/>
      <c r="AB16" s="135"/>
      <c r="AC16" s="135"/>
      <c r="AD16" s="135"/>
      <c r="AE16" s="135" t="s">
        <v>147</v>
      </c>
      <c r="AF16" s="135">
        <v>0</v>
      </c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36"/>
      <c r="B17" s="146"/>
      <c r="C17" s="175" t="s">
        <v>158</v>
      </c>
      <c r="D17" s="149"/>
      <c r="E17" s="153">
        <v>336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59"/>
      <c r="V17" s="135"/>
      <c r="W17" s="135"/>
      <c r="X17" s="135"/>
      <c r="Y17" s="135"/>
      <c r="Z17" s="135"/>
      <c r="AA17" s="135"/>
      <c r="AB17" s="135"/>
      <c r="AC17" s="135"/>
      <c r="AD17" s="135"/>
      <c r="AE17" s="135" t="s">
        <v>147</v>
      </c>
      <c r="AF17" s="135">
        <v>0</v>
      </c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36"/>
      <c r="B18" s="146"/>
      <c r="C18" s="175" t="s">
        <v>159</v>
      </c>
      <c r="D18" s="149"/>
      <c r="E18" s="153">
        <v>63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59"/>
      <c r="V18" s="135"/>
      <c r="W18" s="135"/>
      <c r="X18" s="135"/>
      <c r="Y18" s="135"/>
      <c r="Z18" s="135"/>
      <c r="AA18" s="135"/>
      <c r="AB18" s="135"/>
      <c r="AC18" s="135"/>
      <c r="AD18" s="135"/>
      <c r="AE18" s="135" t="s">
        <v>147</v>
      </c>
      <c r="AF18" s="135">
        <v>0</v>
      </c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36"/>
      <c r="B19" s="146"/>
      <c r="C19" s="175" t="s">
        <v>160</v>
      </c>
      <c r="D19" s="149"/>
      <c r="E19" s="153">
        <v>31.5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159"/>
      <c r="V19" s="135"/>
      <c r="W19" s="135"/>
      <c r="X19" s="135"/>
      <c r="Y19" s="135"/>
      <c r="Z19" s="135"/>
      <c r="AA19" s="135"/>
      <c r="AB19" s="135"/>
      <c r="AC19" s="135"/>
      <c r="AD19" s="135"/>
      <c r="AE19" s="135" t="s">
        <v>147</v>
      </c>
      <c r="AF19" s="135">
        <v>0</v>
      </c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36"/>
      <c r="B20" s="146"/>
      <c r="C20" s="175" t="s">
        <v>161</v>
      </c>
      <c r="D20" s="149"/>
      <c r="E20" s="153">
        <v>31.5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U20" s="159"/>
      <c r="V20" s="135"/>
      <c r="W20" s="135"/>
      <c r="X20" s="135"/>
      <c r="Y20" s="135"/>
      <c r="Z20" s="135"/>
      <c r="AA20" s="135"/>
      <c r="AB20" s="135"/>
      <c r="AC20" s="135"/>
      <c r="AD20" s="135"/>
      <c r="AE20" s="135" t="s">
        <v>147</v>
      </c>
      <c r="AF20" s="135">
        <v>0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36"/>
      <c r="B21" s="146"/>
      <c r="C21" s="175" t="s">
        <v>162</v>
      </c>
      <c r="D21" s="149"/>
      <c r="E21" s="153">
        <v>136.80000000000001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59"/>
      <c r="V21" s="135"/>
      <c r="W21" s="135"/>
      <c r="X21" s="135"/>
      <c r="Y21" s="135"/>
      <c r="Z21" s="135"/>
      <c r="AA21" s="135"/>
      <c r="AB21" s="135"/>
      <c r="AC21" s="135"/>
      <c r="AD21" s="135"/>
      <c r="AE21" s="135" t="s">
        <v>147</v>
      </c>
      <c r="AF21" s="135">
        <v>0</v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36">
        <v>4</v>
      </c>
      <c r="B22" s="146" t="s">
        <v>163</v>
      </c>
      <c r="C22" s="174" t="s">
        <v>164</v>
      </c>
      <c r="D22" s="148" t="s">
        <v>144</v>
      </c>
      <c r="E22" s="152">
        <v>866.25</v>
      </c>
      <c r="F22" s="158"/>
      <c r="G22" s="159">
        <f>ROUND(E22*F22,2)</f>
        <v>0</v>
      </c>
      <c r="H22" s="158"/>
      <c r="I22" s="159">
        <f>ROUND(E22*H22,2)</f>
        <v>0</v>
      </c>
      <c r="J22" s="158"/>
      <c r="K22" s="159">
        <f>ROUND(E22*J22,2)</f>
        <v>0</v>
      </c>
      <c r="L22" s="159">
        <v>15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/>
      <c r="T22" s="160">
        <v>5.8000000000000003E-2</v>
      </c>
      <c r="U22" s="159">
        <f>ROUND(E22*T22,2)</f>
        <v>50.24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 t="s">
        <v>150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36">
        <v>5</v>
      </c>
      <c r="B23" s="146" t="s">
        <v>165</v>
      </c>
      <c r="C23" s="174" t="s">
        <v>166</v>
      </c>
      <c r="D23" s="148" t="s">
        <v>144</v>
      </c>
      <c r="E23" s="152">
        <v>299.0385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15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/>
      <c r="T23" s="160">
        <v>0.23</v>
      </c>
      <c r="U23" s="159">
        <f>ROUND(E23*T23,2)</f>
        <v>68.78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 t="s">
        <v>145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33.75" outlineLevel="1" x14ac:dyDescent="0.2">
      <c r="A24" s="136"/>
      <c r="B24" s="146"/>
      <c r="C24" s="175" t="s">
        <v>167</v>
      </c>
      <c r="D24" s="149"/>
      <c r="E24" s="153">
        <v>22.593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59"/>
      <c r="V24" s="135"/>
      <c r="W24" s="135"/>
      <c r="X24" s="135"/>
      <c r="Y24" s="135"/>
      <c r="Z24" s="135"/>
      <c r="AA24" s="135"/>
      <c r="AB24" s="135"/>
      <c r="AC24" s="135"/>
      <c r="AD24" s="135"/>
      <c r="AE24" s="135" t="s">
        <v>147</v>
      </c>
      <c r="AF24" s="135">
        <v>0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 x14ac:dyDescent="0.2">
      <c r="A25" s="136"/>
      <c r="B25" s="146"/>
      <c r="C25" s="175" t="s">
        <v>168</v>
      </c>
      <c r="D25" s="149"/>
      <c r="E25" s="153">
        <v>34.271999999999998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159"/>
      <c r="V25" s="135"/>
      <c r="W25" s="135"/>
      <c r="X25" s="135"/>
      <c r="Y25" s="135"/>
      <c r="Z25" s="135"/>
      <c r="AA25" s="135"/>
      <c r="AB25" s="135"/>
      <c r="AC25" s="135"/>
      <c r="AD25" s="135"/>
      <c r="AE25" s="135" t="s">
        <v>147</v>
      </c>
      <c r="AF25" s="135">
        <v>0</v>
      </c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36"/>
      <c r="B26" s="146"/>
      <c r="C26" s="175" t="s">
        <v>169</v>
      </c>
      <c r="D26" s="149"/>
      <c r="E26" s="153">
        <v>33.558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0"/>
      <c r="U26" s="159"/>
      <c r="V26" s="135"/>
      <c r="W26" s="135"/>
      <c r="X26" s="135"/>
      <c r="Y26" s="135"/>
      <c r="Z26" s="135"/>
      <c r="AA26" s="135"/>
      <c r="AB26" s="135"/>
      <c r="AC26" s="135"/>
      <c r="AD26" s="135"/>
      <c r="AE26" s="135" t="s">
        <v>147</v>
      </c>
      <c r="AF26" s="135">
        <v>0</v>
      </c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ht="22.5" outlineLevel="1" x14ac:dyDescent="0.2">
      <c r="A27" s="136"/>
      <c r="B27" s="146"/>
      <c r="C27" s="175" t="s">
        <v>170</v>
      </c>
      <c r="D27" s="149"/>
      <c r="E27" s="153">
        <v>27.437999999999999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60"/>
      <c r="U27" s="159"/>
      <c r="V27" s="135"/>
      <c r="W27" s="135"/>
      <c r="X27" s="135"/>
      <c r="Y27" s="135"/>
      <c r="Z27" s="135"/>
      <c r="AA27" s="135"/>
      <c r="AB27" s="135"/>
      <c r="AC27" s="135"/>
      <c r="AD27" s="135"/>
      <c r="AE27" s="135" t="s">
        <v>147</v>
      </c>
      <c r="AF27" s="135">
        <v>0</v>
      </c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36"/>
      <c r="B28" s="146"/>
      <c r="C28" s="175" t="s">
        <v>171</v>
      </c>
      <c r="D28" s="149"/>
      <c r="E28" s="153">
        <v>10.455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60"/>
      <c r="U28" s="159"/>
      <c r="V28" s="135"/>
      <c r="W28" s="135"/>
      <c r="X28" s="135"/>
      <c r="Y28" s="135"/>
      <c r="Z28" s="135"/>
      <c r="AA28" s="135"/>
      <c r="AB28" s="135"/>
      <c r="AC28" s="135"/>
      <c r="AD28" s="135"/>
      <c r="AE28" s="135" t="s">
        <v>147</v>
      </c>
      <c r="AF28" s="135">
        <v>0</v>
      </c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33.75" outlineLevel="1" x14ac:dyDescent="0.2">
      <c r="A29" s="136"/>
      <c r="B29" s="146"/>
      <c r="C29" s="175" t="s">
        <v>172</v>
      </c>
      <c r="D29" s="149"/>
      <c r="E29" s="153">
        <v>34.042499999999997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60"/>
      <c r="U29" s="159"/>
      <c r="V29" s="135"/>
      <c r="W29" s="135"/>
      <c r="X29" s="135"/>
      <c r="Y29" s="135"/>
      <c r="Z29" s="135"/>
      <c r="AA29" s="135"/>
      <c r="AB29" s="135"/>
      <c r="AC29" s="135"/>
      <c r="AD29" s="135"/>
      <c r="AE29" s="135" t="s">
        <v>147</v>
      </c>
      <c r="AF29" s="135">
        <v>0</v>
      </c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36"/>
      <c r="B30" s="146"/>
      <c r="C30" s="175" t="s">
        <v>173</v>
      </c>
      <c r="D30" s="149"/>
      <c r="E30" s="153">
        <v>27.718499999999999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60"/>
      <c r="U30" s="159"/>
      <c r="V30" s="135"/>
      <c r="W30" s="135"/>
      <c r="X30" s="135"/>
      <c r="Y30" s="135"/>
      <c r="Z30" s="135"/>
      <c r="AA30" s="135"/>
      <c r="AB30" s="135"/>
      <c r="AC30" s="135"/>
      <c r="AD30" s="135"/>
      <c r="AE30" s="135" t="s">
        <v>147</v>
      </c>
      <c r="AF30" s="135">
        <v>0</v>
      </c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ht="22.5" outlineLevel="1" x14ac:dyDescent="0.2">
      <c r="A31" s="136"/>
      <c r="B31" s="146"/>
      <c r="C31" s="175" t="s">
        <v>174</v>
      </c>
      <c r="D31" s="149"/>
      <c r="E31" s="153">
        <v>43.273499999999999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9"/>
      <c r="V31" s="135"/>
      <c r="W31" s="135"/>
      <c r="X31" s="135"/>
      <c r="Y31" s="135"/>
      <c r="Z31" s="135"/>
      <c r="AA31" s="135"/>
      <c r="AB31" s="135"/>
      <c r="AC31" s="135"/>
      <c r="AD31" s="135"/>
      <c r="AE31" s="135" t="s">
        <v>147</v>
      </c>
      <c r="AF31" s="135">
        <v>0</v>
      </c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36"/>
      <c r="B32" s="146"/>
      <c r="C32" s="175" t="s">
        <v>175</v>
      </c>
      <c r="D32" s="149"/>
      <c r="E32" s="153">
        <v>65.688000000000002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60"/>
      <c r="U32" s="159"/>
      <c r="V32" s="135"/>
      <c r="W32" s="135"/>
      <c r="X32" s="135"/>
      <c r="Y32" s="135"/>
      <c r="Z32" s="135"/>
      <c r="AA32" s="135"/>
      <c r="AB32" s="135"/>
      <c r="AC32" s="135"/>
      <c r="AD32" s="135"/>
      <c r="AE32" s="135" t="s">
        <v>147</v>
      </c>
      <c r="AF32" s="135">
        <v>0</v>
      </c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36">
        <v>6</v>
      </c>
      <c r="B33" s="146" t="s">
        <v>176</v>
      </c>
      <c r="C33" s="174" t="s">
        <v>177</v>
      </c>
      <c r="D33" s="148" t="s">
        <v>144</v>
      </c>
      <c r="E33" s="152">
        <v>299.0385</v>
      </c>
      <c r="F33" s="158"/>
      <c r="G33" s="159">
        <f>ROUND(E33*F33,2)</f>
        <v>0</v>
      </c>
      <c r="H33" s="158"/>
      <c r="I33" s="159">
        <f>ROUND(E33*H33,2)</f>
        <v>0</v>
      </c>
      <c r="J33" s="158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/>
      <c r="T33" s="160">
        <v>0.65400000000000003</v>
      </c>
      <c r="U33" s="159">
        <f>ROUND(E33*T33,2)</f>
        <v>195.57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 t="s">
        <v>145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36">
        <v>7</v>
      </c>
      <c r="B34" s="146" t="s">
        <v>178</v>
      </c>
      <c r="C34" s="174" t="s">
        <v>179</v>
      </c>
      <c r="D34" s="148" t="s">
        <v>144</v>
      </c>
      <c r="E34" s="152">
        <v>7.56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/>
      <c r="T34" s="160">
        <v>3.1309999999999998</v>
      </c>
      <c r="U34" s="159">
        <f>ROUND(E34*T34,2)</f>
        <v>23.67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 t="s">
        <v>150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36"/>
      <c r="B35" s="146"/>
      <c r="C35" s="175" t="s">
        <v>180</v>
      </c>
      <c r="D35" s="149"/>
      <c r="E35" s="153">
        <v>7.56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9"/>
      <c r="V35" s="135"/>
      <c r="W35" s="135"/>
      <c r="X35" s="135"/>
      <c r="Y35" s="135"/>
      <c r="Z35" s="135"/>
      <c r="AA35" s="135"/>
      <c r="AB35" s="135"/>
      <c r="AC35" s="135"/>
      <c r="AD35" s="135"/>
      <c r="AE35" s="135" t="s">
        <v>147</v>
      </c>
      <c r="AF35" s="135">
        <v>0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36">
        <v>8</v>
      </c>
      <c r="B36" s="146" t="s">
        <v>181</v>
      </c>
      <c r="C36" s="174" t="s">
        <v>182</v>
      </c>
      <c r="D36" s="148" t="s">
        <v>144</v>
      </c>
      <c r="E36" s="152">
        <v>7.56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15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/>
      <c r="T36" s="160">
        <v>0.47399999999999998</v>
      </c>
      <c r="U36" s="159">
        <f>ROUND(E36*T36,2)</f>
        <v>3.58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 t="s">
        <v>150</v>
      </c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36">
        <v>9</v>
      </c>
      <c r="B37" s="146" t="s">
        <v>183</v>
      </c>
      <c r="C37" s="174" t="s">
        <v>184</v>
      </c>
      <c r="D37" s="148" t="s">
        <v>144</v>
      </c>
      <c r="E37" s="152">
        <v>742.5</v>
      </c>
      <c r="F37" s="158"/>
      <c r="G37" s="159">
        <f>ROUND(E37*F37,2)</f>
        <v>0</v>
      </c>
      <c r="H37" s="158"/>
      <c r="I37" s="159">
        <f>ROUND(E37*H37,2)</f>
        <v>0</v>
      </c>
      <c r="J37" s="158"/>
      <c r="K37" s="159">
        <f>ROUND(E37*J37,2)</f>
        <v>0</v>
      </c>
      <c r="L37" s="159">
        <v>15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/>
      <c r="T37" s="160">
        <v>1.0999999999999999E-2</v>
      </c>
      <c r="U37" s="159">
        <f>ROUND(E37*T37,2)</f>
        <v>8.17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 t="s">
        <v>150</v>
      </c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36"/>
      <c r="B38" s="146"/>
      <c r="C38" s="175" t="s">
        <v>185</v>
      </c>
      <c r="D38" s="149"/>
      <c r="E38" s="153">
        <v>742.5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 t="s">
        <v>147</v>
      </c>
      <c r="AF38" s="135">
        <v>0</v>
      </c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ht="22.5" outlineLevel="1" x14ac:dyDescent="0.2">
      <c r="A39" s="136">
        <v>10</v>
      </c>
      <c r="B39" s="146" t="s">
        <v>186</v>
      </c>
      <c r="C39" s="174" t="s">
        <v>187</v>
      </c>
      <c r="D39" s="148" t="s">
        <v>144</v>
      </c>
      <c r="E39" s="152">
        <v>618.15</v>
      </c>
      <c r="F39" s="158"/>
      <c r="G39" s="159">
        <f>ROUND(E39*F39,2)</f>
        <v>0</v>
      </c>
      <c r="H39" s="158"/>
      <c r="I39" s="159">
        <f>ROUND(E39*H39,2)</f>
        <v>0</v>
      </c>
      <c r="J39" s="158"/>
      <c r="K39" s="159">
        <f>ROUND(E39*J39,2)</f>
        <v>0</v>
      </c>
      <c r="L39" s="159">
        <v>15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/>
      <c r="T39" s="160">
        <v>1.0999999999999999E-2</v>
      </c>
      <c r="U39" s="159">
        <f>ROUND(E39*T39,2)</f>
        <v>6.8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 t="s">
        <v>145</v>
      </c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ht="22.5" outlineLevel="1" x14ac:dyDescent="0.2">
      <c r="A40" s="136">
        <v>11</v>
      </c>
      <c r="B40" s="146" t="s">
        <v>188</v>
      </c>
      <c r="C40" s="174" t="s">
        <v>189</v>
      </c>
      <c r="D40" s="148" t="s">
        <v>144</v>
      </c>
      <c r="E40" s="152">
        <v>371.25</v>
      </c>
      <c r="F40" s="158"/>
      <c r="G40" s="159">
        <f>ROUND(E40*F40,2)</f>
        <v>0</v>
      </c>
      <c r="H40" s="158"/>
      <c r="I40" s="159">
        <f>ROUND(E40*H40,2)</f>
        <v>0</v>
      </c>
      <c r="J40" s="158"/>
      <c r="K40" s="159">
        <f>ROUND(E40*J40,2)</f>
        <v>0</v>
      </c>
      <c r="L40" s="159">
        <v>15</v>
      </c>
      <c r="M40" s="159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59"/>
      <c r="S40" s="159"/>
      <c r="T40" s="160">
        <v>8.5999999999999993E-2</v>
      </c>
      <c r="U40" s="159">
        <f>ROUND(E40*T40,2)</f>
        <v>31.93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 t="s">
        <v>150</v>
      </c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36"/>
      <c r="B41" s="146"/>
      <c r="C41" s="175" t="s">
        <v>156</v>
      </c>
      <c r="D41" s="149"/>
      <c r="E41" s="153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9"/>
      <c r="V41" s="135"/>
      <c r="W41" s="135"/>
      <c r="X41" s="135"/>
      <c r="Y41" s="135"/>
      <c r="Z41" s="135"/>
      <c r="AA41" s="135"/>
      <c r="AB41" s="135"/>
      <c r="AC41" s="135"/>
      <c r="AD41" s="135"/>
      <c r="AE41" s="135" t="s">
        <v>147</v>
      </c>
      <c r="AF41" s="135">
        <v>0</v>
      </c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36"/>
      <c r="B42" s="146"/>
      <c r="C42" s="175" t="s">
        <v>190</v>
      </c>
      <c r="D42" s="149"/>
      <c r="E42" s="153">
        <v>99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  <c r="U42" s="159"/>
      <c r="V42" s="135"/>
      <c r="W42" s="135"/>
      <c r="X42" s="135"/>
      <c r="Y42" s="135"/>
      <c r="Z42" s="135"/>
      <c r="AA42" s="135"/>
      <c r="AB42" s="135"/>
      <c r="AC42" s="135"/>
      <c r="AD42" s="135"/>
      <c r="AE42" s="135" t="s">
        <v>147</v>
      </c>
      <c r="AF42" s="135">
        <v>0</v>
      </c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36"/>
      <c r="B43" s="146"/>
      <c r="C43" s="175" t="s">
        <v>191</v>
      </c>
      <c r="D43" s="149"/>
      <c r="E43" s="153">
        <v>33.75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60"/>
      <c r="U43" s="159"/>
      <c r="V43" s="135"/>
      <c r="W43" s="135"/>
      <c r="X43" s="135"/>
      <c r="Y43" s="135"/>
      <c r="Z43" s="135"/>
      <c r="AA43" s="135"/>
      <c r="AB43" s="135"/>
      <c r="AC43" s="135"/>
      <c r="AD43" s="135"/>
      <c r="AE43" s="135" t="s">
        <v>147</v>
      </c>
      <c r="AF43" s="135">
        <v>0</v>
      </c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36"/>
      <c r="B44" s="146"/>
      <c r="C44" s="175" t="s">
        <v>192</v>
      </c>
      <c r="D44" s="149"/>
      <c r="E44" s="153">
        <v>175.5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59"/>
      <c r="V44" s="135"/>
      <c r="W44" s="135"/>
      <c r="X44" s="135"/>
      <c r="Y44" s="135"/>
      <c r="Z44" s="135"/>
      <c r="AA44" s="135"/>
      <c r="AB44" s="135"/>
      <c r="AC44" s="135"/>
      <c r="AD44" s="135"/>
      <c r="AE44" s="135" t="s">
        <v>147</v>
      </c>
      <c r="AF44" s="135">
        <v>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36"/>
      <c r="B45" s="146"/>
      <c r="C45" s="175" t="s">
        <v>193</v>
      </c>
      <c r="D45" s="149"/>
      <c r="E45" s="153">
        <v>27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60"/>
      <c r="U45" s="159"/>
      <c r="V45" s="135"/>
      <c r="W45" s="135"/>
      <c r="X45" s="135"/>
      <c r="Y45" s="135"/>
      <c r="Z45" s="135"/>
      <c r="AA45" s="135"/>
      <c r="AB45" s="135"/>
      <c r="AC45" s="135"/>
      <c r="AD45" s="135"/>
      <c r="AE45" s="135" t="s">
        <v>147</v>
      </c>
      <c r="AF45" s="135">
        <v>0</v>
      </c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36"/>
      <c r="B46" s="146"/>
      <c r="C46" s="175" t="s">
        <v>194</v>
      </c>
      <c r="D46" s="149"/>
      <c r="E46" s="153">
        <v>12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60"/>
      <c r="U46" s="159"/>
      <c r="V46" s="135"/>
      <c r="W46" s="135"/>
      <c r="X46" s="135"/>
      <c r="Y46" s="135"/>
      <c r="Z46" s="135"/>
      <c r="AA46" s="135"/>
      <c r="AB46" s="135"/>
      <c r="AC46" s="135"/>
      <c r="AD46" s="135"/>
      <c r="AE46" s="135" t="s">
        <v>147</v>
      </c>
      <c r="AF46" s="135">
        <v>0</v>
      </c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36"/>
      <c r="B47" s="146"/>
      <c r="C47" s="175" t="s">
        <v>195</v>
      </c>
      <c r="D47" s="149"/>
      <c r="E47" s="153">
        <v>24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60"/>
      <c r="U47" s="159"/>
      <c r="V47" s="135"/>
      <c r="W47" s="135"/>
      <c r="X47" s="135"/>
      <c r="Y47" s="135"/>
      <c r="Z47" s="135"/>
      <c r="AA47" s="135"/>
      <c r="AB47" s="135"/>
      <c r="AC47" s="135"/>
      <c r="AD47" s="135"/>
      <c r="AE47" s="135" t="s">
        <v>147</v>
      </c>
      <c r="AF47" s="135">
        <v>0</v>
      </c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36">
        <v>12</v>
      </c>
      <c r="B48" s="146" t="s">
        <v>196</v>
      </c>
      <c r="C48" s="174" t="s">
        <v>197</v>
      </c>
      <c r="D48" s="148" t="s">
        <v>144</v>
      </c>
      <c r="E48" s="152">
        <v>618.15</v>
      </c>
      <c r="F48" s="158"/>
      <c r="G48" s="159">
        <f>ROUND(E48*F48,2)</f>
        <v>0</v>
      </c>
      <c r="H48" s="158"/>
      <c r="I48" s="159">
        <f>ROUND(E48*H48,2)</f>
        <v>0</v>
      </c>
      <c r="J48" s="158"/>
      <c r="K48" s="159">
        <f>ROUND(E48*J48,2)</f>
        <v>0</v>
      </c>
      <c r="L48" s="159">
        <v>15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/>
      <c r="S48" s="159"/>
      <c r="T48" s="160">
        <v>1.7999999999999999E-2</v>
      </c>
      <c r="U48" s="159">
        <f>ROUND(E48*T48,2)</f>
        <v>11.13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 t="s">
        <v>145</v>
      </c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36">
        <v>13</v>
      </c>
      <c r="B49" s="146" t="s">
        <v>198</v>
      </c>
      <c r="C49" s="174" t="s">
        <v>199</v>
      </c>
      <c r="D49" s="148" t="s">
        <v>144</v>
      </c>
      <c r="E49" s="152">
        <v>53.4</v>
      </c>
      <c r="F49" s="158"/>
      <c r="G49" s="159">
        <f>ROUND(E49*F49,2)</f>
        <v>0</v>
      </c>
      <c r="H49" s="158"/>
      <c r="I49" s="159">
        <f>ROUND(E49*H49,2)</f>
        <v>0</v>
      </c>
      <c r="J49" s="158"/>
      <c r="K49" s="159">
        <f>ROUND(E49*J49,2)</f>
        <v>0</v>
      </c>
      <c r="L49" s="159">
        <v>15</v>
      </c>
      <c r="M49" s="159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59"/>
      <c r="S49" s="159"/>
      <c r="T49" s="160">
        <v>2.1949999999999998</v>
      </c>
      <c r="U49" s="159">
        <f>ROUND(E49*T49,2)</f>
        <v>117.21</v>
      </c>
      <c r="V49" s="135"/>
      <c r="W49" s="135"/>
      <c r="X49" s="135"/>
      <c r="Y49" s="135"/>
      <c r="Z49" s="135"/>
      <c r="AA49" s="135"/>
      <c r="AB49" s="135"/>
      <c r="AC49" s="135"/>
      <c r="AD49" s="135"/>
      <c r="AE49" s="135" t="s">
        <v>145</v>
      </c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36">
        <v>14</v>
      </c>
      <c r="B50" s="146" t="s">
        <v>200</v>
      </c>
      <c r="C50" s="174" t="s">
        <v>201</v>
      </c>
      <c r="D50" s="148" t="s">
        <v>202</v>
      </c>
      <c r="E50" s="152">
        <v>1737.4</v>
      </c>
      <c r="F50" s="158"/>
      <c r="G50" s="159">
        <f>ROUND(E50*F50,2)</f>
        <v>0</v>
      </c>
      <c r="H50" s="158"/>
      <c r="I50" s="159">
        <f>ROUND(E50*H50,2)</f>
        <v>0</v>
      </c>
      <c r="J50" s="158"/>
      <c r="K50" s="159">
        <f>ROUND(E50*J50,2)</f>
        <v>0</v>
      </c>
      <c r="L50" s="159">
        <v>15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/>
      <c r="T50" s="160">
        <v>0.06</v>
      </c>
      <c r="U50" s="159">
        <f>ROUND(E50*T50,2)</f>
        <v>104.24</v>
      </c>
      <c r="V50" s="135"/>
      <c r="W50" s="135"/>
      <c r="X50" s="135"/>
      <c r="Y50" s="135"/>
      <c r="Z50" s="135"/>
      <c r="AA50" s="135"/>
      <c r="AB50" s="135"/>
      <c r="AC50" s="135"/>
      <c r="AD50" s="135"/>
      <c r="AE50" s="135" t="s">
        <v>150</v>
      </c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36">
        <v>15</v>
      </c>
      <c r="B51" s="146" t="s">
        <v>203</v>
      </c>
      <c r="C51" s="174" t="s">
        <v>204</v>
      </c>
      <c r="D51" s="148" t="s">
        <v>202</v>
      </c>
      <c r="E51" s="152">
        <v>442.35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15</v>
      </c>
      <c r="M51" s="159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59"/>
      <c r="S51" s="159"/>
      <c r="T51" s="160">
        <v>9.7000000000000003E-2</v>
      </c>
      <c r="U51" s="159">
        <f>ROUND(E51*T51,2)</f>
        <v>42.91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 t="s">
        <v>145</v>
      </c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22.5" outlineLevel="1" x14ac:dyDescent="0.2">
      <c r="A52" s="136"/>
      <c r="B52" s="146"/>
      <c r="C52" s="175" t="s">
        <v>205</v>
      </c>
      <c r="D52" s="149"/>
      <c r="E52" s="153">
        <v>442.35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59"/>
      <c r="V52" s="135"/>
      <c r="W52" s="135"/>
      <c r="X52" s="135"/>
      <c r="Y52" s="135"/>
      <c r="Z52" s="135"/>
      <c r="AA52" s="135"/>
      <c r="AB52" s="135"/>
      <c r="AC52" s="135"/>
      <c r="AD52" s="135"/>
      <c r="AE52" s="135" t="s">
        <v>147</v>
      </c>
      <c r="AF52" s="135">
        <v>0</v>
      </c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36">
        <v>16</v>
      </c>
      <c r="B53" s="146" t="s">
        <v>206</v>
      </c>
      <c r="C53" s="174" t="s">
        <v>207</v>
      </c>
      <c r="D53" s="148" t="s">
        <v>202</v>
      </c>
      <c r="E53" s="152">
        <v>1737.4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15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/>
      <c r="T53" s="160">
        <v>0.41599999999999998</v>
      </c>
      <c r="U53" s="159">
        <f>ROUND(E53*T53,2)</f>
        <v>722.76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 t="s">
        <v>145</v>
      </c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22.5" outlineLevel="1" x14ac:dyDescent="0.2">
      <c r="A54" s="136"/>
      <c r="B54" s="146"/>
      <c r="C54" s="175" t="s">
        <v>208</v>
      </c>
      <c r="D54" s="149"/>
      <c r="E54" s="153">
        <v>1463.4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59"/>
      <c r="V54" s="135"/>
      <c r="W54" s="135"/>
      <c r="X54" s="135"/>
      <c r="Y54" s="135"/>
      <c r="Z54" s="135"/>
      <c r="AA54" s="135"/>
      <c r="AB54" s="135"/>
      <c r="AC54" s="135"/>
      <c r="AD54" s="135"/>
      <c r="AE54" s="135" t="s">
        <v>147</v>
      </c>
      <c r="AF54" s="135">
        <v>0</v>
      </c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36"/>
      <c r="B55" s="146"/>
      <c r="C55" s="175" t="s">
        <v>209</v>
      </c>
      <c r="D55" s="149"/>
      <c r="E55" s="153">
        <v>274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60"/>
      <c r="U55" s="159"/>
      <c r="V55" s="135"/>
      <c r="W55" s="135"/>
      <c r="X55" s="135"/>
      <c r="Y55" s="135"/>
      <c r="Z55" s="135"/>
      <c r="AA55" s="135"/>
      <c r="AB55" s="135"/>
      <c r="AC55" s="135"/>
      <c r="AD55" s="135"/>
      <c r="AE55" s="135" t="s">
        <v>147</v>
      </c>
      <c r="AF55" s="135">
        <v>0</v>
      </c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36">
        <v>17</v>
      </c>
      <c r="B56" s="146" t="s">
        <v>210</v>
      </c>
      <c r="C56" s="174" t="s">
        <v>211</v>
      </c>
      <c r="D56" s="148" t="s">
        <v>202</v>
      </c>
      <c r="E56" s="152">
        <v>503.75</v>
      </c>
      <c r="F56" s="158"/>
      <c r="G56" s="159">
        <f>ROUND(E56*F56,2)</f>
        <v>0</v>
      </c>
      <c r="H56" s="158"/>
      <c r="I56" s="159">
        <f>ROUND(E56*H56,2)</f>
        <v>0</v>
      </c>
      <c r="J56" s="158"/>
      <c r="K56" s="159">
        <f>ROUND(E56*J56,2)</f>
        <v>0</v>
      </c>
      <c r="L56" s="159">
        <v>15</v>
      </c>
      <c r="M56" s="159">
        <f>G56*(1+L56/100)</f>
        <v>0</v>
      </c>
      <c r="N56" s="159">
        <v>0</v>
      </c>
      <c r="O56" s="159">
        <f>ROUND(E56*N56,2)</f>
        <v>0</v>
      </c>
      <c r="P56" s="159">
        <v>0</v>
      </c>
      <c r="Q56" s="159">
        <f>ROUND(E56*P56,2)</f>
        <v>0</v>
      </c>
      <c r="R56" s="159"/>
      <c r="S56" s="159"/>
      <c r="T56" s="160">
        <v>0.128</v>
      </c>
      <c r="U56" s="159">
        <f>ROUND(E56*T56,2)</f>
        <v>64.48</v>
      </c>
      <c r="V56" s="135"/>
      <c r="W56" s="135"/>
      <c r="X56" s="135"/>
      <c r="Y56" s="135"/>
      <c r="Z56" s="135"/>
      <c r="AA56" s="135"/>
      <c r="AB56" s="135"/>
      <c r="AC56" s="135"/>
      <c r="AD56" s="135"/>
      <c r="AE56" s="135" t="s">
        <v>150</v>
      </c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22.5" outlineLevel="1" x14ac:dyDescent="0.2">
      <c r="A57" s="136"/>
      <c r="B57" s="146"/>
      <c r="C57" s="175" t="s">
        <v>212</v>
      </c>
      <c r="D57" s="149"/>
      <c r="E57" s="153">
        <v>221.35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60"/>
      <c r="U57" s="159"/>
      <c r="V57" s="135"/>
      <c r="W57" s="135"/>
      <c r="X57" s="135"/>
      <c r="Y57" s="135"/>
      <c r="Z57" s="135"/>
      <c r="AA57" s="135"/>
      <c r="AB57" s="135"/>
      <c r="AC57" s="135"/>
      <c r="AD57" s="135"/>
      <c r="AE57" s="135" t="s">
        <v>147</v>
      </c>
      <c r="AF57" s="135">
        <v>0</v>
      </c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ht="22.5" outlineLevel="1" x14ac:dyDescent="0.2">
      <c r="A58" s="136"/>
      <c r="B58" s="146"/>
      <c r="C58" s="175" t="s">
        <v>213</v>
      </c>
      <c r="D58" s="149"/>
      <c r="E58" s="153">
        <v>282.39999999999998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60"/>
      <c r="U58" s="159"/>
      <c r="V58" s="135"/>
      <c r="W58" s="135"/>
      <c r="X58" s="135"/>
      <c r="Y58" s="135"/>
      <c r="Z58" s="135"/>
      <c r="AA58" s="135"/>
      <c r="AB58" s="135"/>
      <c r="AC58" s="135"/>
      <c r="AD58" s="135"/>
      <c r="AE58" s="135" t="s">
        <v>147</v>
      </c>
      <c r="AF58" s="135">
        <v>0</v>
      </c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36">
        <v>18</v>
      </c>
      <c r="B59" s="146" t="s">
        <v>214</v>
      </c>
      <c r="C59" s="174" t="s">
        <v>215</v>
      </c>
      <c r="D59" s="148" t="s">
        <v>202</v>
      </c>
      <c r="E59" s="152">
        <v>442.35</v>
      </c>
      <c r="F59" s="158"/>
      <c r="G59" s="159">
        <f>ROUND(E59*F59,2)</f>
        <v>0</v>
      </c>
      <c r="H59" s="158"/>
      <c r="I59" s="159">
        <f>ROUND(E59*H59,2)</f>
        <v>0</v>
      </c>
      <c r="J59" s="158"/>
      <c r="K59" s="159">
        <f>ROUND(E59*J59,2)</f>
        <v>0</v>
      </c>
      <c r="L59" s="159">
        <v>15</v>
      </c>
      <c r="M59" s="159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59"/>
      <c r="S59" s="159"/>
      <c r="T59" s="160">
        <v>0.5</v>
      </c>
      <c r="U59" s="159">
        <f>ROUND(E59*T59,2)</f>
        <v>221.18</v>
      </c>
      <c r="V59" s="135"/>
      <c r="W59" s="135"/>
      <c r="X59" s="135"/>
      <c r="Y59" s="135"/>
      <c r="Z59" s="135"/>
      <c r="AA59" s="135"/>
      <c r="AB59" s="135"/>
      <c r="AC59" s="135"/>
      <c r="AD59" s="135"/>
      <c r="AE59" s="135" t="s">
        <v>150</v>
      </c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36"/>
      <c r="B60" s="146"/>
      <c r="C60" s="175" t="s">
        <v>205</v>
      </c>
      <c r="D60" s="149"/>
      <c r="E60" s="153">
        <v>442.35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60"/>
      <c r="U60" s="159"/>
      <c r="V60" s="135"/>
      <c r="W60" s="135"/>
      <c r="X60" s="135"/>
      <c r="Y60" s="135"/>
      <c r="Z60" s="135"/>
      <c r="AA60" s="135"/>
      <c r="AB60" s="135"/>
      <c r="AC60" s="135"/>
      <c r="AD60" s="135"/>
      <c r="AE60" s="135" t="s">
        <v>147</v>
      </c>
      <c r="AF60" s="135">
        <v>0</v>
      </c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36">
        <v>19</v>
      </c>
      <c r="B61" s="146" t="s">
        <v>216</v>
      </c>
      <c r="C61" s="174" t="s">
        <v>217</v>
      </c>
      <c r="D61" s="148" t="s">
        <v>218</v>
      </c>
      <c r="E61" s="152">
        <v>1050.855</v>
      </c>
      <c r="F61" s="158"/>
      <c r="G61" s="159">
        <f>ROUND(E61*F61,2)</f>
        <v>0</v>
      </c>
      <c r="H61" s="158"/>
      <c r="I61" s="159">
        <f>ROUND(E61*H61,2)</f>
        <v>0</v>
      </c>
      <c r="J61" s="158"/>
      <c r="K61" s="159">
        <f>ROUND(E61*J61,2)</f>
        <v>0</v>
      </c>
      <c r="L61" s="159">
        <v>15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/>
      <c r="T61" s="160">
        <v>0</v>
      </c>
      <c r="U61" s="159">
        <f>ROUND(E61*T61,2)</f>
        <v>0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 t="s">
        <v>145</v>
      </c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36"/>
      <c r="B62" s="146"/>
      <c r="C62" s="175" t="s">
        <v>219</v>
      </c>
      <c r="D62" s="149"/>
      <c r="E62" s="153">
        <v>1050.855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60"/>
      <c r="U62" s="159"/>
      <c r="V62" s="135"/>
      <c r="W62" s="135"/>
      <c r="X62" s="135"/>
      <c r="Y62" s="135"/>
      <c r="Z62" s="135"/>
      <c r="AA62" s="135"/>
      <c r="AB62" s="135"/>
      <c r="AC62" s="135"/>
      <c r="AD62" s="135"/>
      <c r="AE62" s="135" t="s">
        <v>147</v>
      </c>
      <c r="AF62" s="135">
        <v>0</v>
      </c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36">
        <v>20</v>
      </c>
      <c r="B63" s="146" t="s">
        <v>220</v>
      </c>
      <c r="C63" s="174" t="s">
        <v>221</v>
      </c>
      <c r="D63" s="148" t="s">
        <v>222</v>
      </c>
      <c r="E63" s="152">
        <v>65.392499999999998</v>
      </c>
      <c r="F63" s="158"/>
      <c r="G63" s="159">
        <f>ROUND(E63*F63,2)</f>
        <v>0</v>
      </c>
      <c r="H63" s="158"/>
      <c r="I63" s="159">
        <f>ROUND(E63*H63,2)</f>
        <v>0</v>
      </c>
      <c r="J63" s="158"/>
      <c r="K63" s="159">
        <f>ROUND(E63*J63,2)</f>
        <v>0</v>
      </c>
      <c r="L63" s="159">
        <v>15</v>
      </c>
      <c r="M63" s="159">
        <f>G63*(1+L63/100)</f>
        <v>0</v>
      </c>
      <c r="N63" s="159">
        <v>1E-3</v>
      </c>
      <c r="O63" s="159">
        <f>ROUND(E63*N63,2)</f>
        <v>7.0000000000000007E-2</v>
      </c>
      <c r="P63" s="159">
        <v>0</v>
      </c>
      <c r="Q63" s="159">
        <f>ROUND(E63*P63,2)</f>
        <v>0</v>
      </c>
      <c r="R63" s="159"/>
      <c r="S63" s="159"/>
      <c r="T63" s="160">
        <v>0</v>
      </c>
      <c r="U63" s="159">
        <f>ROUND(E63*T63,2)</f>
        <v>0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 t="s">
        <v>223</v>
      </c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36"/>
      <c r="B64" s="146"/>
      <c r="C64" s="175" t="s">
        <v>224</v>
      </c>
      <c r="D64" s="149"/>
      <c r="E64" s="153">
        <v>65.392499999999998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60"/>
      <c r="U64" s="159"/>
      <c r="V64" s="135"/>
      <c r="W64" s="135"/>
      <c r="X64" s="135"/>
      <c r="Y64" s="135"/>
      <c r="Z64" s="135"/>
      <c r="AA64" s="135"/>
      <c r="AB64" s="135"/>
      <c r="AC64" s="135"/>
      <c r="AD64" s="135"/>
      <c r="AE64" s="135" t="s">
        <v>147</v>
      </c>
      <c r="AF64" s="135">
        <v>0</v>
      </c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x14ac:dyDescent="0.2">
      <c r="A65" s="142" t="s">
        <v>140</v>
      </c>
      <c r="B65" s="147" t="s">
        <v>48</v>
      </c>
      <c r="C65" s="176" t="s">
        <v>49</v>
      </c>
      <c r="D65" s="150"/>
      <c r="E65" s="154"/>
      <c r="F65" s="161"/>
      <c r="G65" s="161">
        <f>SUMIF(AE66:AE98,"&lt;&gt;NOR",G66:G98)</f>
        <v>0</v>
      </c>
      <c r="H65" s="161"/>
      <c r="I65" s="161">
        <f>SUM(I66:I98)</f>
        <v>0</v>
      </c>
      <c r="J65" s="161"/>
      <c r="K65" s="161">
        <f>SUM(K66:K98)</f>
        <v>0</v>
      </c>
      <c r="L65" s="161"/>
      <c r="M65" s="161">
        <f>SUM(M66:M98)</f>
        <v>0</v>
      </c>
      <c r="N65" s="161"/>
      <c r="O65" s="161">
        <f>SUM(O66:O98)</f>
        <v>1512.4599999999998</v>
      </c>
      <c r="P65" s="161"/>
      <c r="Q65" s="161">
        <f>SUM(Q66:Q98)</f>
        <v>0</v>
      </c>
      <c r="R65" s="161"/>
      <c r="S65" s="161"/>
      <c r="T65" s="162"/>
      <c r="U65" s="161">
        <f>SUM(U66:U98)</f>
        <v>854.71</v>
      </c>
      <c r="AE65" t="s">
        <v>141</v>
      </c>
    </row>
    <row r="66" spans="1:60" outlineLevel="1" x14ac:dyDescent="0.2">
      <c r="A66" s="136">
        <v>21</v>
      </c>
      <c r="B66" s="146" t="s">
        <v>225</v>
      </c>
      <c r="C66" s="174" t="s">
        <v>226</v>
      </c>
      <c r="D66" s="148" t="s">
        <v>144</v>
      </c>
      <c r="E66" s="152">
        <v>124.759</v>
      </c>
      <c r="F66" s="158"/>
      <c r="G66" s="159">
        <f>ROUND(E66*F66,2)</f>
        <v>0</v>
      </c>
      <c r="H66" s="158"/>
      <c r="I66" s="159">
        <f>ROUND(E66*H66,2)</f>
        <v>0</v>
      </c>
      <c r="J66" s="158"/>
      <c r="K66" s="159">
        <f>ROUND(E66*J66,2)</f>
        <v>0</v>
      </c>
      <c r="L66" s="159">
        <v>15</v>
      </c>
      <c r="M66" s="159">
        <f>G66*(1+L66/100)</f>
        <v>0</v>
      </c>
      <c r="N66" s="159">
        <v>1.7816399999999999</v>
      </c>
      <c r="O66" s="159">
        <f>ROUND(E66*N66,2)</f>
        <v>222.28</v>
      </c>
      <c r="P66" s="159">
        <v>0</v>
      </c>
      <c r="Q66" s="159">
        <f>ROUND(E66*P66,2)</f>
        <v>0</v>
      </c>
      <c r="R66" s="159"/>
      <c r="S66" s="159"/>
      <c r="T66" s="160">
        <v>1.085</v>
      </c>
      <c r="U66" s="159">
        <f>ROUND(E66*T66,2)</f>
        <v>135.36000000000001</v>
      </c>
      <c r="V66" s="135"/>
      <c r="W66" s="135"/>
      <c r="X66" s="135"/>
      <c r="Y66" s="135"/>
      <c r="Z66" s="135"/>
      <c r="AA66" s="135"/>
      <c r="AB66" s="135"/>
      <c r="AC66" s="135"/>
      <c r="AD66" s="135"/>
      <c r="AE66" s="135" t="s">
        <v>145</v>
      </c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36"/>
      <c r="B67" s="146"/>
      <c r="C67" s="175" t="s">
        <v>227</v>
      </c>
      <c r="D67" s="149"/>
      <c r="E67" s="153">
        <v>124.759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60"/>
      <c r="U67" s="159"/>
      <c r="V67" s="135"/>
      <c r="W67" s="135"/>
      <c r="X67" s="135"/>
      <c r="Y67" s="135"/>
      <c r="Z67" s="135"/>
      <c r="AA67" s="135"/>
      <c r="AB67" s="135"/>
      <c r="AC67" s="135"/>
      <c r="AD67" s="135"/>
      <c r="AE67" s="135" t="s">
        <v>147</v>
      </c>
      <c r="AF67" s="135">
        <v>0</v>
      </c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36">
        <v>22</v>
      </c>
      <c r="B68" s="146" t="s">
        <v>228</v>
      </c>
      <c r="C68" s="174" t="s">
        <v>229</v>
      </c>
      <c r="D68" s="148" t="s">
        <v>144</v>
      </c>
      <c r="E68" s="152">
        <v>104.9</v>
      </c>
      <c r="F68" s="158"/>
      <c r="G68" s="159">
        <f>ROUND(E68*F68,2)</f>
        <v>0</v>
      </c>
      <c r="H68" s="158"/>
      <c r="I68" s="159">
        <f>ROUND(E68*H68,2)</f>
        <v>0</v>
      </c>
      <c r="J68" s="158"/>
      <c r="K68" s="159">
        <f>ROUND(E68*J68,2)</f>
        <v>0</v>
      </c>
      <c r="L68" s="159">
        <v>15</v>
      </c>
      <c r="M68" s="159">
        <f>G68*(1+L68/100)</f>
        <v>0</v>
      </c>
      <c r="N68" s="159">
        <v>2.3785500000000002</v>
      </c>
      <c r="O68" s="159">
        <f>ROUND(E68*N68,2)</f>
        <v>249.51</v>
      </c>
      <c r="P68" s="159">
        <v>0</v>
      </c>
      <c r="Q68" s="159">
        <f>ROUND(E68*P68,2)</f>
        <v>0</v>
      </c>
      <c r="R68" s="159"/>
      <c r="S68" s="159"/>
      <c r="T68" s="160">
        <v>0.47699999999999998</v>
      </c>
      <c r="U68" s="159">
        <f>ROUND(E68*T68,2)</f>
        <v>50.04</v>
      </c>
      <c r="V68" s="135"/>
      <c r="W68" s="135"/>
      <c r="X68" s="135"/>
      <c r="Y68" s="135"/>
      <c r="Z68" s="135"/>
      <c r="AA68" s="135"/>
      <c r="AB68" s="135"/>
      <c r="AC68" s="135"/>
      <c r="AD68" s="135"/>
      <c r="AE68" s="135" t="s">
        <v>145</v>
      </c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36"/>
      <c r="B69" s="146"/>
      <c r="C69" s="175" t="s">
        <v>230</v>
      </c>
      <c r="D69" s="149"/>
      <c r="E69" s="153">
        <v>104.9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60"/>
      <c r="U69" s="159"/>
      <c r="V69" s="135"/>
      <c r="W69" s="135"/>
      <c r="X69" s="135"/>
      <c r="Y69" s="135"/>
      <c r="Z69" s="135"/>
      <c r="AA69" s="135"/>
      <c r="AB69" s="135"/>
      <c r="AC69" s="135"/>
      <c r="AD69" s="135"/>
      <c r="AE69" s="135" t="s">
        <v>147</v>
      </c>
      <c r="AF69" s="135">
        <v>0</v>
      </c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36">
        <v>23</v>
      </c>
      <c r="B70" s="146" t="s">
        <v>231</v>
      </c>
      <c r="C70" s="174" t="s">
        <v>232</v>
      </c>
      <c r="D70" s="148" t="s">
        <v>202</v>
      </c>
      <c r="E70" s="152">
        <v>43.17</v>
      </c>
      <c r="F70" s="158"/>
      <c r="G70" s="159">
        <f>ROUND(E70*F70,2)</f>
        <v>0</v>
      </c>
      <c r="H70" s="158"/>
      <c r="I70" s="159">
        <f>ROUND(E70*H70,2)</f>
        <v>0</v>
      </c>
      <c r="J70" s="158"/>
      <c r="K70" s="159">
        <f>ROUND(E70*J70,2)</f>
        <v>0</v>
      </c>
      <c r="L70" s="159">
        <v>15</v>
      </c>
      <c r="M70" s="159">
        <f>G70*(1+L70/100)</f>
        <v>0</v>
      </c>
      <c r="N70" s="159">
        <v>3.925E-2</v>
      </c>
      <c r="O70" s="159">
        <f>ROUND(E70*N70,2)</f>
        <v>1.69</v>
      </c>
      <c r="P70" s="159">
        <v>0</v>
      </c>
      <c r="Q70" s="159">
        <f>ROUND(E70*P70,2)</f>
        <v>0</v>
      </c>
      <c r="R70" s="159"/>
      <c r="S70" s="159"/>
      <c r="T70" s="160">
        <v>0.45</v>
      </c>
      <c r="U70" s="159">
        <f>ROUND(E70*T70,2)</f>
        <v>19.43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 t="s">
        <v>145</v>
      </c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36"/>
      <c r="B71" s="146"/>
      <c r="C71" s="175" t="s">
        <v>233</v>
      </c>
      <c r="D71" s="149"/>
      <c r="E71" s="153">
        <v>43.17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60"/>
      <c r="U71" s="159"/>
      <c r="V71" s="135"/>
      <c r="W71" s="135"/>
      <c r="X71" s="135"/>
      <c r="Y71" s="135"/>
      <c r="Z71" s="135"/>
      <c r="AA71" s="135"/>
      <c r="AB71" s="135"/>
      <c r="AC71" s="135"/>
      <c r="AD71" s="135"/>
      <c r="AE71" s="135" t="s">
        <v>147</v>
      </c>
      <c r="AF71" s="135">
        <v>0</v>
      </c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36">
        <v>24</v>
      </c>
      <c r="B72" s="146" t="s">
        <v>234</v>
      </c>
      <c r="C72" s="174" t="s">
        <v>235</v>
      </c>
      <c r="D72" s="148" t="s">
        <v>202</v>
      </c>
      <c r="E72" s="152">
        <v>43.17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15</v>
      </c>
      <c r="M72" s="159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59"/>
      <c r="S72" s="159"/>
      <c r="T72" s="160">
        <v>0.32</v>
      </c>
      <c r="U72" s="159">
        <f>ROUND(E72*T72,2)</f>
        <v>13.81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 t="s">
        <v>145</v>
      </c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36">
        <v>25</v>
      </c>
      <c r="B73" s="146" t="s">
        <v>236</v>
      </c>
      <c r="C73" s="174" t="s">
        <v>237</v>
      </c>
      <c r="D73" s="148" t="s">
        <v>218</v>
      </c>
      <c r="E73" s="152">
        <v>3.6685099999999999</v>
      </c>
      <c r="F73" s="158"/>
      <c r="G73" s="159">
        <f>ROUND(E73*F73,2)</f>
        <v>0</v>
      </c>
      <c r="H73" s="158"/>
      <c r="I73" s="159">
        <f>ROUND(E73*H73,2)</f>
        <v>0</v>
      </c>
      <c r="J73" s="158"/>
      <c r="K73" s="159">
        <f>ROUND(E73*J73,2)</f>
        <v>0</v>
      </c>
      <c r="L73" s="159">
        <v>15</v>
      </c>
      <c r="M73" s="159">
        <f>G73*(1+L73/100)</f>
        <v>0</v>
      </c>
      <c r="N73" s="159">
        <v>1.1519999999999999</v>
      </c>
      <c r="O73" s="159">
        <f>ROUND(E73*N73,2)</f>
        <v>4.2300000000000004</v>
      </c>
      <c r="P73" s="159">
        <v>0</v>
      </c>
      <c r="Q73" s="159">
        <f>ROUND(E73*P73,2)</f>
        <v>0</v>
      </c>
      <c r="R73" s="159"/>
      <c r="S73" s="159"/>
      <c r="T73" s="160">
        <v>12.368</v>
      </c>
      <c r="U73" s="159">
        <f>ROUND(E73*T73,2)</f>
        <v>45.37</v>
      </c>
      <c r="V73" s="135"/>
      <c r="W73" s="135"/>
      <c r="X73" s="135"/>
      <c r="Y73" s="135"/>
      <c r="Z73" s="135"/>
      <c r="AA73" s="135"/>
      <c r="AB73" s="135"/>
      <c r="AC73" s="135"/>
      <c r="AD73" s="135"/>
      <c r="AE73" s="135" t="s">
        <v>145</v>
      </c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36"/>
      <c r="B74" s="146"/>
      <c r="C74" s="175" t="s">
        <v>238</v>
      </c>
      <c r="D74" s="149"/>
      <c r="E74" s="153">
        <v>3.6685099999999999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60"/>
      <c r="U74" s="159"/>
      <c r="V74" s="135"/>
      <c r="W74" s="135"/>
      <c r="X74" s="135"/>
      <c r="Y74" s="135"/>
      <c r="Z74" s="135"/>
      <c r="AA74" s="135"/>
      <c r="AB74" s="135"/>
      <c r="AC74" s="135"/>
      <c r="AD74" s="135"/>
      <c r="AE74" s="135" t="s">
        <v>147</v>
      </c>
      <c r="AF74" s="135">
        <v>0</v>
      </c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ht="22.5" outlineLevel="1" x14ac:dyDescent="0.2">
      <c r="A75" s="136">
        <v>26</v>
      </c>
      <c r="B75" s="146" t="s">
        <v>239</v>
      </c>
      <c r="C75" s="174" t="s">
        <v>240</v>
      </c>
      <c r="D75" s="148" t="s">
        <v>202</v>
      </c>
      <c r="E75" s="152">
        <v>205.565</v>
      </c>
      <c r="F75" s="158"/>
      <c r="G75" s="159">
        <f>ROUND(E75*F75,2)</f>
        <v>0</v>
      </c>
      <c r="H75" s="158"/>
      <c r="I75" s="159">
        <f>ROUND(E75*H75,2)</f>
        <v>0</v>
      </c>
      <c r="J75" s="158"/>
      <c r="K75" s="159">
        <f>ROUND(E75*J75,2)</f>
        <v>0</v>
      </c>
      <c r="L75" s="159">
        <v>15</v>
      </c>
      <c r="M75" s="159">
        <f>G75*(1+L75/100)</f>
        <v>0</v>
      </c>
      <c r="N75" s="159">
        <v>0.59</v>
      </c>
      <c r="O75" s="159">
        <f>ROUND(E75*N75,2)</f>
        <v>121.28</v>
      </c>
      <c r="P75" s="159">
        <v>0</v>
      </c>
      <c r="Q75" s="159">
        <f>ROUND(E75*P75,2)</f>
        <v>0</v>
      </c>
      <c r="R75" s="159"/>
      <c r="S75" s="159"/>
      <c r="T75" s="160">
        <v>1</v>
      </c>
      <c r="U75" s="159">
        <f>ROUND(E75*T75,2)</f>
        <v>205.57</v>
      </c>
      <c r="V75" s="135"/>
      <c r="W75" s="135"/>
      <c r="X75" s="135"/>
      <c r="Y75" s="135"/>
      <c r="Z75" s="135"/>
      <c r="AA75" s="135"/>
      <c r="AB75" s="135"/>
      <c r="AC75" s="135"/>
      <c r="AD75" s="135"/>
      <c r="AE75" s="135" t="s">
        <v>145</v>
      </c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33.75" outlineLevel="1" x14ac:dyDescent="0.2">
      <c r="A76" s="136"/>
      <c r="B76" s="146"/>
      <c r="C76" s="175" t="s">
        <v>241</v>
      </c>
      <c r="D76" s="149"/>
      <c r="E76" s="153">
        <v>169.565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60"/>
      <c r="U76" s="159"/>
      <c r="V76" s="135"/>
      <c r="W76" s="135"/>
      <c r="X76" s="135"/>
      <c r="Y76" s="135"/>
      <c r="Z76" s="135"/>
      <c r="AA76" s="135"/>
      <c r="AB76" s="135"/>
      <c r="AC76" s="135"/>
      <c r="AD76" s="135"/>
      <c r="AE76" s="135" t="s">
        <v>147</v>
      </c>
      <c r="AF76" s="135">
        <v>0</v>
      </c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36"/>
      <c r="B77" s="146"/>
      <c r="C77" s="175" t="s">
        <v>242</v>
      </c>
      <c r="D77" s="149"/>
      <c r="E77" s="153">
        <v>36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60"/>
      <c r="U77" s="159"/>
      <c r="V77" s="135"/>
      <c r="W77" s="135"/>
      <c r="X77" s="135"/>
      <c r="Y77" s="135"/>
      <c r="Z77" s="135"/>
      <c r="AA77" s="135"/>
      <c r="AB77" s="135"/>
      <c r="AC77" s="135"/>
      <c r="AD77" s="135"/>
      <c r="AE77" s="135" t="s">
        <v>147</v>
      </c>
      <c r="AF77" s="135">
        <v>0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36">
        <v>27</v>
      </c>
      <c r="B78" s="146" t="s">
        <v>243</v>
      </c>
      <c r="C78" s="174" t="s">
        <v>244</v>
      </c>
      <c r="D78" s="148" t="s">
        <v>202</v>
      </c>
      <c r="E78" s="152">
        <v>99.522000000000006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15</v>
      </c>
      <c r="M78" s="159">
        <f>G78*(1+L78/100)</f>
        <v>0</v>
      </c>
      <c r="N78" s="159">
        <v>0.68700000000000006</v>
      </c>
      <c r="O78" s="159">
        <f>ROUND(E78*N78,2)</f>
        <v>68.37</v>
      </c>
      <c r="P78" s="159">
        <v>0</v>
      </c>
      <c r="Q78" s="159">
        <f>ROUND(E78*P78,2)</f>
        <v>0</v>
      </c>
      <c r="R78" s="159"/>
      <c r="S78" s="159"/>
      <c r="T78" s="160">
        <v>1.1000000000000001</v>
      </c>
      <c r="U78" s="159">
        <f>ROUND(E78*T78,2)</f>
        <v>109.47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 t="s">
        <v>145</v>
      </c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 x14ac:dyDescent="0.2">
      <c r="A79" s="136"/>
      <c r="B79" s="146"/>
      <c r="C79" s="175" t="s">
        <v>245</v>
      </c>
      <c r="D79" s="149"/>
      <c r="E79" s="153">
        <v>5.8754999999999997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0"/>
      <c r="U79" s="159"/>
      <c r="V79" s="135"/>
      <c r="W79" s="135"/>
      <c r="X79" s="135"/>
      <c r="Y79" s="135"/>
      <c r="Z79" s="135"/>
      <c r="AA79" s="135"/>
      <c r="AB79" s="135"/>
      <c r="AC79" s="135"/>
      <c r="AD79" s="135"/>
      <c r="AE79" s="135" t="s">
        <v>147</v>
      </c>
      <c r="AF79" s="135">
        <v>0</v>
      </c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ht="22.5" outlineLevel="1" x14ac:dyDescent="0.2">
      <c r="A80" s="136"/>
      <c r="B80" s="146"/>
      <c r="C80" s="175" t="s">
        <v>246</v>
      </c>
      <c r="D80" s="149"/>
      <c r="E80" s="153">
        <v>11.298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60"/>
      <c r="U80" s="159"/>
      <c r="V80" s="135"/>
      <c r="W80" s="135"/>
      <c r="X80" s="135"/>
      <c r="Y80" s="135"/>
      <c r="Z80" s="135"/>
      <c r="AA80" s="135"/>
      <c r="AB80" s="135"/>
      <c r="AC80" s="135"/>
      <c r="AD80" s="135"/>
      <c r="AE80" s="135" t="s">
        <v>147</v>
      </c>
      <c r="AF80" s="135">
        <v>0</v>
      </c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ht="22.5" outlineLevel="1" x14ac:dyDescent="0.2">
      <c r="A81" s="136"/>
      <c r="B81" s="146"/>
      <c r="C81" s="175" t="s">
        <v>247</v>
      </c>
      <c r="D81" s="149"/>
      <c r="E81" s="153">
        <v>15.942500000000001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60"/>
      <c r="U81" s="159"/>
      <c r="V81" s="135"/>
      <c r="W81" s="135"/>
      <c r="X81" s="135"/>
      <c r="Y81" s="135"/>
      <c r="Z81" s="135"/>
      <c r="AA81" s="135"/>
      <c r="AB81" s="135"/>
      <c r="AC81" s="135"/>
      <c r="AD81" s="135"/>
      <c r="AE81" s="135" t="s">
        <v>147</v>
      </c>
      <c r="AF81" s="135">
        <v>0</v>
      </c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22.5" outlineLevel="1" x14ac:dyDescent="0.2">
      <c r="A82" s="136"/>
      <c r="B82" s="146"/>
      <c r="C82" s="175" t="s">
        <v>248</v>
      </c>
      <c r="D82" s="149"/>
      <c r="E82" s="153">
        <v>66.116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60"/>
      <c r="U82" s="159"/>
      <c r="V82" s="135"/>
      <c r="W82" s="135"/>
      <c r="X82" s="135"/>
      <c r="Y82" s="135"/>
      <c r="Z82" s="135"/>
      <c r="AA82" s="135"/>
      <c r="AB82" s="135"/>
      <c r="AC82" s="135"/>
      <c r="AD82" s="135"/>
      <c r="AE82" s="135" t="s">
        <v>147</v>
      </c>
      <c r="AF82" s="135">
        <v>0</v>
      </c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36"/>
      <c r="B83" s="146"/>
      <c r="C83" s="175" t="s">
        <v>249</v>
      </c>
      <c r="D83" s="149"/>
      <c r="E83" s="153">
        <v>0.28999999999999998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60"/>
      <c r="U83" s="159"/>
      <c r="V83" s="135"/>
      <c r="W83" s="135"/>
      <c r="X83" s="135"/>
      <c r="Y83" s="135"/>
      <c r="Z83" s="135"/>
      <c r="AA83" s="135"/>
      <c r="AB83" s="135"/>
      <c r="AC83" s="135"/>
      <c r="AD83" s="135"/>
      <c r="AE83" s="135" t="s">
        <v>147</v>
      </c>
      <c r="AF83" s="135">
        <v>0</v>
      </c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ht="22.5" outlineLevel="1" x14ac:dyDescent="0.2">
      <c r="A84" s="136">
        <v>28</v>
      </c>
      <c r="B84" s="146" t="s">
        <v>250</v>
      </c>
      <c r="C84" s="174" t="s">
        <v>251</v>
      </c>
      <c r="D84" s="148" t="s">
        <v>202</v>
      </c>
      <c r="E84" s="152">
        <v>82.539000000000001</v>
      </c>
      <c r="F84" s="158"/>
      <c r="G84" s="159">
        <f>ROUND(E84*F84,2)</f>
        <v>0</v>
      </c>
      <c r="H84" s="158"/>
      <c r="I84" s="159">
        <f>ROUND(E84*H84,2)</f>
        <v>0</v>
      </c>
      <c r="J84" s="158"/>
      <c r="K84" s="159">
        <f>ROUND(E84*J84,2)</f>
        <v>0</v>
      </c>
      <c r="L84" s="159">
        <v>15</v>
      </c>
      <c r="M84" s="159">
        <f>G84*(1+L84/100)</f>
        <v>0</v>
      </c>
      <c r="N84" s="159">
        <v>0.92384999999999995</v>
      </c>
      <c r="O84" s="159">
        <f>ROUND(E84*N84,2)</f>
        <v>76.25</v>
      </c>
      <c r="P84" s="159">
        <v>0</v>
      </c>
      <c r="Q84" s="159">
        <f>ROUND(E84*P84,2)</f>
        <v>0</v>
      </c>
      <c r="R84" s="159"/>
      <c r="S84" s="159"/>
      <c r="T84" s="160">
        <v>1.22</v>
      </c>
      <c r="U84" s="159">
        <f>ROUND(E84*T84,2)</f>
        <v>100.7</v>
      </c>
      <c r="V84" s="135"/>
      <c r="W84" s="135"/>
      <c r="X84" s="135"/>
      <c r="Y84" s="135"/>
      <c r="Z84" s="135"/>
      <c r="AA84" s="135"/>
      <c r="AB84" s="135"/>
      <c r="AC84" s="135"/>
      <c r="AD84" s="135"/>
      <c r="AE84" s="135" t="s">
        <v>145</v>
      </c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22.5" outlineLevel="1" x14ac:dyDescent="0.2">
      <c r="A85" s="136"/>
      <c r="B85" s="146"/>
      <c r="C85" s="175" t="s">
        <v>252</v>
      </c>
      <c r="D85" s="149"/>
      <c r="E85" s="153">
        <v>3.0024999999999999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159"/>
      <c r="V85" s="135"/>
      <c r="W85" s="135"/>
      <c r="X85" s="135"/>
      <c r="Y85" s="135"/>
      <c r="Z85" s="135"/>
      <c r="AA85" s="135"/>
      <c r="AB85" s="135"/>
      <c r="AC85" s="135"/>
      <c r="AD85" s="135"/>
      <c r="AE85" s="135" t="s">
        <v>147</v>
      </c>
      <c r="AF85" s="135">
        <v>0</v>
      </c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ht="22.5" outlineLevel="1" x14ac:dyDescent="0.2">
      <c r="A86" s="136"/>
      <c r="B86" s="146"/>
      <c r="C86" s="175" t="s">
        <v>253</v>
      </c>
      <c r="D86" s="149"/>
      <c r="E86" s="153">
        <v>5.27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60"/>
      <c r="U86" s="159"/>
      <c r="V86" s="135"/>
      <c r="W86" s="135"/>
      <c r="X86" s="135"/>
      <c r="Y86" s="135"/>
      <c r="Z86" s="135"/>
      <c r="AA86" s="135"/>
      <c r="AB86" s="135"/>
      <c r="AC86" s="135"/>
      <c r="AD86" s="135"/>
      <c r="AE86" s="135" t="s">
        <v>147</v>
      </c>
      <c r="AF86" s="135">
        <v>0</v>
      </c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22.5" outlineLevel="1" x14ac:dyDescent="0.2">
      <c r="A87" s="136"/>
      <c r="B87" s="146"/>
      <c r="C87" s="175" t="s">
        <v>254</v>
      </c>
      <c r="D87" s="149"/>
      <c r="E87" s="153">
        <v>8.4250000000000007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60"/>
      <c r="U87" s="159"/>
      <c r="V87" s="135"/>
      <c r="W87" s="135"/>
      <c r="X87" s="135"/>
      <c r="Y87" s="135"/>
      <c r="Z87" s="135"/>
      <c r="AA87" s="135"/>
      <c r="AB87" s="135"/>
      <c r="AC87" s="135"/>
      <c r="AD87" s="135"/>
      <c r="AE87" s="135" t="s">
        <v>147</v>
      </c>
      <c r="AF87" s="135">
        <v>0</v>
      </c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 x14ac:dyDescent="0.2">
      <c r="A88" s="136"/>
      <c r="B88" s="146"/>
      <c r="C88" s="175" t="s">
        <v>255</v>
      </c>
      <c r="D88" s="149"/>
      <c r="E88" s="153">
        <v>10.595000000000001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  <c r="U88" s="159"/>
      <c r="V88" s="135"/>
      <c r="W88" s="135"/>
      <c r="X88" s="135"/>
      <c r="Y88" s="135"/>
      <c r="Z88" s="135"/>
      <c r="AA88" s="135"/>
      <c r="AB88" s="135"/>
      <c r="AC88" s="135"/>
      <c r="AD88" s="135"/>
      <c r="AE88" s="135" t="s">
        <v>147</v>
      </c>
      <c r="AF88" s="135">
        <v>0</v>
      </c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1" x14ac:dyDescent="0.2">
      <c r="A89" s="136"/>
      <c r="B89" s="146"/>
      <c r="C89" s="175" t="s">
        <v>256</v>
      </c>
      <c r="D89" s="149"/>
      <c r="E89" s="153">
        <v>13.779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60"/>
      <c r="U89" s="159"/>
      <c r="V89" s="135"/>
      <c r="W89" s="135"/>
      <c r="X89" s="135"/>
      <c r="Y89" s="135"/>
      <c r="Z89" s="135"/>
      <c r="AA89" s="135"/>
      <c r="AB89" s="135"/>
      <c r="AC89" s="135"/>
      <c r="AD89" s="135"/>
      <c r="AE89" s="135" t="s">
        <v>147</v>
      </c>
      <c r="AF89" s="135">
        <v>0</v>
      </c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ht="22.5" outlineLevel="1" x14ac:dyDescent="0.2">
      <c r="A90" s="136"/>
      <c r="B90" s="146"/>
      <c r="C90" s="175" t="s">
        <v>257</v>
      </c>
      <c r="D90" s="149"/>
      <c r="E90" s="153">
        <v>41.467500000000001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  <c r="U90" s="159"/>
      <c r="V90" s="135"/>
      <c r="W90" s="135"/>
      <c r="X90" s="135"/>
      <c r="Y90" s="135"/>
      <c r="Z90" s="135"/>
      <c r="AA90" s="135"/>
      <c r="AB90" s="135"/>
      <c r="AC90" s="135"/>
      <c r="AD90" s="135"/>
      <c r="AE90" s="135" t="s">
        <v>147</v>
      </c>
      <c r="AF90" s="135">
        <v>0</v>
      </c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36">
        <v>29</v>
      </c>
      <c r="B91" s="146" t="s">
        <v>258</v>
      </c>
      <c r="C91" s="174" t="s">
        <v>259</v>
      </c>
      <c r="D91" s="148" t="s">
        <v>144</v>
      </c>
      <c r="E91" s="152">
        <v>321.7242</v>
      </c>
      <c r="F91" s="158"/>
      <c r="G91" s="159">
        <f>ROUND(E91*F91,2)</f>
        <v>0</v>
      </c>
      <c r="H91" s="158"/>
      <c r="I91" s="159">
        <f>ROUND(E91*H91,2)</f>
        <v>0</v>
      </c>
      <c r="J91" s="158"/>
      <c r="K91" s="159">
        <f>ROUND(E91*J91,2)</f>
        <v>0</v>
      </c>
      <c r="L91" s="159">
        <v>15</v>
      </c>
      <c r="M91" s="159">
        <f>G91*(1+L91/100)</f>
        <v>0</v>
      </c>
      <c r="N91" s="159">
        <v>2.3785500000000002</v>
      </c>
      <c r="O91" s="159">
        <f>ROUND(E91*N91,2)</f>
        <v>765.24</v>
      </c>
      <c r="P91" s="159">
        <v>0</v>
      </c>
      <c r="Q91" s="159">
        <f>ROUND(E91*P91,2)</f>
        <v>0</v>
      </c>
      <c r="R91" s="159"/>
      <c r="S91" s="159"/>
      <c r="T91" s="160">
        <v>0.47699999999999998</v>
      </c>
      <c r="U91" s="159">
        <f>ROUND(E91*T91,2)</f>
        <v>153.46</v>
      </c>
      <c r="V91" s="135"/>
      <c r="W91" s="135"/>
      <c r="X91" s="135"/>
      <c r="Y91" s="135"/>
      <c r="Z91" s="135"/>
      <c r="AA91" s="135"/>
      <c r="AB91" s="135"/>
      <c r="AC91" s="135"/>
      <c r="AD91" s="135"/>
      <c r="AE91" s="135" t="s">
        <v>145</v>
      </c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36"/>
      <c r="B92" s="146"/>
      <c r="C92" s="175" t="s">
        <v>260</v>
      </c>
      <c r="D92" s="149"/>
      <c r="E92" s="153">
        <v>246.37620000000001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59"/>
      <c r="V92" s="135"/>
      <c r="W92" s="135"/>
      <c r="X92" s="135"/>
      <c r="Y92" s="135"/>
      <c r="Z92" s="135"/>
      <c r="AA92" s="135"/>
      <c r="AB92" s="135"/>
      <c r="AC92" s="135"/>
      <c r="AD92" s="135"/>
      <c r="AE92" s="135" t="s">
        <v>147</v>
      </c>
      <c r="AF92" s="135">
        <v>0</v>
      </c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ht="22.5" outlineLevel="1" x14ac:dyDescent="0.2">
      <c r="A93" s="136"/>
      <c r="B93" s="146"/>
      <c r="C93" s="175" t="s">
        <v>261</v>
      </c>
      <c r="D93" s="149"/>
      <c r="E93" s="153">
        <v>75.347999999999999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60"/>
      <c r="U93" s="159"/>
      <c r="V93" s="135"/>
      <c r="W93" s="135"/>
      <c r="X93" s="135"/>
      <c r="Y93" s="135"/>
      <c r="Z93" s="135"/>
      <c r="AA93" s="135"/>
      <c r="AB93" s="135"/>
      <c r="AC93" s="135"/>
      <c r="AD93" s="135"/>
      <c r="AE93" s="135" t="s">
        <v>147</v>
      </c>
      <c r="AF93" s="135">
        <v>0</v>
      </c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36">
        <v>30</v>
      </c>
      <c r="B94" s="146" t="s">
        <v>262</v>
      </c>
      <c r="C94" s="174" t="s">
        <v>263</v>
      </c>
      <c r="D94" s="148" t="s">
        <v>218</v>
      </c>
      <c r="E94" s="152">
        <v>3.37731</v>
      </c>
      <c r="F94" s="158"/>
      <c r="G94" s="159">
        <f>ROUND(E94*F94,2)</f>
        <v>0</v>
      </c>
      <c r="H94" s="158"/>
      <c r="I94" s="159">
        <f>ROUND(E94*H94,2)</f>
        <v>0</v>
      </c>
      <c r="J94" s="158"/>
      <c r="K94" s="159">
        <f>ROUND(E94*J94,2)</f>
        <v>0</v>
      </c>
      <c r="L94" s="159">
        <v>15</v>
      </c>
      <c r="M94" s="159">
        <f>G94*(1+L94/100)</f>
        <v>0</v>
      </c>
      <c r="N94" s="159">
        <v>1.069</v>
      </c>
      <c r="O94" s="159">
        <f>ROUND(E94*N94,2)</f>
        <v>3.61</v>
      </c>
      <c r="P94" s="159">
        <v>0</v>
      </c>
      <c r="Q94" s="159">
        <f>ROUND(E94*P94,2)</f>
        <v>0</v>
      </c>
      <c r="R94" s="159"/>
      <c r="S94" s="159"/>
      <c r="T94" s="160">
        <v>4.9119999999999999</v>
      </c>
      <c r="U94" s="159">
        <f>ROUND(E94*T94,2)</f>
        <v>16.59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 t="s">
        <v>145</v>
      </c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36"/>
      <c r="B95" s="146"/>
      <c r="C95" s="175" t="s">
        <v>264</v>
      </c>
      <c r="D95" s="149"/>
      <c r="E95" s="153">
        <v>0.73685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60"/>
      <c r="U95" s="159"/>
      <c r="V95" s="135"/>
      <c r="W95" s="135"/>
      <c r="X95" s="135"/>
      <c r="Y95" s="135"/>
      <c r="Z95" s="135"/>
      <c r="AA95" s="135"/>
      <c r="AB95" s="135"/>
      <c r="AC95" s="135"/>
      <c r="AD95" s="135"/>
      <c r="AE95" s="135" t="s">
        <v>147</v>
      </c>
      <c r="AF95" s="135">
        <v>0</v>
      </c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36"/>
      <c r="B96" s="146"/>
      <c r="C96" s="175" t="s">
        <v>265</v>
      </c>
      <c r="D96" s="149"/>
      <c r="E96" s="153">
        <v>0.61112999999999995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  <c r="U96" s="159"/>
      <c r="V96" s="135"/>
      <c r="W96" s="135"/>
      <c r="X96" s="135"/>
      <c r="Y96" s="135"/>
      <c r="Z96" s="135"/>
      <c r="AA96" s="135"/>
      <c r="AB96" s="135"/>
      <c r="AC96" s="135"/>
      <c r="AD96" s="135"/>
      <c r="AE96" s="135" t="s">
        <v>147</v>
      </c>
      <c r="AF96" s="135">
        <v>0</v>
      </c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36"/>
      <c r="B97" s="146"/>
      <c r="C97" s="175" t="s">
        <v>266</v>
      </c>
      <c r="D97" s="149"/>
      <c r="E97" s="153">
        <v>2.0293399999999999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60"/>
      <c r="U97" s="159"/>
      <c r="V97" s="135"/>
      <c r="W97" s="135"/>
      <c r="X97" s="135"/>
      <c r="Y97" s="135"/>
      <c r="Z97" s="135"/>
      <c r="AA97" s="135"/>
      <c r="AB97" s="135"/>
      <c r="AC97" s="135"/>
      <c r="AD97" s="135"/>
      <c r="AE97" s="135" t="s">
        <v>147</v>
      </c>
      <c r="AF97" s="135">
        <v>0</v>
      </c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36">
        <v>31</v>
      </c>
      <c r="B98" s="269">
        <v>274</v>
      </c>
      <c r="C98" s="174" t="s">
        <v>111</v>
      </c>
      <c r="D98" s="148" t="s">
        <v>815</v>
      </c>
      <c r="E98" s="152">
        <v>1</v>
      </c>
      <c r="F98" s="158">
        <f>'D01-společná část-hrom2.11-2.15'!G55+'D01-společná část-hrom2.21-2.24'!G55</f>
        <v>0</v>
      </c>
      <c r="G98" s="159">
        <f>ROUND(E98*F98,2)</f>
        <v>0</v>
      </c>
      <c r="H98" s="158"/>
      <c r="I98" s="159">
        <f>ROUND(E98*H98,2)</f>
        <v>0</v>
      </c>
      <c r="J98" s="158"/>
      <c r="K98" s="159">
        <f>ROUND(E98*J98,2)</f>
        <v>0</v>
      </c>
      <c r="L98" s="159">
        <v>15</v>
      </c>
      <c r="M98" s="159">
        <f>G98*(1+L98/100)</f>
        <v>0</v>
      </c>
      <c r="N98" s="159"/>
      <c r="O98" s="159"/>
      <c r="P98" s="159">
        <v>0</v>
      </c>
      <c r="Q98" s="159">
        <f>ROUND(E98*P98,2)</f>
        <v>0</v>
      </c>
      <c r="R98" s="159"/>
      <c r="S98" s="159"/>
      <c r="T98" s="160">
        <v>4.9119999999999999</v>
      </c>
      <c r="U98" s="159">
        <f>ROUND(E98*T98,2)</f>
        <v>4.91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 t="s">
        <v>145</v>
      </c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x14ac:dyDescent="0.2">
      <c r="A99" s="142" t="s">
        <v>140</v>
      </c>
      <c r="B99" s="147" t="s">
        <v>50</v>
      </c>
      <c r="C99" s="176" t="s">
        <v>51</v>
      </c>
      <c r="D99" s="150"/>
      <c r="E99" s="154"/>
      <c r="F99" s="161"/>
      <c r="G99" s="161">
        <f>SUMIF(AE100:AE101,"&lt;&gt;NOR",G100:G101)</f>
        <v>0</v>
      </c>
      <c r="H99" s="161"/>
      <c r="I99" s="161">
        <f>SUM(I100:I101)</f>
        <v>0</v>
      </c>
      <c r="J99" s="161"/>
      <c r="K99" s="161">
        <f>SUM(K100:K101)</f>
        <v>0</v>
      </c>
      <c r="L99" s="161"/>
      <c r="M99" s="161">
        <f>SUM(M100:M101)</f>
        <v>0</v>
      </c>
      <c r="N99" s="161"/>
      <c r="O99" s="161">
        <f>SUM(O100:O101)</f>
        <v>0.85</v>
      </c>
      <c r="P99" s="161"/>
      <c r="Q99" s="161">
        <f>SUM(Q100:Q101)</f>
        <v>0</v>
      </c>
      <c r="R99" s="161"/>
      <c r="S99" s="161"/>
      <c r="T99" s="162"/>
      <c r="U99" s="161">
        <f>SUM(U100:U101)</f>
        <v>16.399999999999999</v>
      </c>
      <c r="AE99" t="s">
        <v>141</v>
      </c>
    </row>
    <row r="100" spans="1:60" ht="22.5" outlineLevel="1" x14ac:dyDescent="0.2">
      <c r="A100" s="136">
        <v>32</v>
      </c>
      <c r="B100" s="146" t="s">
        <v>267</v>
      </c>
      <c r="C100" s="174" t="s">
        <v>268</v>
      </c>
      <c r="D100" s="148" t="s">
        <v>269</v>
      </c>
      <c r="E100" s="152">
        <v>4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15</v>
      </c>
      <c r="M100" s="159">
        <f>G100*(1+L100/100)</f>
        <v>0</v>
      </c>
      <c r="N100" s="159">
        <v>0.21367</v>
      </c>
      <c r="O100" s="159">
        <f>ROUND(E100*N100,2)</f>
        <v>0.85</v>
      </c>
      <c r="P100" s="159">
        <v>0</v>
      </c>
      <c r="Q100" s="159">
        <f>ROUND(E100*P100,2)</f>
        <v>0</v>
      </c>
      <c r="R100" s="159"/>
      <c r="S100" s="159"/>
      <c r="T100" s="160">
        <v>4.0999999999999996</v>
      </c>
      <c r="U100" s="159">
        <f>ROUND(E100*T100,2)</f>
        <v>16.399999999999999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 t="s">
        <v>145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36"/>
      <c r="B101" s="146"/>
      <c r="C101" s="175" t="s">
        <v>270</v>
      </c>
      <c r="D101" s="149"/>
      <c r="E101" s="153">
        <v>4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60"/>
      <c r="U101" s="159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 t="s">
        <v>147</v>
      </c>
      <c r="AF101" s="135">
        <v>0</v>
      </c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x14ac:dyDescent="0.2">
      <c r="A102" s="142" t="s">
        <v>140</v>
      </c>
      <c r="B102" s="147" t="s">
        <v>56</v>
      </c>
      <c r="C102" s="176" t="s">
        <v>57</v>
      </c>
      <c r="D102" s="150"/>
      <c r="E102" s="154"/>
      <c r="F102" s="161"/>
      <c r="G102" s="161">
        <f>SUMIF(AE103:AE134,"&lt;&gt;NOR",G103:G134)</f>
        <v>0</v>
      </c>
      <c r="H102" s="161"/>
      <c r="I102" s="161">
        <f>SUM(I103:I134)</f>
        <v>0</v>
      </c>
      <c r="J102" s="161"/>
      <c r="K102" s="161">
        <f>SUM(K103:K134)</f>
        <v>0</v>
      </c>
      <c r="L102" s="161"/>
      <c r="M102" s="161">
        <f>SUM(M103:M134)</f>
        <v>0</v>
      </c>
      <c r="N102" s="161"/>
      <c r="O102" s="161">
        <f>SUM(O103:O134)</f>
        <v>570.74</v>
      </c>
      <c r="P102" s="161"/>
      <c r="Q102" s="161">
        <f>SUM(Q103:Q134)</f>
        <v>0</v>
      </c>
      <c r="R102" s="161"/>
      <c r="S102" s="161"/>
      <c r="T102" s="162"/>
      <c r="U102" s="161">
        <f>SUM(U103:U134)</f>
        <v>443.64999999999992</v>
      </c>
      <c r="AE102" t="s">
        <v>141</v>
      </c>
    </row>
    <row r="103" spans="1:60" outlineLevel="1" x14ac:dyDescent="0.2">
      <c r="A103" s="136">
        <v>33</v>
      </c>
      <c r="B103" s="146" t="s">
        <v>271</v>
      </c>
      <c r="C103" s="174" t="s">
        <v>272</v>
      </c>
      <c r="D103" s="148" t="s">
        <v>202</v>
      </c>
      <c r="E103" s="152">
        <v>440.14</v>
      </c>
      <c r="F103" s="158"/>
      <c r="G103" s="159">
        <f>ROUND(E103*F103,2)</f>
        <v>0</v>
      </c>
      <c r="H103" s="158"/>
      <c r="I103" s="159">
        <f>ROUND(E103*H103,2)</f>
        <v>0</v>
      </c>
      <c r="J103" s="158"/>
      <c r="K103" s="159">
        <f>ROUND(E103*J103,2)</f>
        <v>0</v>
      </c>
      <c r="L103" s="159">
        <v>15</v>
      </c>
      <c r="M103" s="159">
        <f>G103*(1+L103/100)</f>
        <v>0</v>
      </c>
      <c r="N103" s="159">
        <v>0.38624999999999998</v>
      </c>
      <c r="O103" s="159">
        <f>ROUND(E103*N103,2)</f>
        <v>170</v>
      </c>
      <c r="P103" s="159">
        <v>0</v>
      </c>
      <c r="Q103" s="159">
        <f>ROUND(E103*P103,2)</f>
        <v>0</v>
      </c>
      <c r="R103" s="159"/>
      <c r="S103" s="159"/>
      <c r="T103" s="160">
        <v>2.8000000000000001E-2</v>
      </c>
      <c r="U103" s="159">
        <f>ROUND(E103*T103,2)</f>
        <v>12.32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 t="s">
        <v>150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22.5" outlineLevel="1" x14ac:dyDescent="0.2">
      <c r="A104" s="136"/>
      <c r="B104" s="146"/>
      <c r="C104" s="175" t="s">
        <v>273</v>
      </c>
      <c r="D104" s="149"/>
      <c r="E104" s="153">
        <v>196.06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  <c r="U104" s="159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 t="s">
        <v>147</v>
      </c>
      <c r="AF104" s="135">
        <v>0</v>
      </c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 x14ac:dyDescent="0.2">
      <c r="A105" s="136"/>
      <c r="B105" s="146"/>
      <c r="C105" s="175" t="s">
        <v>274</v>
      </c>
      <c r="D105" s="149"/>
      <c r="E105" s="153">
        <v>244.08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60"/>
      <c r="U105" s="15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 t="s">
        <v>147</v>
      </c>
      <c r="AF105" s="135">
        <v>0</v>
      </c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36">
        <v>34</v>
      </c>
      <c r="B106" s="146" t="s">
        <v>275</v>
      </c>
      <c r="C106" s="174" t="s">
        <v>276</v>
      </c>
      <c r="D106" s="148" t="s">
        <v>202</v>
      </c>
      <c r="E106" s="152">
        <v>557.74</v>
      </c>
      <c r="F106" s="158"/>
      <c r="G106" s="159">
        <f>ROUND(E106*F106,2)</f>
        <v>0</v>
      </c>
      <c r="H106" s="158"/>
      <c r="I106" s="159">
        <f>ROUND(E106*H106,2)</f>
        <v>0</v>
      </c>
      <c r="J106" s="158"/>
      <c r="K106" s="159">
        <f>ROUND(E106*J106,2)</f>
        <v>0</v>
      </c>
      <c r="L106" s="159">
        <v>15</v>
      </c>
      <c r="M106" s="159">
        <f>G106*(1+L106/100)</f>
        <v>0</v>
      </c>
      <c r="N106" s="159">
        <v>0.36834</v>
      </c>
      <c r="O106" s="159">
        <f>ROUND(E106*N106,2)</f>
        <v>205.44</v>
      </c>
      <c r="P106" s="159">
        <v>0</v>
      </c>
      <c r="Q106" s="159">
        <f>ROUND(E106*P106,2)</f>
        <v>0</v>
      </c>
      <c r="R106" s="159"/>
      <c r="S106" s="159"/>
      <c r="T106" s="160">
        <v>5.5E-2</v>
      </c>
      <c r="U106" s="159">
        <f>ROUND(E106*T106,2)</f>
        <v>30.68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 t="s">
        <v>150</v>
      </c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36"/>
      <c r="B107" s="146"/>
      <c r="C107" s="175" t="s">
        <v>277</v>
      </c>
      <c r="D107" s="149"/>
      <c r="E107" s="153">
        <v>557.74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60"/>
      <c r="U107" s="159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 t="s">
        <v>147</v>
      </c>
      <c r="AF107" s="135">
        <v>0</v>
      </c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36">
        <v>35</v>
      </c>
      <c r="B108" s="146" t="s">
        <v>278</v>
      </c>
      <c r="C108" s="174" t="s">
        <v>279</v>
      </c>
      <c r="D108" s="148" t="s">
        <v>202</v>
      </c>
      <c r="E108" s="152">
        <v>117.6</v>
      </c>
      <c r="F108" s="158"/>
      <c r="G108" s="159">
        <f>ROUND(E108*F108,2)</f>
        <v>0</v>
      </c>
      <c r="H108" s="158"/>
      <c r="I108" s="159">
        <f>ROUND(E108*H108,2)</f>
        <v>0</v>
      </c>
      <c r="J108" s="158"/>
      <c r="K108" s="159">
        <f>ROUND(E108*J108,2)</f>
        <v>0</v>
      </c>
      <c r="L108" s="159">
        <v>15</v>
      </c>
      <c r="M108" s="159">
        <f>G108*(1+L108/100)</f>
        <v>0</v>
      </c>
      <c r="N108" s="159">
        <v>7.3899999999999993E-2</v>
      </c>
      <c r="O108" s="159">
        <f>ROUND(E108*N108,2)</f>
        <v>8.69</v>
      </c>
      <c r="P108" s="159">
        <v>0</v>
      </c>
      <c r="Q108" s="159">
        <f>ROUND(E108*P108,2)</f>
        <v>0</v>
      </c>
      <c r="R108" s="159"/>
      <c r="S108" s="159"/>
      <c r="T108" s="160">
        <v>0.53400000000000003</v>
      </c>
      <c r="U108" s="159">
        <f>ROUND(E108*T108,2)</f>
        <v>62.8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 t="s">
        <v>150</v>
      </c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36"/>
      <c r="B109" s="146"/>
      <c r="C109" s="175" t="s">
        <v>280</v>
      </c>
      <c r="D109" s="149"/>
      <c r="E109" s="153">
        <v>117.6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60"/>
      <c r="U109" s="159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 t="s">
        <v>147</v>
      </c>
      <c r="AF109" s="135">
        <v>0</v>
      </c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36">
        <v>36</v>
      </c>
      <c r="B110" s="146" t="s">
        <v>281</v>
      </c>
      <c r="C110" s="174" t="s">
        <v>282</v>
      </c>
      <c r="D110" s="148" t="s">
        <v>202</v>
      </c>
      <c r="E110" s="152">
        <v>440.14</v>
      </c>
      <c r="F110" s="158"/>
      <c r="G110" s="159">
        <f>ROUND(E110*F110,2)</f>
        <v>0</v>
      </c>
      <c r="H110" s="158"/>
      <c r="I110" s="159">
        <f>ROUND(E110*H110,2)</f>
        <v>0</v>
      </c>
      <c r="J110" s="158"/>
      <c r="K110" s="159">
        <f>ROUND(E110*J110,2)</f>
        <v>0</v>
      </c>
      <c r="L110" s="159">
        <v>15</v>
      </c>
      <c r="M110" s="159">
        <f>G110*(1+L110/100)</f>
        <v>0</v>
      </c>
      <c r="N110" s="159">
        <v>9.2799999999999994E-2</v>
      </c>
      <c r="O110" s="159">
        <f>ROUND(E110*N110,2)</f>
        <v>40.840000000000003</v>
      </c>
      <c r="P110" s="159">
        <v>0</v>
      </c>
      <c r="Q110" s="159">
        <f>ROUND(E110*P110,2)</f>
        <v>0</v>
      </c>
      <c r="R110" s="159"/>
      <c r="S110" s="159"/>
      <c r="T110" s="160">
        <v>0.56999999999999995</v>
      </c>
      <c r="U110" s="159">
        <f>ROUND(E110*T110,2)</f>
        <v>250.88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 t="s">
        <v>150</v>
      </c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2.5" outlineLevel="1" x14ac:dyDescent="0.2">
      <c r="A111" s="136"/>
      <c r="B111" s="146"/>
      <c r="C111" s="175" t="s">
        <v>273</v>
      </c>
      <c r="D111" s="149"/>
      <c r="E111" s="153">
        <v>196.06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60"/>
      <c r="U111" s="159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 t="s">
        <v>147</v>
      </c>
      <c r="AF111" s="135">
        <v>0</v>
      </c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ht="22.5" outlineLevel="1" x14ac:dyDescent="0.2">
      <c r="A112" s="136"/>
      <c r="B112" s="146"/>
      <c r="C112" s="175" t="s">
        <v>274</v>
      </c>
      <c r="D112" s="149"/>
      <c r="E112" s="153">
        <v>244.08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  <c r="U112" s="159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 t="s">
        <v>147</v>
      </c>
      <c r="AF112" s="135">
        <v>0</v>
      </c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36">
        <v>37</v>
      </c>
      <c r="B113" s="146" t="s">
        <v>283</v>
      </c>
      <c r="C113" s="174" t="s">
        <v>284</v>
      </c>
      <c r="D113" s="148" t="s">
        <v>202</v>
      </c>
      <c r="E113" s="152">
        <v>117.6</v>
      </c>
      <c r="F113" s="158"/>
      <c r="G113" s="159">
        <f>ROUND(E113*F113,2)</f>
        <v>0</v>
      </c>
      <c r="H113" s="158"/>
      <c r="I113" s="159">
        <f>ROUND(E113*H113,2)</f>
        <v>0</v>
      </c>
      <c r="J113" s="158"/>
      <c r="K113" s="159">
        <f>ROUND(E113*J113,2)</f>
        <v>0</v>
      </c>
      <c r="L113" s="159">
        <v>15</v>
      </c>
      <c r="M113" s="159">
        <f>G113*(1+L113/100)</f>
        <v>0</v>
      </c>
      <c r="N113" s="159">
        <v>0</v>
      </c>
      <c r="O113" s="159">
        <f>ROUND(E113*N113,2)</f>
        <v>0</v>
      </c>
      <c r="P113" s="159">
        <v>0</v>
      </c>
      <c r="Q113" s="159">
        <f>ROUND(E113*P113,2)</f>
        <v>0</v>
      </c>
      <c r="R113" s="159"/>
      <c r="S113" s="159"/>
      <c r="T113" s="160">
        <v>0.06</v>
      </c>
      <c r="U113" s="159">
        <f>ROUND(E113*T113,2)</f>
        <v>7.06</v>
      </c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 t="s">
        <v>150</v>
      </c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36">
        <v>38</v>
      </c>
      <c r="B114" s="146" t="s">
        <v>285</v>
      </c>
      <c r="C114" s="174" t="s">
        <v>286</v>
      </c>
      <c r="D114" s="148" t="s">
        <v>202</v>
      </c>
      <c r="E114" s="152">
        <v>50.1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15</v>
      </c>
      <c r="M114" s="159">
        <f>G114*(1+L114/100)</f>
        <v>0</v>
      </c>
      <c r="N114" s="159">
        <v>0.24</v>
      </c>
      <c r="O114" s="159">
        <f>ROUND(E114*N114,2)</f>
        <v>12.02</v>
      </c>
      <c r="P114" s="159">
        <v>0</v>
      </c>
      <c r="Q114" s="159">
        <f>ROUND(E114*P114,2)</f>
        <v>0</v>
      </c>
      <c r="R114" s="159"/>
      <c r="S114" s="159"/>
      <c r="T114" s="160">
        <v>0.27</v>
      </c>
      <c r="U114" s="159">
        <f>ROUND(E114*T114,2)</f>
        <v>13.53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 t="s">
        <v>150</v>
      </c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36"/>
      <c r="B115" s="146"/>
      <c r="C115" s="175" t="s">
        <v>287</v>
      </c>
      <c r="D115" s="149"/>
      <c r="E115" s="153">
        <v>24.1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60"/>
      <c r="U115" s="15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 t="s">
        <v>147</v>
      </c>
      <c r="AF115" s="135">
        <v>0</v>
      </c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36"/>
      <c r="B116" s="146"/>
      <c r="C116" s="175" t="s">
        <v>288</v>
      </c>
      <c r="D116" s="149"/>
      <c r="E116" s="153">
        <v>26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  <c r="U116" s="159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 t="s">
        <v>147</v>
      </c>
      <c r="AF116" s="135">
        <v>0</v>
      </c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36">
        <v>39</v>
      </c>
      <c r="B117" s="146" t="s">
        <v>289</v>
      </c>
      <c r="C117" s="174" t="s">
        <v>290</v>
      </c>
      <c r="D117" s="148" t="s">
        <v>202</v>
      </c>
      <c r="E117" s="152">
        <v>50.1</v>
      </c>
      <c r="F117" s="158"/>
      <c r="G117" s="159">
        <f>ROUND(E117*F117,2)</f>
        <v>0</v>
      </c>
      <c r="H117" s="158"/>
      <c r="I117" s="159">
        <f>ROUND(E117*H117,2)</f>
        <v>0</v>
      </c>
      <c r="J117" s="158"/>
      <c r="K117" s="159">
        <f>ROUND(E117*J117,2)</f>
        <v>0</v>
      </c>
      <c r="L117" s="159">
        <v>15</v>
      </c>
      <c r="M117" s="159">
        <f>G117*(1+L117/100)</f>
        <v>0</v>
      </c>
      <c r="N117" s="159">
        <v>0</v>
      </c>
      <c r="O117" s="159">
        <f>ROUND(E117*N117,2)</f>
        <v>0</v>
      </c>
      <c r="P117" s="159">
        <v>0</v>
      </c>
      <c r="Q117" s="159">
        <f>ROUND(E117*P117,2)</f>
        <v>0</v>
      </c>
      <c r="R117" s="159"/>
      <c r="S117" s="159"/>
      <c r="T117" s="160">
        <v>0.13</v>
      </c>
      <c r="U117" s="159">
        <f>ROUND(E117*T117,2)</f>
        <v>6.51</v>
      </c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 t="s">
        <v>150</v>
      </c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36">
        <v>40</v>
      </c>
      <c r="B118" s="146" t="s">
        <v>291</v>
      </c>
      <c r="C118" s="174" t="s">
        <v>292</v>
      </c>
      <c r="D118" s="148" t="s">
        <v>269</v>
      </c>
      <c r="E118" s="152">
        <v>293.10000000000002</v>
      </c>
      <c r="F118" s="158"/>
      <c r="G118" s="159">
        <f>ROUND(E118*F118,2)</f>
        <v>0</v>
      </c>
      <c r="H118" s="158"/>
      <c r="I118" s="159">
        <f>ROUND(E118*H118,2)</f>
        <v>0</v>
      </c>
      <c r="J118" s="158"/>
      <c r="K118" s="159">
        <f>ROUND(E118*J118,2)</f>
        <v>0</v>
      </c>
      <c r="L118" s="159">
        <v>15</v>
      </c>
      <c r="M118" s="159">
        <f>G118*(1+L118/100)</f>
        <v>0</v>
      </c>
      <c r="N118" s="159">
        <v>0.11221</v>
      </c>
      <c r="O118" s="159">
        <f>ROUND(E118*N118,2)</f>
        <v>32.89</v>
      </c>
      <c r="P118" s="159">
        <v>0</v>
      </c>
      <c r="Q118" s="159">
        <f>ROUND(E118*P118,2)</f>
        <v>0</v>
      </c>
      <c r="R118" s="159"/>
      <c r="S118" s="159"/>
      <c r="T118" s="160">
        <v>0.14000000000000001</v>
      </c>
      <c r="U118" s="159">
        <f>ROUND(E118*T118,2)</f>
        <v>41.03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 t="s">
        <v>150</v>
      </c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36"/>
      <c r="B119" s="146"/>
      <c r="C119" s="175" t="s">
        <v>293</v>
      </c>
      <c r="D119" s="149"/>
      <c r="E119" s="153">
        <v>49.9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60"/>
      <c r="U119" s="159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 t="s">
        <v>147</v>
      </c>
      <c r="AF119" s="135">
        <v>0</v>
      </c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36"/>
      <c r="B120" s="146"/>
      <c r="C120" s="175" t="s">
        <v>294</v>
      </c>
      <c r="D120" s="149"/>
      <c r="E120" s="153">
        <v>65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  <c r="U120" s="159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 t="s">
        <v>147</v>
      </c>
      <c r="AF120" s="135">
        <v>0</v>
      </c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ht="22.5" outlineLevel="1" x14ac:dyDescent="0.2">
      <c r="A121" s="136"/>
      <c r="B121" s="146"/>
      <c r="C121" s="175" t="s">
        <v>295</v>
      </c>
      <c r="D121" s="149"/>
      <c r="E121" s="153">
        <v>73.599999999999994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60"/>
      <c r="U121" s="159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 t="s">
        <v>147</v>
      </c>
      <c r="AF121" s="135">
        <v>0</v>
      </c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36"/>
      <c r="B122" s="146"/>
      <c r="C122" s="175" t="s">
        <v>296</v>
      </c>
      <c r="D122" s="149"/>
      <c r="E122" s="153">
        <v>50.4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  <c r="U122" s="159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 t="s">
        <v>147</v>
      </c>
      <c r="AF122" s="135">
        <v>0</v>
      </c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36"/>
      <c r="B123" s="146"/>
      <c r="C123" s="175" t="s">
        <v>297</v>
      </c>
      <c r="D123" s="149"/>
      <c r="E123" s="153">
        <v>54.2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60"/>
      <c r="U123" s="159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147</v>
      </c>
      <c r="AF123" s="135">
        <v>0</v>
      </c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 x14ac:dyDescent="0.2">
      <c r="A124" s="136">
        <v>41</v>
      </c>
      <c r="B124" s="146" t="s">
        <v>298</v>
      </c>
      <c r="C124" s="174" t="s">
        <v>299</v>
      </c>
      <c r="D124" s="148" t="s">
        <v>269</v>
      </c>
      <c r="E124" s="152">
        <v>27</v>
      </c>
      <c r="F124" s="158"/>
      <c r="G124" s="159">
        <f>ROUND(E124*F124,2)</f>
        <v>0</v>
      </c>
      <c r="H124" s="158"/>
      <c r="I124" s="159">
        <f>ROUND(E124*H124,2)</f>
        <v>0</v>
      </c>
      <c r="J124" s="158"/>
      <c r="K124" s="159">
        <f>ROUND(E124*J124,2)</f>
        <v>0</v>
      </c>
      <c r="L124" s="159">
        <v>15</v>
      </c>
      <c r="M124" s="159">
        <f>G124*(1+L124/100)</f>
        <v>0</v>
      </c>
      <c r="N124" s="159">
        <v>0</v>
      </c>
      <c r="O124" s="159">
        <f>ROUND(E124*N124,2)</f>
        <v>0</v>
      </c>
      <c r="P124" s="159">
        <v>0</v>
      </c>
      <c r="Q124" s="159">
        <f>ROUND(E124*P124,2)</f>
        <v>0</v>
      </c>
      <c r="R124" s="159"/>
      <c r="S124" s="159"/>
      <c r="T124" s="160">
        <v>0.69764000000000004</v>
      </c>
      <c r="U124" s="159">
        <f>ROUND(E124*T124,2)</f>
        <v>18.84</v>
      </c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 t="s">
        <v>300</v>
      </c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36"/>
      <c r="B125" s="146"/>
      <c r="C125" s="175" t="s">
        <v>301</v>
      </c>
      <c r="D125" s="149"/>
      <c r="E125" s="153">
        <v>27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60"/>
      <c r="U125" s="159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 t="s">
        <v>147</v>
      </c>
      <c r="AF125" s="135">
        <v>0</v>
      </c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36">
        <v>42</v>
      </c>
      <c r="B126" s="146" t="s">
        <v>302</v>
      </c>
      <c r="C126" s="174" t="s">
        <v>303</v>
      </c>
      <c r="D126" s="148" t="s">
        <v>304</v>
      </c>
      <c r="E126" s="152">
        <v>236.9</v>
      </c>
      <c r="F126" s="158"/>
      <c r="G126" s="159">
        <f>ROUND(E126*F126,2)</f>
        <v>0</v>
      </c>
      <c r="H126" s="158"/>
      <c r="I126" s="159">
        <f>ROUND(E126*H126,2)</f>
        <v>0</v>
      </c>
      <c r="J126" s="158"/>
      <c r="K126" s="159">
        <f>ROUND(E126*J126,2)</f>
        <v>0</v>
      </c>
      <c r="L126" s="159">
        <v>15</v>
      </c>
      <c r="M126" s="159">
        <f>G126*(1+L126/100)</f>
        <v>0</v>
      </c>
      <c r="N126" s="159">
        <v>0.02</v>
      </c>
      <c r="O126" s="159">
        <f>ROUND(E126*N126,2)</f>
        <v>4.74</v>
      </c>
      <c r="P126" s="159">
        <v>0</v>
      </c>
      <c r="Q126" s="159">
        <f>ROUND(E126*P126,2)</f>
        <v>0</v>
      </c>
      <c r="R126" s="159"/>
      <c r="S126" s="159"/>
      <c r="T126" s="160">
        <v>0</v>
      </c>
      <c r="U126" s="159">
        <f>ROUND(E126*T126,2)</f>
        <v>0</v>
      </c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 t="s">
        <v>305</v>
      </c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36"/>
      <c r="B127" s="146"/>
      <c r="C127" s="175" t="s">
        <v>306</v>
      </c>
      <c r="D127" s="149"/>
      <c r="E127" s="153">
        <v>236.9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60"/>
      <c r="U127" s="159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 t="s">
        <v>147</v>
      </c>
      <c r="AF127" s="135">
        <v>0</v>
      </c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36">
        <v>43</v>
      </c>
      <c r="B128" s="146" t="s">
        <v>307</v>
      </c>
      <c r="C128" s="174" t="s">
        <v>308</v>
      </c>
      <c r="D128" s="148" t="s">
        <v>304</v>
      </c>
      <c r="E128" s="152">
        <v>367.09199999999998</v>
      </c>
      <c r="F128" s="158"/>
      <c r="G128" s="159">
        <f>ROUND(E128*F128,2)</f>
        <v>0</v>
      </c>
      <c r="H128" s="158"/>
      <c r="I128" s="159">
        <f>ROUND(E128*H128,2)</f>
        <v>0</v>
      </c>
      <c r="J128" s="158"/>
      <c r="K128" s="159">
        <f>ROUND(E128*J128,2)</f>
        <v>0</v>
      </c>
      <c r="L128" s="159">
        <v>15</v>
      </c>
      <c r="M128" s="159">
        <f>G128*(1+L128/100)</f>
        <v>0</v>
      </c>
      <c r="N128" s="159">
        <v>1.0999999999999999E-2</v>
      </c>
      <c r="O128" s="159">
        <f>ROUND(E128*N128,2)</f>
        <v>4.04</v>
      </c>
      <c r="P128" s="159">
        <v>0</v>
      </c>
      <c r="Q128" s="159">
        <f>ROUND(E128*P128,2)</f>
        <v>0</v>
      </c>
      <c r="R128" s="159"/>
      <c r="S128" s="159"/>
      <c r="T128" s="160">
        <v>0</v>
      </c>
      <c r="U128" s="159">
        <f>ROUND(E128*T128,2)</f>
        <v>0</v>
      </c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 t="s">
        <v>305</v>
      </c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36"/>
      <c r="B129" s="146"/>
      <c r="C129" s="175" t="s">
        <v>309</v>
      </c>
      <c r="D129" s="149"/>
      <c r="E129" s="153">
        <v>151.61600000000001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60"/>
      <c r="U129" s="159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 t="s">
        <v>147</v>
      </c>
      <c r="AF129" s="135">
        <v>0</v>
      </c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36"/>
      <c r="B130" s="146"/>
      <c r="C130" s="175" t="s">
        <v>310</v>
      </c>
      <c r="D130" s="149"/>
      <c r="E130" s="153">
        <v>215.476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  <c r="U130" s="159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 t="s">
        <v>147</v>
      </c>
      <c r="AF130" s="135">
        <v>0</v>
      </c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36">
        <v>44</v>
      </c>
      <c r="B131" s="146" t="s">
        <v>311</v>
      </c>
      <c r="C131" s="174" t="s">
        <v>312</v>
      </c>
      <c r="D131" s="148" t="s">
        <v>202</v>
      </c>
      <c r="E131" s="152">
        <v>462.14699999999999</v>
      </c>
      <c r="F131" s="158"/>
      <c r="G131" s="159">
        <f>ROUND(E131*F131,2)</f>
        <v>0</v>
      </c>
      <c r="H131" s="158"/>
      <c r="I131" s="159">
        <f>ROUND(E131*H131,2)</f>
        <v>0</v>
      </c>
      <c r="J131" s="158"/>
      <c r="K131" s="159">
        <f>ROUND(E131*J131,2)</f>
        <v>0</v>
      </c>
      <c r="L131" s="159">
        <v>15</v>
      </c>
      <c r="M131" s="159">
        <f>G131*(1+L131/100)</f>
        <v>0</v>
      </c>
      <c r="N131" s="159">
        <v>0.17599999999999999</v>
      </c>
      <c r="O131" s="159">
        <f>ROUND(E131*N131,2)</f>
        <v>81.34</v>
      </c>
      <c r="P131" s="159">
        <v>0</v>
      </c>
      <c r="Q131" s="159">
        <f>ROUND(E131*P131,2)</f>
        <v>0</v>
      </c>
      <c r="R131" s="159"/>
      <c r="S131" s="159"/>
      <c r="T131" s="160">
        <v>0</v>
      </c>
      <c r="U131" s="159">
        <f>ROUND(E131*T131,2)</f>
        <v>0</v>
      </c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 t="s">
        <v>305</v>
      </c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36"/>
      <c r="B132" s="146"/>
      <c r="C132" s="175" t="s">
        <v>313</v>
      </c>
      <c r="D132" s="149"/>
      <c r="E132" s="153">
        <v>462.14699999999999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  <c r="U132" s="15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 t="s">
        <v>147</v>
      </c>
      <c r="AF132" s="135">
        <v>0</v>
      </c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36">
        <v>45</v>
      </c>
      <c r="B133" s="146" t="s">
        <v>314</v>
      </c>
      <c r="C133" s="174" t="s">
        <v>315</v>
      </c>
      <c r="D133" s="148" t="s">
        <v>202</v>
      </c>
      <c r="E133" s="152">
        <v>123.48</v>
      </c>
      <c r="F133" s="158"/>
      <c r="G133" s="159">
        <f>ROUND(E133*F133,2)</f>
        <v>0</v>
      </c>
      <c r="H133" s="158"/>
      <c r="I133" s="159">
        <f>ROUND(E133*H133,2)</f>
        <v>0</v>
      </c>
      <c r="J133" s="158"/>
      <c r="K133" s="159">
        <f>ROUND(E133*J133,2)</f>
        <v>0</v>
      </c>
      <c r="L133" s="159">
        <v>15</v>
      </c>
      <c r="M133" s="159">
        <f>G133*(1+L133/100)</f>
        <v>0</v>
      </c>
      <c r="N133" s="159">
        <v>8.6999999999999994E-2</v>
      </c>
      <c r="O133" s="159">
        <f>ROUND(E133*N133,2)</f>
        <v>10.74</v>
      </c>
      <c r="P133" s="159">
        <v>0</v>
      </c>
      <c r="Q133" s="159">
        <f>ROUND(E133*P133,2)</f>
        <v>0</v>
      </c>
      <c r="R133" s="159"/>
      <c r="S133" s="159"/>
      <c r="T133" s="160">
        <v>0</v>
      </c>
      <c r="U133" s="159">
        <f>ROUND(E133*T133,2)</f>
        <v>0</v>
      </c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 t="s">
        <v>305</v>
      </c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36"/>
      <c r="B134" s="146"/>
      <c r="C134" s="175" t="s">
        <v>316</v>
      </c>
      <c r="D134" s="149"/>
      <c r="E134" s="153">
        <v>123.48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  <c r="U134" s="159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 t="s">
        <v>147</v>
      </c>
      <c r="AF134" s="135">
        <v>0</v>
      </c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x14ac:dyDescent="0.2">
      <c r="A135" s="142" t="s">
        <v>140</v>
      </c>
      <c r="B135" s="147" t="s">
        <v>60</v>
      </c>
      <c r="C135" s="176" t="s">
        <v>61</v>
      </c>
      <c r="D135" s="150"/>
      <c r="E135" s="154"/>
      <c r="F135" s="161"/>
      <c r="G135" s="161">
        <f>SUMIF(AE136:AE143,"&lt;&gt;NOR",G136:G143)</f>
        <v>0</v>
      </c>
      <c r="H135" s="161"/>
      <c r="I135" s="161">
        <f>SUM(I136:I143)</f>
        <v>0</v>
      </c>
      <c r="J135" s="161"/>
      <c r="K135" s="161">
        <f>SUM(K136:K143)</f>
        <v>0</v>
      </c>
      <c r="L135" s="161"/>
      <c r="M135" s="161">
        <f>SUM(M136:M143)</f>
        <v>0</v>
      </c>
      <c r="N135" s="161"/>
      <c r="O135" s="161">
        <f>SUM(O136:O143)</f>
        <v>1.1200000000000001</v>
      </c>
      <c r="P135" s="161"/>
      <c r="Q135" s="161">
        <f>SUM(Q136:Q143)</f>
        <v>0</v>
      </c>
      <c r="R135" s="161"/>
      <c r="S135" s="161"/>
      <c r="T135" s="162"/>
      <c r="U135" s="161">
        <f>SUM(U136:U143)</f>
        <v>83.36</v>
      </c>
      <c r="AE135" t="s">
        <v>141</v>
      </c>
    </row>
    <row r="136" spans="1:60" ht="22.5" outlineLevel="1" x14ac:dyDescent="0.2">
      <c r="A136" s="136">
        <v>46</v>
      </c>
      <c r="B136" s="146" t="s">
        <v>317</v>
      </c>
      <c r="C136" s="174" t="s">
        <v>318</v>
      </c>
      <c r="D136" s="148" t="s">
        <v>202</v>
      </c>
      <c r="E136" s="152">
        <v>50.75</v>
      </c>
      <c r="F136" s="158"/>
      <c r="G136" s="159">
        <f>ROUND(E136*F136,2)</f>
        <v>0</v>
      </c>
      <c r="H136" s="158"/>
      <c r="I136" s="159">
        <f>ROUND(E136*H136,2)</f>
        <v>0</v>
      </c>
      <c r="J136" s="158"/>
      <c r="K136" s="159">
        <f>ROUND(E136*J136,2)</f>
        <v>0</v>
      </c>
      <c r="L136" s="159">
        <v>15</v>
      </c>
      <c r="M136" s="159">
        <f>G136*(1+L136/100)</f>
        <v>0</v>
      </c>
      <c r="N136" s="159">
        <v>1.136E-2</v>
      </c>
      <c r="O136" s="159">
        <f>ROUND(E136*N136,2)</f>
        <v>0.57999999999999996</v>
      </c>
      <c r="P136" s="159">
        <v>0</v>
      </c>
      <c r="Q136" s="159">
        <f>ROUND(E136*P136,2)</f>
        <v>0</v>
      </c>
      <c r="R136" s="159"/>
      <c r="S136" s="159"/>
      <c r="T136" s="160">
        <v>0.85699999999999998</v>
      </c>
      <c r="U136" s="159">
        <f>ROUND(E136*T136,2)</f>
        <v>43.49</v>
      </c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 t="s">
        <v>150</v>
      </c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36"/>
      <c r="B137" s="146"/>
      <c r="C137" s="175" t="s">
        <v>319</v>
      </c>
      <c r="D137" s="149"/>
      <c r="E137" s="153">
        <v>50.75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60"/>
      <c r="U137" s="159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 t="s">
        <v>147</v>
      </c>
      <c r="AF137" s="135">
        <v>0</v>
      </c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36">
        <v>47</v>
      </c>
      <c r="B138" s="146" t="s">
        <v>320</v>
      </c>
      <c r="C138" s="174" t="s">
        <v>321</v>
      </c>
      <c r="D138" s="148" t="s">
        <v>202</v>
      </c>
      <c r="E138" s="152">
        <v>28</v>
      </c>
      <c r="F138" s="158"/>
      <c r="G138" s="159">
        <f>ROUND(E138*F138,2)</f>
        <v>0</v>
      </c>
      <c r="H138" s="158"/>
      <c r="I138" s="159">
        <f>ROUND(E138*H138,2)</f>
        <v>0</v>
      </c>
      <c r="J138" s="158"/>
      <c r="K138" s="159">
        <f>ROUND(E138*J138,2)</f>
        <v>0</v>
      </c>
      <c r="L138" s="159">
        <v>15</v>
      </c>
      <c r="M138" s="159">
        <f>G138*(1+L138/100)</f>
        <v>0</v>
      </c>
      <c r="N138" s="159">
        <v>1.5559999999999999E-2</v>
      </c>
      <c r="O138" s="159">
        <f>ROUND(E138*N138,2)</f>
        <v>0.44</v>
      </c>
      <c r="P138" s="159">
        <v>0</v>
      </c>
      <c r="Q138" s="159">
        <f>ROUND(E138*P138,2)</f>
        <v>0</v>
      </c>
      <c r="R138" s="159"/>
      <c r="S138" s="159"/>
      <c r="T138" s="160">
        <v>1.2558</v>
      </c>
      <c r="U138" s="159">
        <f>ROUND(E138*T138,2)</f>
        <v>35.159999999999997</v>
      </c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 t="s">
        <v>150</v>
      </c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ht="22.5" outlineLevel="1" x14ac:dyDescent="0.2">
      <c r="A139" s="136"/>
      <c r="B139" s="146"/>
      <c r="C139" s="175" t="s">
        <v>322</v>
      </c>
      <c r="D139" s="149"/>
      <c r="E139" s="153">
        <v>28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60"/>
      <c r="U139" s="159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147</v>
      </c>
      <c r="AF139" s="135">
        <v>0</v>
      </c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36">
        <v>48</v>
      </c>
      <c r="B140" s="146" t="s">
        <v>323</v>
      </c>
      <c r="C140" s="174" t="s">
        <v>324</v>
      </c>
      <c r="D140" s="148" t="s">
        <v>269</v>
      </c>
      <c r="E140" s="152">
        <v>7</v>
      </c>
      <c r="F140" s="158"/>
      <c r="G140" s="159">
        <f>ROUND(E140*F140,2)</f>
        <v>0</v>
      </c>
      <c r="H140" s="158"/>
      <c r="I140" s="159">
        <f>ROUND(E140*H140,2)</f>
        <v>0</v>
      </c>
      <c r="J140" s="158"/>
      <c r="K140" s="159">
        <f>ROUND(E140*J140,2)</f>
        <v>0</v>
      </c>
      <c r="L140" s="159">
        <v>15</v>
      </c>
      <c r="M140" s="159">
        <f>G140*(1+L140/100)</f>
        <v>0</v>
      </c>
      <c r="N140" s="159">
        <v>1.8000000000000001E-4</v>
      </c>
      <c r="O140" s="159">
        <f>ROUND(E140*N140,2)</f>
        <v>0</v>
      </c>
      <c r="P140" s="159">
        <v>0</v>
      </c>
      <c r="Q140" s="159">
        <f>ROUND(E140*P140,2)</f>
        <v>0</v>
      </c>
      <c r="R140" s="159"/>
      <c r="S140" s="159"/>
      <c r="T140" s="160">
        <v>0.21360000000000001</v>
      </c>
      <c r="U140" s="159">
        <f>ROUND(E140*T140,2)</f>
        <v>1.5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 t="s">
        <v>150</v>
      </c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36"/>
      <c r="B141" s="146"/>
      <c r="C141" s="175" t="s">
        <v>325</v>
      </c>
      <c r="D141" s="149"/>
      <c r="E141" s="153">
        <v>7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60"/>
      <c r="U141" s="159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 t="s">
        <v>147</v>
      </c>
      <c r="AF141" s="135">
        <v>0</v>
      </c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36">
        <v>49</v>
      </c>
      <c r="B142" s="146" t="s">
        <v>326</v>
      </c>
      <c r="C142" s="174" t="s">
        <v>327</v>
      </c>
      <c r="D142" s="148" t="s">
        <v>202</v>
      </c>
      <c r="E142" s="152">
        <v>2.85</v>
      </c>
      <c r="F142" s="158"/>
      <c r="G142" s="159">
        <f>ROUND(E142*F142,2)</f>
        <v>0</v>
      </c>
      <c r="H142" s="158"/>
      <c r="I142" s="159">
        <f>ROUND(E142*H142,2)</f>
        <v>0</v>
      </c>
      <c r="J142" s="158"/>
      <c r="K142" s="159">
        <f>ROUND(E142*J142,2)</f>
        <v>0</v>
      </c>
      <c r="L142" s="159">
        <v>15</v>
      </c>
      <c r="M142" s="159">
        <f>G142*(1+L142/100)</f>
        <v>0</v>
      </c>
      <c r="N142" s="159">
        <v>3.4869999999999998E-2</v>
      </c>
      <c r="O142" s="159">
        <f>ROUND(E142*N142,2)</f>
        <v>0.1</v>
      </c>
      <c r="P142" s="159">
        <v>0</v>
      </c>
      <c r="Q142" s="159">
        <f>ROUND(E142*P142,2)</f>
        <v>0</v>
      </c>
      <c r="R142" s="159"/>
      <c r="S142" s="159"/>
      <c r="T142" s="160">
        <v>1.127</v>
      </c>
      <c r="U142" s="159">
        <f>ROUND(E142*T142,2)</f>
        <v>3.21</v>
      </c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 t="s">
        <v>150</v>
      </c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36"/>
      <c r="B143" s="146"/>
      <c r="C143" s="175" t="s">
        <v>328</v>
      </c>
      <c r="D143" s="149"/>
      <c r="E143" s="153">
        <v>2.85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60"/>
      <c r="U143" s="159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 t="s">
        <v>147</v>
      </c>
      <c r="AF143" s="135">
        <v>0</v>
      </c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x14ac:dyDescent="0.2">
      <c r="A144" s="142" t="s">
        <v>140</v>
      </c>
      <c r="B144" s="147" t="s">
        <v>70</v>
      </c>
      <c r="C144" s="176" t="s">
        <v>71</v>
      </c>
      <c r="D144" s="150"/>
      <c r="E144" s="154"/>
      <c r="F144" s="161"/>
      <c r="G144" s="161">
        <f>SUMIF(AE145:AE166,"&lt;&gt;NOR",G145:G166)</f>
        <v>0</v>
      </c>
      <c r="H144" s="161"/>
      <c r="I144" s="161">
        <f>SUM(I145:I166)</f>
        <v>0</v>
      </c>
      <c r="J144" s="161"/>
      <c r="K144" s="161">
        <f>SUM(K145:K166)</f>
        <v>0</v>
      </c>
      <c r="L144" s="161"/>
      <c r="M144" s="161">
        <f>SUM(M145:M166)</f>
        <v>0</v>
      </c>
      <c r="N144" s="161"/>
      <c r="O144" s="161">
        <f>SUM(O145:O166)</f>
        <v>53.52000000000001</v>
      </c>
      <c r="P144" s="161"/>
      <c r="Q144" s="161">
        <f>SUM(Q145:Q166)</f>
        <v>0</v>
      </c>
      <c r="R144" s="161"/>
      <c r="S144" s="161"/>
      <c r="T144" s="162"/>
      <c r="U144" s="161">
        <f>SUM(U145:U166)</f>
        <v>374.30999999999995</v>
      </c>
      <c r="AE144" t="s">
        <v>141</v>
      </c>
    </row>
    <row r="145" spans="1:60" outlineLevel="1" x14ac:dyDescent="0.2">
      <c r="A145" s="136">
        <v>50</v>
      </c>
      <c r="B145" s="146" t="s">
        <v>329</v>
      </c>
      <c r="C145" s="174" t="s">
        <v>330</v>
      </c>
      <c r="D145" s="148" t="s">
        <v>144</v>
      </c>
      <c r="E145" s="152">
        <v>7.56</v>
      </c>
      <c r="F145" s="158"/>
      <c r="G145" s="159">
        <f>ROUND(E145*F145,2)</f>
        <v>0</v>
      </c>
      <c r="H145" s="158"/>
      <c r="I145" s="159">
        <f>ROUND(E145*H145,2)</f>
        <v>0</v>
      </c>
      <c r="J145" s="158"/>
      <c r="K145" s="159">
        <f>ROUND(E145*J145,2)</f>
        <v>0</v>
      </c>
      <c r="L145" s="159">
        <v>15</v>
      </c>
      <c r="M145" s="159">
        <f>G145*(1+L145/100)</f>
        <v>0</v>
      </c>
      <c r="N145" s="159">
        <v>2.5249999999999999</v>
      </c>
      <c r="O145" s="159">
        <f>ROUND(E145*N145,2)</f>
        <v>19.09</v>
      </c>
      <c r="P145" s="159">
        <v>0</v>
      </c>
      <c r="Q145" s="159">
        <f>ROUND(E145*P145,2)</f>
        <v>0</v>
      </c>
      <c r="R145" s="159"/>
      <c r="S145" s="159"/>
      <c r="T145" s="160">
        <v>0.47699999999999998</v>
      </c>
      <c r="U145" s="159">
        <f>ROUND(E145*T145,2)</f>
        <v>3.61</v>
      </c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 t="s">
        <v>150</v>
      </c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36"/>
      <c r="B146" s="146"/>
      <c r="C146" s="175" t="s">
        <v>180</v>
      </c>
      <c r="D146" s="149"/>
      <c r="E146" s="153">
        <v>7.56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  <c r="U146" s="159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 t="s">
        <v>147</v>
      </c>
      <c r="AF146" s="135">
        <v>0</v>
      </c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36">
        <v>51</v>
      </c>
      <c r="B147" s="146" t="s">
        <v>331</v>
      </c>
      <c r="C147" s="174" t="s">
        <v>332</v>
      </c>
      <c r="D147" s="148" t="s">
        <v>304</v>
      </c>
      <c r="E147" s="152">
        <v>154</v>
      </c>
      <c r="F147" s="158"/>
      <c r="G147" s="159">
        <f>ROUND(E147*F147,2)</f>
        <v>0</v>
      </c>
      <c r="H147" s="158"/>
      <c r="I147" s="159">
        <f>ROUND(E147*H147,2)</f>
        <v>0</v>
      </c>
      <c r="J147" s="158"/>
      <c r="K147" s="159">
        <f>ROUND(E147*J147,2)</f>
        <v>0</v>
      </c>
      <c r="L147" s="159">
        <v>15</v>
      </c>
      <c r="M147" s="159">
        <f>G147*(1+L147/100)</f>
        <v>0</v>
      </c>
      <c r="N147" s="159">
        <v>0.1</v>
      </c>
      <c r="O147" s="159">
        <f>ROUND(E147*N147,2)</f>
        <v>15.4</v>
      </c>
      <c r="P147" s="159">
        <v>0</v>
      </c>
      <c r="Q147" s="159">
        <f>ROUND(E147*P147,2)</f>
        <v>0</v>
      </c>
      <c r="R147" s="159"/>
      <c r="S147" s="159"/>
      <c r="T147" s="160">
        <v>0.34</v>
      </c>
      <c r="U147" s="159">
        <f>ROUND(E147*T147,2)</f>
        <v>52.36</v>
      </c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150</v>
      </c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36"/>
      <c r="B148" s="146"/>
      <c r="C148" s="175" t="s">
        <v>333</v>
      </c>
      <c r="D148" s="149"/>
      <c r="E148" s="153">
        <v>154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  <c r="U148" s="159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 t="s">
        <v>147</v>
      </c>
      <c r="AF148" s="135">
        <v>0</v>
      </c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36">
        <v>52</v>
      </c>
      <c r="B149" s="146" t="s">
        <v>334</v>
      </c>
      <c r="C149" s="174" t="s">
        <v>335</v>
      </c>
      <c r="D149" s="148" t="s">
        <v>304</v>
      </c>
      <c r="E149" s="152">
        <v>105</v>
      </c>
      <c r="F149" s="158"/>
      <c r="G149" s="159">
        <f>ROUND(E149*F149,2)</f>
        <v>0</v>
      </c>
      <c r="H149" s="158"/>
      <c r="I149" s="159">
        <f>ROUND(E149*H149,2)</f>
        <v>0</v>
      </c>
      <c r="J149" s="158"/>
      <c r="K149" s="159">
        <f>ROUND(E149*J149,2)</f>
        <v>0</v>
      </c>
      <c r="L149" s="159">
        <v>15</v>
      </c>
      <c r="M149" s="159">
        <f>G149*(1+L149/100)</f>
        <v>0</v>
      </c>
      <c r="N149" s="159">
        <v>7.0200000000000002E-3</v>
      </c>
      <c r="O149" s="159">
        <f>ROUND(E149*N149,2)</f>
        <v>0.74</v>
      </c>
      <c r="P149" s="159">
        <v>0</v>
      </c>
      <c r="Q149" s="159">
        <f>ROUND(E149*P149,2)</f>
        <v>0</v>
      </c>
      <c r="R149" s="159"/>
      <c r="S149" s="159"/>
      <c r="T149" s="160">
        <v>1</v>
      </c>
      <c r="U149" s="159">
        <f>ROUND(E149*T149,2)</f>
        <v>105</v>
      </c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 t="s">
        <v>150</v>
      </c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36"/>
      <c r="B150" s="146"/>
      <c r="C150" s="175" t="s">
        <v>336</v>
      </c>
      <c r="D150" s="149"/>
      <c r="E150" s="153">
        <v>105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  <c r="U150" s="159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 t="s">
        <v>147</v>
      </c>
      <c r="AF150" s="135">
        <v>0</v>
      </c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36">
        <v>53</v>
      </c>
      <c r="B151" s="146" t="s">
        <v>337</v>
      </c>
      <c r="C151" s="174" t="s">
        <v>338</v>
      </c>
      <c r="D151" s="148" t="s">
        <v>269</v>
      </c>
      <c r="E151" s="152">
        <v>109.9</v>
      </c>
      <c r="F151" s="158"/>
      <c r="G151" s="159">
        <f>ROUND(E151*F151,2)</f>
        <v>0</v>
      </c>
      <c r="H151" s="158"/>
      <c r="I151" s="159">
        <f>ROUND(E151*H151,2)</f>
        <v>0</v>
      </c>
      <c r="J151" s="158"/>
      <c r="K151" s="159">
        <f>ROUND(E151*J151,2)</f>
        <v>0</v>
      </c>
      <c r="L151" s="159">
        <v>15</v>
      </c>
      <c r="M151" s="159">
        <f>G151*(1+L151/100)</f>
        <v>0</v>
      </c>
      <c r="N151" s="159">
        <v>4.5440000000000001E-2</v>
      </c>
      <c r="O151" s="159">
        <f>ROUND(E151*N151,2)</f>
        <v>4.99</v>
      </c>
      <c r="P151" s="159">
        <v>0</v>
      </c>
      <c r="Q151" s="159">
        <f>ROUND(E151*P151,2)</f>
        <v>0</v>
      </c>
      <c r="R151" s="159"/>
      <c r="S151" s="159"/>
      <c r="T151" s="160">
        <v>0.34</v>
      </c>
      <c r="U151" s="159">
        <f>ROUND(E151*T151,2)</f>
        <v>37.369999999999997</v>
      </c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 t="s">
        <v>150</v>
      </c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36"/>
      <c r="B152" s="146"/>
      <c r="C152" s="175" t="s">
        <v>339</v>
      </c>
      <c r="D152" s="149"/>
      <c r="E152" s="153">
        <v>109.9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  <c r="U152" s="15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 t="s">
        <v>147</v>
      </c>
      <c r="AF152" s="135">
        <v>0</v>
      </c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36">
        <v>54</v>
      </c>
      <c r="B153" s="146" t="s">
        <v>340</v>
      </c>
      <c r="C153" s="174" t="s">
        <v>341</v>
      </c>
      <c r="D153" s="148" t="s">
        <v>269</v>
      </c>
      <c r="E153" s="152">
        <v>349.6</v>
      </c>
      <c r="F153" s="158"/>
      <c r="G153" s="159">
        <f>ROUND(E153*F153,2)</f>
        <v>0</v>
      </c>
      <c r="H153" s="158"/>
      <c r="I153" s="159">
        <f>ROUND(E153*H153,2)</f>
        <v>0</v>
      </c>
      <c r="J153" s="158"/>
      <c r="K153" s="159">
        <f>ROUND(E153*J153,2)</f>
        <v>0</v>
      </c>
      <c r="L153" s="159">
        <v>15</v>
      </c>
      <c r="M153" s="159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59"/>
      <c r="S153" s="159"/>
      <c r="T153" s="160">
        <v>0.47</v>
      </c>
      <c r="U153" s="159">
        <f>ROUND(E153*T153,2)</f>
        <v>164.31</v>
      </c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150</v>
      </c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ht="33.75" outlineLevel="1" x14ac:dyDescent="0.2">
      <c r="A154" s="136"/>
      <c r="B154" s="146"/>
      <c r="C154" s="175" t="s">
        <v>342</v>
      </c>
      <c r="D154" s="149"/>
      <c r="E154" s="153">
        <v>239.7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  <c r="U154" s="159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147</v>
      </c>
      <c r="AF154" s="135">
        <v>0</v>
      </c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36"/>
      <c r="B155" s="146"/>
      <c r="C155" s="175" t="s">
        <v>339</v>
      </c>
      <c r="D155" s="149"/>
      <c r="E155" s="153">
        <v>109.9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60"/>
      <c r="U155" s="15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 t="s">
        <v>147</v>
      </c>
      <c r="AF155" s="135">
        <v>0</v>
      </c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36">
        <v>55</v>
      </c>
      <c r="B156" s="146" t="s">
        <v>343</v>
      </c>
      <c r="C156" s="174" t="s">
        <v>344</v>
      </c>
      <c r="D156" s="148" t="s">
        <v>304</v>
      </c>
      <c r="E156" s="152">
        <v>11</v>
      </c>
      <c r="F156" s="158"/>
      <c r="G156" s="159">
        <f>ROUND(E156*F156,2)</f>
        <v>0</v>
      </c>
      <c r="H156" s="158"/>
      <c r="I156" s="159">
        <f>ROUND(E156*H156,2)</f>
        <v>0</v>
      </c>
      <c r="J156" s="158"/>
      <c r="K156" s="159">
        <f>ROUND(E156*J156,2)</f>
        <v>0</v>
      </c>
      <c r="L156" s="159">
        <v>15</v>
      </c>
      <c r="M156" s="159">
        <f>G156*(1+L156/100)</f>
        <v>0</v>
      </c>
      <c r="N156" s="159">
        <v>0</v>
      </c>
      <c r="O156" s="159">
        <f>ROUND(E156*N156,2)</f>
        <v>0</v>
      </c>
      <c r="P156" s="159">
        <v>0</v>
      </c>
      <c r="Q156" s="159">
        <f>ROUND(E156*P156,2)</f>
        <v>0</v>
      </c>
      <c r="R156" s="159"/>
      <c r="S156" s="159"/>
      <c r="T156" s="160">
        <v>0.86</v>
      </c>
      <c r="U156" s="159">
        <f>ROUND(E156*T156,2)</f>
        <v>9.4600000000000009</v>
      </c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 t="s">
        <v>150</v>
      </c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36">
        <v>56</v>
      </c>
      <c r="B157" s="146" t="s">
        <v>345</v>
      </c>
      <c r="C157" s="174" t="s">
        <v>346</v>
      </c>
      <c r="D157" s="148" t="s">
        <v>304</v>
      </c>
      <c r="E157" s="152">
        <v>1</v>
      </c>
      <c r="F157" s="158"/>
      <c r="G157" s="159">
        <f>ROUND(E157*F157,2)</f>
        <v>0</v>
      </c>
      <c r="H157" s="158"/>
      <c r="I157" s="159">
        <f>ROUND(E157*H157,2)</f>
        <v>0</v>
      </c>
      <c r="J157" s="158"/>
      <c r="K157" s="159">
        <f>ROUND(E157*J157,2)</f>
        <v>0</v>
      </c>
      <c r="L157" s="159">
        <v>15</v>
      </c>
      <c r="M157" s="159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59"/>
      <c r="S157" s="159"/>
      <c r="T157" s="160">
        <v>2.2000000000000002</v>
      </c>
      <c r="U157" s="159">
        <f>ROUND(E157*T157,2)</f>
        <v>2.2000000000000002</v>
      </c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 t="s">
        <v>150</v>
      </c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36">
        <v>57</v>
      </c>
      <c r="B158" s="146" t="s">
        <v>347</v>
      </c>
      <c r="C158" s="174" t="s">
        <v>348</v>
      </c>
      <c r="D158" s="148" t="s">
        <v>304</v>
      </c>
      <c r="E158" s="152">
        <v>924</v>
      </c>
      <c r="F158" s="158"/>
      <c r="G158" s="159">
        <f>ROUND(E158*F158,2)</f>
        <v>0</v>
      </c>
      <c r="H158" s="158"/>
      <c r="I158" s="159">
        <f>ROUND(E158*H158,2)</f>
        <v>0</v>
      </c>
      <c r="J158" s="158"/>
      <c r="K158" s="159">
        <f>ROUND(E158*J158,2)</f>
        <v>0</v>
      </c>
      <c r="L158" s="159">
        <v>15</v>
      </c>
      <c r="M158" s="159">
        <f>G158*(1+L158/100)</f>
        <v>0</v>
      </c>
      <c r="N158" s="159">
        <v>0</v>
      </c>
      <c r="O158" s="159">
        <f>ROUND(E158*N158,2)</f>
        <v>0</v>
      </c>
      <c r="P158" s="159">
        <v>0</v>
      </c>
      <c r="Q158" s="159">
        <f>ROUND(E158*P158,2)</f>
        <v>0</v>
      </c>
      <c r="R158" s="159"/>
      <c r="S158" s="159"/>
      <c r="T158" s="160">
        <v>0</v>
      </c>
      <c r="U158" s="159">
        <f>ROUND(E158*T158,2)</f>
        <v>0</v>
      </c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 t="s">
        <v>305</v>
      </c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36"/>
      <c r="B159" s="146"/>
      <c r="C159" s="175" t="s">
        <v>349</v>
      </c>
      <c r="D159" s="149"/>
      <c r="E159" s="153">
        <v>924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60"/>
      <c r="U159" s="159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 t="s">
        <v>147</v>
      </c>
      <c r="AF159" s="135">
        <v>0</v>
      </c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36">
        <v>58</v>
      </c>
      <c r="B160" s="146" t="s">
        <v>350</v>
      </c>
      <c r="C160" s="174" t="s">
        <v>351</v>
      </c>
      <c r="D160" s="148" t="s">
        <v>304</v>
      </c>
      <c r="E160" s="152">
        <v>210</v>
      </c>
      <c r="F160" s="158"/>
      <c r="G160" s="159">
        <f>ROUND(E160*F160,2)</f>
        <v>0</v>
      </c>
      <c r="H160" s="158"/>
      <c r="I160" s="159">
        <f>ROUND(E160*H160,2)</f>
        <v>0</v>
      </c>
      <c r="J160" s="158"/>
      <c r="K160" s="159">
        <f>ROUND(E160*J160,2)</f>
        <v>0</v>
      </c>
      <c r="L160" s="159">
        <v>15</v>
      </c>
      <c r="M160" s="159">
        <f>G160*(1+L160/100)</f>
        <v>0</v>
      </c>
      <c r="N160" s="159">
        <v>0</v>
      </c>
      <c r="O160" s="159">
        <f>ROUND(E160*N160,2)</f>
        <v>0</v>
      </c>
      <c r="P160" s="159">
        <v>0</v>
      </c>
      <c r="Q160" s="159">
        <f>ROUND(E160*P160,2)</f>
        <v>0</v>
      </c>
      <c r="R160" s="159"/>
      <c r="S160" s="159"/>
      <c r="T160" s="160">
        <v>0</v>
      </c>
      <c r="U160" s="159">
        <f>ROUND(E160*T160,2)</f>
        <v>0</v>
      </c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 t="s">
        <v>305</v>
      </c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1" x14ac:dyDescent="0.2">
      <c r="A161" s="136"/>
      <c r="B161" s="146"/>
      <c r="C161" s="175" t="s">
        <v>352</v>
      </c>
      <c r="D161" s="149"/>
      <c r="E161" s="153">
        <v>210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60"/>
      <c r="U161" s="159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 t="s">
        <v>147</v>
      </c>
      <c r="AF161" s="135">
        <v>0</v>
      </c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36">
        <v>59</v>
      </c>
      <c r="B162" s="146" t="s">
        <v>353</v>
      </c>
      <c r="C162" s="174" t="s">
        <v>354</v>
      </c>
      <c r="D162" s="148" t="s">
        <v>304</v>
      </c>
      <c r="E162" s="152">
        <v>154</v>
      </c>
      <c r="F162" s="158"/>
      <c r="G162" s="159">
        <f>ROUND(E162*F162,2)</f>
        <v>0</v>
      </c>
      <c r="H162" s="158"/>
      <c r="I162" s="159">
        <f>ROUND(E162*H162,2)</f>
        <v>0</v>
      </c>
      <c r="J162" s="158"/>
      <c r="K162" s="159">
        <f>ROUND(E162*J162,2)</f>
        <v>0</v>
      </c>
      <c r="L162" s="159">
        <v>15</v>
      </c>
      <c r="M162" s="159">
        <f>G162*(1+L162/100)</f>
        <v>0</v>
      </c>
      <c r="N162" s="159">
        <v>1.29E-2</v>
      </c>
      <c r="O162" s="159">
        <f>ROUND(E162*N162,2)</f>
        <v>1.99</v>
      </c>
      <c r="P162" s="159">
        <v>0</v>
      </c>
      <c r="Q162" s="159">
        <f>ROUND(E162*P162,2)</f>
        <v>0</v>
      </c>
      <c r="R162" s="159"/>
      <c r="S162" s="159"/>
      <c r="T162" s="160">
        <v>0</v>
      </c>
      <c r="U162" s="159">
        <f>ROUND(E162*T162,2)</f>
        <v>0</v>
      </c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 t="s">
        <v>305</v>
      </c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36">
        <v>60</v>
      </c>
      <c r="B163" s="146" t="s">
        <v>355</v>
      </c>
      <c r="C163" s="174" t="s">
        <v>356</v>
      </c>
      <c r="D163" s="148" t="s">
        <v>304</v>
      </c>
      <c r="E163" s="152">
        <v>11</v>
      </c>
      <c r="F163" s="158"/>
      <c r="G163" s="159">
        <f>ROUND(E163*F163,2)</f>
        <v>0</v>
      </c>
      <c r="H163" s="158"/>
      <c r="I163" s="159">
        <f>ROUND(E163*H163,2)</f>
        <v>0</v>
      </c>
      <c r="J163" s="158"/>
      <c r="K163" s="159">
        <f>ROUND(E163*J163,2)</f>
        <v>0</v>
      </c>
      <c r="L163" s="159">
        <v>15</v>
      </c>
      <c r="M163" s="159">
        <f>G163*(1+L163/100)</f>
        <v>0</v>
      </c>
      <c r="N163" s="159">
        <v>3.1E-2</v>
      </c>
      <c r="O163" s="159">
        <f>ROUND(E163*N163,2)</f>
        <v>0.34</v>
      </c>
      <c r="P163" s="159">
        <v>0</v>
      </c>
      <c r="Q163" s="159">
        <f>ROUND(E163*P163,2)</f>
        <v>0</v>
      </c>
      <c r="R163" s="159"/>
      <c r="S163" s="159"/>
      <c r="T163" s="160">
        <v>0</v>
      </c>
      <c r="U163" s="159">
        <f>ROUND(E163*T163,2)</f>
        <v>0</v>
      </c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 t="s">
        <v>305</v>
      </c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ht="22.5" outlineLevel="1" x14ac:dyDescent="0.2">
      <c r="A164" s="136">
        <v>61</v>
      </c>
      <c r="B164" s="146" t="s">
        <v>357</v>
      </c>
      <c r="C164" s="174" t="s">
        <v>358</v>
      </c>
      <c r="D164" s="148" t="s">
        <v>304</v>
      </c>
      <c r="E164" s="152">
        <v>1</v>
      </c>
      <c r="F164" s="158"/>
      <c r="G164" s="159">
        <f>ROUND(E164*F164,2)</f>
        <v>0</v>
      </c>
      <c r="H164" s="158"/>
      <c r="I164" s="159">
        <f>ROUND(E164*H164,2)</f>
        <v>0</v>
      </c>
      <c r="J164" s="158"/>
      <c r="K164" s="159">
        <f>ROUND(E164*J164,2)</f>
        <v>0</v>
      </c>
      <c r="L164" s="159">
        <v>15</v>
      </c>
      <c r="M164" s="159">
        <f>G164*(1+L164/100)</f>
        <v>0</v>
      </c>
      <c r="N164" s="159">
        <v>6.5000000000000002E-2</v>
      </c>
      <c r="O164" s="159">
        <f>ROUND(E164*N164,2)</f>
        <v>7.0000000000000007E-2</v>
      </c>
      <c r="P164" s="159">
        <v>0</v>
      </c>
      <c r="Q164" s="159">
        <f>ROUND(E164*P164,2)</f>
        <v>0</v>
      </c>
      <c r="R164" s="159"/>
      <c r="S164" s="159"/>
      <c r="T164" s="160">
        <v>0</v>
      </c>
      <c r="U164" s="159">
        <f>ROUND(E164*T164,2)</f>
        <v>0</v>
      </c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 t="s">
        <v>305</v>
      </c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ht="22.5" outlineLevel="1" x14ac:dyDescent="0.2">
      <c r="A165" s="136">
        <v>62</v>
      </c>
      <c r="B165" s="146" t="s">
        <v>359</v>
      </c>
      <c r="C165" s="174" t="s">
        <v>360</v>
      </c>
      <c r="D165" s="148" t="s">
        <v>304</v>
      </c>
      <c r="E165" s="152">
        <v>154</v>
      </c>
      <c r="F165" s="158"/>
      <c r="G165" s="159">
        <f>ROUND(E165*F165,2)</f>
        <v>0</v>
      </c>
      <c r="H165" s="158"/>
      <c r="I165" s="159">
        <f>ROUND(E165*H165,2)</f>
        <v>0</v>
      </c>
      <c r="J165" s="158"/>
      <c r="K165" s="159">
        <f>ROUND(E165*J165,2)</f>
        <v>0</v>
      </c>
      <c r="L165" s="159">
        <v>15</v>
      </c>
      <c r="M165" s="159">
        <f>G165*(1+L165/100)</f>
        <v>0</v>
      </c>
      <c r="N165" s="159">
        <v>6.0000000000000001E-3</v>
      </c>
      <c r="O165" s="159">
        <f>ROUND(E165*N165,2)</f>
        <v>0.92</v>
      </c>
      <c r="P165" s="159">
        <v>0</v>
      </c>
      <c r="Q165" s="159">
        <f>ROUND(E165*P165,2)</f>
        <v>0</v>
      </c>
      <c r="R165" s="159"/>
      <c r="S165" s="159"/>
      <c r="T165" s="160">
        <v>0</v>
      </c>
      <c r="U165" s="159">
        <f>ROUND(E165*T165,2)</f>
        <v>0</v>
      </c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 t="s">
        <v>305</v>
      </c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36">
        <v>63</v>
      </c>
      <c r="B166" s="146" t="s">
        <v>361</v>
      </c>
      <c r="C166" s="174" t="s">
        <v>362</v>
      </c>
      <c r="D166" s="148" t="s">
        <v>304</v>
      </c>
      <c r="E166" s="152">
        <v>105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15</v>
      </c>
      <c r="M166" s="159">
        <f>G166*(1+L166/100)</f>
        <v>0</v>
      </c>
      <c r="N166" s="159">
        <v>9.5000000000000001E-2</v>
      </c>
      <c r="O166" s="159">
        <f>ROUND(E166*N166,2)</f>
        <v>9.98</v>
      </c>
      <c r="P166" s="159">
        <v>0</v>
      </c>
      <c r="Q166" s="159">
        <f>ROUND(E166*P166,2)</f>
        <v>0</v>
      </c>
      <c r="R166" s="159"/>
      <c r="S166" s="159"/>
      <c r="T166" s="160">
        <v>0</v>
      </c>
      <c r="U166" s="159">
        <f>ROUND(E166*T166,2)</f>
        <v>0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 t="s">
        <v>305</v>
      </c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x14ac:dyDescent="0.2">
      <c r="A167" s="142" t="s">
        <v>140</v>
      </c>
      <c r="B167" s="147" t="s">
        <v>72</v>
      </c>
      <c r="C167" s="176" t="s">
        <v>73</v>
      </c>
      <c r="D167" s="150"/>
      <c r="E167" s="154"/>
      <c r="F167" s="161"/>
      <c r="G167" s="161">
        <f>SUMIF(AE168:AE168,"&lt;&gt;NOR",G168:G168)</f>
        <v>0</v>
      </c>
      <c r="H167" s="161"/>
      <c r="I167" s="161">
        <f>SUM(I168:I168)</f>
        <v>0</v>
      </c>
      <c r="J167" s="161"/>
      <c r="K167" s="161">
        <f>SUM(K168:K168)</f>
        <v>0</v>
      </c>
      <c r="L167" s="161"/>
      <c r="M167" s="161">
        <f>SUM(M168:M168)</f>
        <v>0</v>
      </c>
      <c r="N167" s="161"/>
      <c r="O167" s="161">
        <f>SUM(O168:O168)</f>
        <v>0</v>
      </c>
      <c r="P167" s="161"/>
      <c r="Q167" s="161">
        <f>SUM(Q168:Q168)</f>
        <v>0</v>
      </c>
      <c r="R167" s="161"/>
      <c r="S167" s="161"/>
      <c r="T167" s="162"/>
      <c r="U167" s="161">
        <f>SUM(U168:U168)</f>
        <v>656.6</v>
      </c>
      <c r="AE167" t="s">
        <v>141</v>
      </c>
    </row>
    <row r="168" spans="1:60" outlineLevel="1" x14ac:dyDescent="0.2">
      <c r="A168" s="136">
        <v>64</v>
      </c>
      <c r="B168" s="146" t="s">
        <v>363</v>
      </c>
      <c r="C168" s="174" t="s">
        <v>364</v>
      </c>
      <c r="D168" s="148" t="s">
        <v>218</v>
      </c>
      <c r="E168" s="152">
        <v>2138.7536500000001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15</v>
      </c>
      <c r="M168" s="159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59"/>
      <c r="S168" s="159"/>
      <c r="T168" s="160">
        <v>0.307</v>
      </c>
      <c r="U168" s="159">
        <f>ROUND(E168*T168,2)</f>
        <v>656.6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 t="s">
        <v>365</v>
      </c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x14ac:dyDescent="0.2">
      <c r="A169" s="142" t="s">
        <v>140</v>
      </c>
      <c r="B169" s="147" t="s">
        <v>76</v>
      </c>
      <c r="C169" s="176" t="s">
        <v>78</v>
      </c>
      <c r="D169" s="150"/>
      <c r="E169" s="154"/>
      <c r="F169" s="161"/>
      <c r="G169" s="161">
        <f>SUMIF(AE170:AE175,"&lt;&gt;NOR",G170:G175)</f>
        <v>0</v>
      </c>
      <c r="H169" s="161"/>
      <c r="I169" s="161">
        <f>SUM(I170:I175)</f>
        <v>0</v>
      </c>
      <c r="J169" s="161"/>
      <c r="K169" s="161">
        <f>SUM(K170:K175)</f>
        <v>0</v>
      </c>
      <c r="L169" s="161"/>
      <c r="M169" s="161">
        <f>SUM(M170:M175)</f>
        <v>0</v>
      </c>
      <c r="N169" s="161"/>
      <c r="O169" s="161">
        <f>SUM(O170:O175)</f>
        <v>0.89</v>
      </c>
      <c r="P169" s="161"/>
      <c r="Q169" s="161">
        <f>SUM(Q170:Q175)</f>
        <v>0</v>
      </c>
      <c r="R169" s="161"/>
      <c r="S169" s="161"/>
      <c r="T169" s="162"/>
      <c r="U169" s="161">
        <f>SUM(U170:U175)</f>
        <v>42.99</v>
      </c>
      <c r="AE169" t="s">
        <v>141</v>
      </c>
    </row>
    <row r="170" spans="1:60" ht="22.5" outlineLevel="1" x14ac:dyDescent="0.2">
      <c r="A170" s="136">
        <v>65</v>
      </c>
      <c r="B170" s="146" t="s">
        <v>366</v>
      </c>
      <c r="C170" s="174" t="s">
        <v>367</v>
      </c>
      <c r="D170" s="148" t="s">
        <v>202</v>
      </c>
      <c r="E170" s="152">
        <v>50.75</v>
      </c>
      <c r="F170" s="158"/>
      <c r="G170" s="159">
        <f>ROUND(E170*F170,2)</f>
        <v>0</v>
      </c>
      <c r="H170" s="158"/>
      <c r="I170" s="159">
        <f>ROUND(E170*H170,2)</f>
        <v>0</v>
      </c>
      <c r="J170" s="158"/>
      <c r="K170" s="159">
        <f>ROUND(E170*J170,2)</f>
        <v>0</v>
      </c>
      <c r="L170" s="159">
        <v>15</v>
      </c>
      <c r="M170" s="159">
        <f>G170*(1+L170/100)</f>
        <v>0</v>
      </c>
      <c r="N170" s="159">
        <v>5.1999999999999995E-4</v>
      </c>
      <c r="O170" s="159">
        <f>ROUND(E170*N170,2)</f>
        <v>0.03</v>
      </c>
      <c r="P170" s="159">
        <v>0</v>
      </c>
      <c r="Q170" s="159">
        <f>ROUND(E170*P170,2)</f>
        <v>0</v>
      </c>
      <c r="R170" s="159"/>
      <c r="S170" s="159"/>
      <c r="T170" s="160">
        <v>4.9000000000000002E-2</v>
      </c>
      <c r="U170" s="159">
        <f>ROUND(E170*T170,2)</f>
        <v>2.4900000000000002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 t="s">
        <v>150</v>
      </c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36"/>
      <c r="B171" s="146"/>
      <c r="C171" s="175" t="s">
        <v>368</v>
      </c>
      <c r="D171" s="149"/>
      <c r="E171" s="153">
        <v>50.75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60"/>
      <c r="U171" s="159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 t="s">
        <v>147</v>
      </c>
      <c r="AF171" s="135">
        <v>0</v>
      </c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36">
        <v>66</v>
      </c>
      <c r="B172" s="146" t="s">
        <v>369</v>
      </c>
      <c r="C172" s="174" t="s">
        <v>1541</v>
      </c>
      <c r="D172" s="148" t="s">
        <v>202</v>
      </c>
      <c r="E172" s="152">
        <v>50.75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15</v>
      </c>
      <c r="M172" s="159">
        <f>G172*(1+L172/100)</f>
        <v>0</v>
      </c>
      <c r="N172" s="159">
        <v>6.1000000000000004E-3</v>
      </c>
      <c r="O172" s="159">
        <f>ROUND(E172*N172,2)</f>
        <v>0.31</v>
      </c>
      <c r="P172" s="159">
        <v>0</v>
      </c>
      <c r="Q172" s="159">
        <f>ROUND(E172*P172,2)</f>
        <v>0</v>
      </c>
      <c r="R172" s="159"/>
      <c r="S172" s="159"/>
      <c r="T172" s="160">
        <v>0.26600000000000001</v>
      </c>
      <c r="U172" s="159">
        <f>ROUND(E172*T172,2)</f>
        <v>13.5</v>
      </c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 t="s">
        <v>150</v>
      </c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ht="22.5" outlineLevel="1" x14ac:dyDescent="0.2">
      <c r="A173" s="136">
        <v>67</v>
      </c>
      <c r="B173" s="146" t="s">
        <v>369</v>
      </c>
      <c r="C173" s="174" t="s">
        <v>371</v>
      </c>
      <c r="D173" s="148" t="s">
        <v>202</v>
      </c>
      <c r="E173" s="152">
        <v>101.5</v>
      </c>
      <c r="F173" s="158"/>
      <c r="G173" s="159">
        <f>ROUND(E173*F173,2)</f>
        <v>0</v>
      </c>
      <c r="H173" s="158"/>
      <c r="I173" s="159">
        <f>ROUND(E173*H173,2)</f>
        <v>0</v>
      </c>
      <c r="J173" s="158"/>
      <c r="K173" s="159">
        <f>ROUND(E173*J173,2)</f>
        <v>0</v>
      </c>
      <c r="L173" s="159">
        <v>15</v>
      </c>
      <c r="M173" s="159">
        <f>G173*(1+L173/100)</f>
        <v>0</v>
      </c>
      <c r="N173" s="159">
        <v>5.3800000000000002E-3</v>
      </c>
      <c r="O173" s="159">
        <f>ROUND(E173*N173,2)</f>
        <v>0.55000000000000004</v>
      </c>
      <c r="P173" s="159">
        <v>0</v>
      </c>
      <c r="Q173" s="159">
        <f>ROUND(E173*P173,2)</f>
        <v>0</v>
      </c>
      <c r="R173" s="159"/>
      <c r="S173" s="159"/>
      <c r="T173" s="160">
        <v>0.26600000000000001</v>
      </c>
      <c r="U173" s="159">
        <f>ROUND(E173*T173,2)</f>
        <v>27</v>
      </c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 t="s">
        <v>150</v>
      </c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36"/>
      <c r="B174" s="146"/>
      <c r="C174" s="175" t="s">
        <v>372</v>
      </c>
      <c r="D174" s="149"/>
      <c r="E174" s="153">
        <v>101.5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  <c r="U174" s="159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 t="s">
        <v>147</v>
      </c>
      <c r="AF174" s="135">
        <v>0</v>
      </c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">
      <c r="A175" s="136">
        <v>68</v>
      </c>
      <c r="B175" s="146" t="s">
        <v>373</v>
      </c>
      <c r="C175" s="174" t="s">
        <v>374</v>
      </c>
      <c r="D175" s="148" t="s">
        <v>0</v>
      </c>
      <c r="E175" s="155"/>
      <c r="F175" s="158"/>
      <c r="G175" s="159">
        <f>ROUND(E175*F175,2)</f>
        <v>0</v>
      </c>
      <c r="H175" s="158"/>
      <c r="I175" s="159">
        <f>ROUND(E175*H175,2)</f>
        <v>0</v>
      </c>
      <c r="J175" s="158"/>
      <c r="K175" s="159">
        <f>ROUND(E175*J175,2)</f>
        <v>0</v>
      </c>
      <c r="L175" s="159">
        <v>15</v>
      </c>
      <c r="M175" s="159">
        <f>G175*(1+L175/100)</f>
        <v>0</v>
      </c>
      <c r="N175" s="159">
        <v>0</v>
      </c>
      <c r="O175" s="159">
        <f>ROUND(E175*N175,2)</f>
        <v>0</v>
      </c>
      <c r="P175" s="159">
        <v>0</v>
      </c>
      <c r="Q175" s="159">
        <f>ROUND(E175*P175,2)</f>
        <v>0</v>
      </c>
      <c r="R175" s="159"/>
      <c r="S175" s="159"/>
      <c r="T175" s="160">
        <v>0</v>
      </c>
      <c r="U175" s="159">
        <f>ROUND(E175*T175,2)</f>
        <v>0</v>
      </c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 t="s">
        <v>365</v>
      </c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x14ac:dyDescent="0.2">
      <c r="A176" s="142" t="s">
        <v>140</v>
      </c>
      <c r="B176" s="147" t="s">
        <v>91</v>
      </c>
      <c r="C176" s="176" t="s">
        <v>92</v>
      </c>
      <c r="D176" s="150"/>
      <c r="E176" s="154"/>
      <c r="F176" s="161"/>
      <c r="G176" s="161">
        <f>SUMIF(AE177:AE178,"&lt;&gt;NOR",G177:G178)</f>
        <v>0</v>
      </c>
      <c r="H176" s="161"/>
      <c r="I176" s="161">
        <f>SUM(I177:I178)</f>
        <v>0</v>
      </c>
      <c r="J176" s="161"/>
      <c r="K176" s="161">
        <f>SUM(K177:K178)</f>
        <v>0</v>
      </c>
      <c r="L176" s="161"/>
      <c r="M176" s="161">
        <f>SUM(M177:M178)</f>
        <v>0</v>
      </c>
      <c r="N176" s="161"/>
      <c r="O176" s="161">
        <f>SUM(O177:O178)</f>
        <v>0</v>
      </c>
      <c r="P176" s="161"/>
      <c r="Q176" s="161">
        <f>SUM(Q177:Q178)</f>
        <v>0</v>
      </c>
      <c r="R176" s="161"/>
      <c r="S176" s="161"/>
      <c r="T176" s="162"/>
      <c r="U176" s="161">
        <f>SUM(U177:U178)</f>
        <v>0</v>
      </c>
      <c r="AE176" t="s">
        <v>141</v>
      </c>
    </row>
    <row r="177" spans="1:60" outlineLevel="1" x14ac:dyDescent="0.2">
      <c r="A177" s="136">
        <v>69</v>
      </c>
      <c r="B177" s="146" t="s">
        <v>375</v>
      </c>
      <c r="C177" s="174" t="s">
        <v>376</v>
      </c>
      <c r="D177" s="148" t="s">
        <v>202</v>
      </c>
      <c r="E177" s="152">
        <v>8.4</v>
      </c>
      <c r="F177" s="158"/>
      <c r="G177" s="159">
        <f>ROUND(E177*F177,2)</f>
        <v>0</v>
      </c>
      <c r="H177" s="158"/>
      <c r="I177" s="159">
        <f>ROUND(E177*H177,2)</f>
        <v>0</v>
      </c>
      <c r="J177" s="158"/>
      <c r="K177" s="159">
        <f>ROUND(E177*J177,2)</f>
        <v>0</v>
      </c>
      <c r="L177" s="159">
        <v>15</v>
      </c>
      <c r="M177" s="159">
        <f>G177*(1+L177/100)</f>
        <v>0</v>
      </c>
      <c r="N177" s="159">
        <v>0</v>
      </c>
      <c r="O177" s="159">
        <f>ROUND(E177*N177,2)</f>
        <v>0</v>
      </c>
      <c r="P177" s="159">
        <v>0</v>
      </c>
      <c r="Q177" s="159">
        <f>ROUND(E177*P177,2)</f>
        <v>0</v>
      </c>
      <c r="R177" s="159"/>
      <c r="S177" s="159"/>
      <c r="T177" s="160">
        <v>0</v>
      </c>
      <c r="U177" s="159">
        <f>ROUND(E177*T177,2)</f>
        <v>0</v>
      </c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 t="s">
        <v>150</v>
      </c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">
      <c r="A178" s="163"/>
      <c r="B178" s="164"/>
      <c r="C178" s="177" t="s">
        <v>377</v>
      </c>
      <c r="D178" s="165"/>
      <c r="E178" s="166">
        <v>8.4</v>
      </c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8"/>
      <c r="U178" s="167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 t="s">
        <v>147</v>
      </c>
      <c r="AF178" s="135">
        <v>0</v>
      </c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x14ac:dyDescent="0.2">
      <c r="A179" s="5"/>
      <c r="B179" s="6" t="s">
        <v>378</v>
      </c>
      <c r="C179" s="178" t="s">
        <v>378</v>
      </c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AC179">
        <v>15</v>
      </c>
      <c r="AD179">
        <v>21</v>
      </c>
    </row>
    <row r="180" spans="1:60" x14ac:dyDescent="0.2">
      <c r="A180" s="169"/>
      <c r="B180" s="170" t="s">
        <v>30</v>
      </c>
      <c r="C180" s="179" t="s">
        <v>378</v>
      </c>
      <c r="D180" s="171"/>
      <c r="E180" s="172"/>
      <c r="F180" s="172"/>
      <c r="G180" s="173">
        <f>G7+G65+G99+G102+G135+G144+G167+G169+G176</f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AC180">
        <f>SUMIF(L7:L178,AC179,G7:G178)</f>
        <v>0</v>
      </c>
      <c r="AD180">
        <f>SUMIF(L7:L178,AD179,G7:G178)</f>
        <v>0</v>
      </c>
      <c r="AE180" t="s">
        <v>379</v>
      </c>
    </row>
    <row r="181" spans="1:60" x14ac:dyDescent="0.2">
      <c r="A181" s="5"/>
      <c r="B181" s="6" t="s">
        <v>378</v>
      </c>
      <c r="C181" s="178" t="s">
        <v>378</v>
      </c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60" x14ac:dyDescent="0.2">
      <c r="A182" s="5"/>
      <c r="B182" s="6" t="s">
        <v>378</v>
      </c>
      <c r="C182" s="178" t="s">
        <v>378</v>
      </c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60" x14ac:dyDescent="0.2">
      <c r="A183" s="327" t="s">
        <v>380</v>
      </c>
      <c r="B183" s="327"/>
      <c r="C183" s="328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60" x14ac:dyDescent="0.2">
      <c r="A184" s="308"/>
      <c r="B184" s="309"/>
      <c r="C184" s="310"/>
      <c r="D184" s="309"/>
      <c r="E184" s="309"/>
      <c r="F184" s="309"/>
      <c r="G184" s="31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AE184" t="s">
        <v>381</v>
      </c>
    </row>
    <row r="185" spans="1:60" x14ac:dyDescent="0.2">
      <c r="A185" s="312"/>
      <c r="B185" s="313"/>
      <c r="C185" s="314"/>
      <c r="D185" s="313"/>
      <c r="E185" s="313"/>
      <c r="F185" s="313"/>
      <c r="G185" s="31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60" x14ac:dyDescent="0.2">
      <c r="A186" s="312"/>
      <c r="B186" s="313"/>
      <c r="C186" s="314"/>
      <c r="D186" s="313"/>
      <c r="E186" s="313"/>
      <c r="F186" s="313"/>
      <c r="G186" s="31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60" x14ac:dyDescent="0.2">
      <c r="A187" s="312"/>
      <c r="B187" s="313"/>
      <c r="C187" s="314"/>
      <c r="D187" s="313"/>
      <c r="E187" s="313"/>
      <c r="F187" s="313"/>
      <c r="G187" s="31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60" x14ac:dyDescent="0.2">
      <c r="A188" s="316"/>
      <c r="B188" s="317"/>
      <c r="C188" s="318"/>
      <c r="D188" s="317"/>
      <c r="E188" s="317"/>
      <c r="F188" s="317"/>
      <c r="G188" s="31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60" x14ac:dyDescent="0.2">
      <c r="A189" s="5"/>
      <c r="B189" s="6" t="s">
        <v>378</v>
      </c>
      <c r="C189" s="178" t="s">
        <v>378</v>
      </c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60" x14ac:dyDescent="0.2">
      <c r="C190" s="180"/>
      <c r="D190" s="130"/>
      <c r="AE190" t="s">
        <v>382</v>
      </c>
    </row>
    <row r="191" spans="1:60" x14ac:dyDescent="0.2">
      <c r="D191" s="130"/>
    </row>
    <row r="192" spans="1:60" x14ac:dyDescent="0.2">
      <c r="D192" s="130"/>
    </row>
    <row r="193" spans="4:4" x14ac:dyDescent="0.2">
      <c r="D193" s="130"/>
    </row>
    <row r="194" spans="4:4" x14ac:dyDescent="0.2">
      <c r="D194" s="130"/>
    </row>
    <row r="195" spans="4:4" x14ac:dyDescent="0.2">
      <c r="D195" s="130"/>
    </row>
    <row r="196" spans="4:4" x14ac:dyDescent="0.2">
      <c r="D196" s="130"/>
    </row>
    <row r="197" spans="4:4" x14ac:dyDescent="0.2">
      <c r="D197" s="130"/>
    </row>
    <row r="198" spans="4:4" x14ac:dyDescent="0.2">
      <c r="D198" s="130"/>
    </row>
    <row r="199" spans="4:4" x14ac:dyDescent="0.2">
      <c r="D199" s="130"/>
    </row>
    <row r="200" spans="4:4" x14ac:dyDescent="0.2">
      <c r="D200" s="130"/>
    </row>
    <row r="201" spans="4:4" x14ac:dyDescent="0.2">
      <c r="D201" s="130"/>
    </row>
    <row r="202" spans="4:4" x14ac:dyDescent="0.2">
      <c r="D202" s="130"/>
    </row>
    <row r="203" spans="4:4" x14ac:dyDescent="0.2">
      <c r="D203" s="130"/>
    </row>
    <row r="204" spans="4:4" x14ac:dyDescent="0.2">
      <c r="D204" s="130"/>
    </row>
    <row r="205" spans="4:4" x14ac:dyDescent="0.2">
      <c r="D205" s="130"/>
    </row>
    <row r="206" spans="4:4" x14ac:dyDescent="0.2">
      <c r="D206" s="130"/>
    </row>
    <row r="207" spans="4:4" x14ac:dyDescent="0.2">
      <c r="D207" s="130"/>
    </row>
    <row r="208" spans="4:4" x14ac:dyDescent="0.2">
      <c r="D208" s="130"/>
    </row>
    <row r="209" spans="4:4" x14ac:dyDescent="0.2">
      <c r="D209" s="130"/>
    </row>
    <row r="210" spans="4:4" x14ac:dyDescent="0.2">
      <c r="D210" s="130"/>
    </row>
    <row r="211" spans="4:4" x14ac:dyDescent="0.2">
      <c r="D211" s="130"/>
    </row>
    <row r="212" spans="4:4" x14ac:dyDescent="0.2">
      <c r="D212" s="130"/>
    </row>
    <row r="213" spans="4:4" x14ac:dyDescent="0.2">
      <c r="D213" s="130"/>
    </row>
    <row r="214" spans="4:4" x14ac:dyDescent="0.2">
      <c r="D214" s="130"/>
    </row>
    <row r="215" spans="4:4" x14ac:dyDescent="0.2">
      <c r="D215" s="130"/>
    </row>
    <row r="216" spans="4:4" x14ac:dyDescent="0.2">
      <c r="D216" s="130"/>
    </row>
    <row r="217" spans="4:4" x14ac:dyDescent="0.2">
      <c r="D217" s="130"/>
    </row>
    <row r="218" spans="4:4" x14ac:dyDescent="0.2">
      <c r="D218" s="130"/>
    </row>
    <row r="219" spans="4:4" x14ac:dyDescent="0.2">
      <c r="D219" s="130"/>
    </row>
    <row r="220" spans="4:4" x14ac:dyDescent="0.2">
      <c r="D220" s="130"/>
    </row>
    <row r="221" spans="4:4" x14ac:dyDescent="0.2">
      <c r="D221" s="130"/>
    </row>
    <row r="222" spans="4:4" x14ac:dyDescent="0.2">
      <c r="D222" s="130"/>
    </row>
    <row r="223" spans="4:4" x14ac:dyDescent="0.2">
      <c r="D223" s="130"/>
    </row>
    <row r="224" spans="4:4" x14ac:dyDescent="0.2">
      <c r="D224" s="130"/>
    </row>
    <row r="225" spans="4:4" x14ac:dyDescent="0.2">
      <c r="D225" s="130"/>
    </row>
    <row r="226" spans="4:4" x14ac:dyDescent="0.2">
      <c r="D226" s="130"/>
    </row>
    <row r="227" spans="4:4" x14ac:dyDescent="0.2">
      <c r="D227" s="130"/>
    </row>
    <row r="228" spans="4:4" x14ac:dyDescent="0.2">
      <c r="D228" s="130"/>
    </row>
    <row r="229" spans="4:4" x14ac:dyDescent="0.2">
      <c r="D229" s="130"/>
    </row>
    <row r="230" spans="4:4" x14ac:dyDescent="0.2">
      <c r="D230" s="130"/>
    </row>
    <row r="231" spans="4:4" x14ac:dyDescent="0.2">
      <c r="D231" s="130"/>
    </row>
    <row r="232" spans="4:4" x14ac:dyDescent="0.2">
      <c r="D232" s="130"/>
    </row>
    <row r="233" spans="4:4" x14ac:dyDescent="0.2">
      <c r="D233" s="130"/>
    </row>
    <row r="234" spans="4:4" x14ac:dyDescent="0.2">
      <c r="D234" s="130"/>
    </row>
    <row r="235" spans="4:4" x14ac:dyDescent="0.2">
      <c r="D235" s="130"/>
    </row>
    <row r="236" spans="4:4" x14ac:dyDescent="0.2">
      <c r="D236" s="130"/>
    </row>
    <row r="237" spans="4:4" x14ac:dyDescent="0.2">
      <c r="D237" s="130"/>
    </row>
    <row r="238" spans="4:4" x14ac:dyDescent="0.2">
      <c r="D238" s="130"/>
    </row>
    <row r="239" spans="4:4" x14ac:dyDescent="0.2">
      <c r="D239" s="130"/>
    </row>
    <row r="240" spans="4:4" x14ac:dyDescent="0.2">
      <c r="D240" s="130"/>
    </row>
    <row r="241" spans="4:4" x14ac:dyDescent="0.2">
      <c r="D241" s="130"/>
    </row>
    <row r="242" spans="4:4" x14ac:dyDescent="0.2">
      <c r="D242" s="130"/>
    </row>
    <row r="243" spans="4:4" x14ac:dyDescent="0.2">
      <c r="D243" s="130"/>
    </row>
    <row r="244" spans="4:4" x14ac:dyDescent="0.2">
      <c r="D244" s="130"/>
    </row>
    <row r="245" spans="4:4" x14ac:dyDescent="0.2">
      <c r="D245" s="130"/>
    </row>
    <row r="246" spans="4:4" x14ac:dyDescent="0.2">
      <c r="D246" s="130"/>
    </row>
    <row r="247" spans="4:4" x14ac:dyDescent="0.2">
      <c r="D247" s="130"/>
    </row>
    <row r="248" spans="4:4" x14ac:dyDescent="0.2">
      <c r="D248" s="130"/>
    </row>
    <row r="249" spans="4:4" x14ac:dyDescent="0.2">
      <c r="D249" s="130"/>
    </row>
    <row r="250" spans="4:4" x14ac:dyDescent="0.2">
      <c r="D250" s="130"/>
    </row>
    <row r="251" spans="4:4" x14ac:dyDescent="0.2">
      <c r="D251" s="130"/>
    </row>
    <row r="252" spans="4:4" x14ac:dyDescent="0.2">
      <c r="D252" s="130"/>
    </row>
    <row r="253" spans="4:4" x14ac:dyDescent="0.2">
      <c r="D253" s="130"/>
    </row>
    <row r="254" spans="4:4" x14ac:dyDescent="0.2">
      <c r="D254" s="130"/>
    </row>
    <row r="255" spans="4:4" x14ac:dyDescent="0.2">
      <c r="D255" s="130"/>
    </row>
    <row r="256" spans="4:4" x14ac:dyDescent="0.2">
      <c r="D256" s="130"/>
    </row>
    <row r="257" spans="4:4" x14ac:dyDescent="0.2">
      <c r="D257" s="130"/>
    </row>
    <row r="258" spans="4:4" x14ac:dyDescent="0.2">
      <c r="D258" s="130"/>
    </row>
    <row r="259" spans="4:4" x14ac:dyDescent="0.2">
      <c r="D259" s="130"/>
    </row>
    <row r="260" spans="4:4" x14ac:dyDescent="0.2">
      <c r="D260" s="130"/>
    </row>
    <row r="261" spans="4:4" x14ac:dyDescent="0.2">
      <c r="D261" s="130"/>
    </row>
    <row r="262" spans="4:4" x14ac:dyDescent="0.2">
      <c r="D262" s="130"/>
    </row>
    <row r="263" spans="4:4" x14ac:dyDescent="0.2">
      <c r="D263" s="130"/>
    </row>
    <row r="264" spans="4:4" x14ac:dyDescent="0.2">
      <c r="D264" s="130"/>
    </row>
    <row r="265" spans="4:4" x14ac:dyDescent="0.2">
      <c r="D265" s="130"/>
    </row>
    <row r="266" spans="4:4" x14ac:dyDescent="0.2">
      <c r="D266" s="130"/>
    </row>
    <row r="267" spans="4:4" x14ac:dyDescent="0.2">
      <c r="D267" s="130"/>
    </row>
    <row r="268" spans="4:4" x14ac:dyDescent="0.2">
      <c r="D268" s="130"/>
    </row>
    <row r="269" spans="4:4" x14ac:dyDescent="0.2">
      <c r="D269" s="130"/>
    </row>
    <row r="270" spans="4:4" x14ac:dyDescent="0.2">
      <c r="D270" s="130"/>
    </row>
    <row r="271" spans="4:4" x14ac:dyDescent="0.2">
      <c r="D271" s="130"/>
    </row>
    <row r="272" spans="4:4" x14ac:dyDescent="0.2">
      <c r="D272" s="130"/>
    </row>
    <row r="273" spans="4:4" x14ac:dyDescent="0.2">
      <c r="D273" s="130"/>
    </row>
    <row r="274" spans="4:4" x14ac:dyDescent="0.2">
      <c r="D274" s="130"/>
    </row>
    <row r="275" spans="4:4" x14ac:dyDescent="0.2">
      <c r="D275" s="130"/>
    </row>
    <row r="276" spans="4:4" x14ac:dyDescent="0.2">
      <c r="D276" s="130"/>
    </row>
    <row r="277" spans="4:4" x14ac:dyDescent="0.2">
      <c r="D277" s="130"/>
    </row>
    <row r="278" spans="4:4" x14ac:dyDescent="0.2">
      <c r="D278" s="130"/>
    </row>
    <row r="279" spans="4:4" x14ac:dyDescent="0.2">
      <c r="D279" s="130"/>
    </row>
    <row r="280" spans="4:4" x14ac:dyDescent="0.2">
      <c r="D280" s="130"/>
    </row>
    <row r="281" spans="4:4" x14ac:dyDescent="0.2">
      <c r="D281" s="130"/>
    </row>
    <row r="282" spans="4:4" x14ac:dyDescent="0.2">
      <c r="D282" s="130"/>
    </row>
    <row r="283" spans="4:4" x14ac:dyDescent="0.2">
      <c r="D283" s="130"/>
    </row>
    <row r="284" spans="4:4" x14ac:dyDescent="0.2">
      <c r="D284" s="130"/>
    </row>
    <row r="285" spans="4:4" x14ac:dyDescent="0.2">
      <c r="D285" s="130"/>
    </row>
    <row r="286" spans="4:4" x14ac:dyDescent="0.2">
      <c r="D286" s="130"/>
    </row>
    <row r="287" spans="4:4" x14ac:dyDescent="0.2">
      <c r="D287" s="130"/>
    </row>
    <row r="288" spans="4:4" x14ac:dyDescent="0.2">
      <c r="D288" s="130"/>
    </row>
    <row r="289" spans="4:4" x14ac:dyDescent="0.2">
      <c r="D289" s="130"/>
    </row>
    <row r="290" spans="4:4" x14ac:dyDescent="0.2">
      <c r="D290" s="130"/>
    </row>
    <row r="291" spans="4:4" x14ac:dyDescent="0.2">
      <c r="D291" s="130"/>
    </row>
    <row r="292" spans="4:4" x14ac:dyDescent="0.2">
      <c r="D292" s="130"/>
    </row>
    <row r="293" spans="4:4" x14ac:dyDescent="0.2">
      <c r="D293" s="130"/>
    </row>
    <row r="294" spans="4:4" x14ac:dyDescent="0.2">
      <c r="D294" s="130"/>
    </row>
    <row r="295" spans="4:4" x14ac:dyDescent="0.2">
      <c r="D295" s="130"/>
    </row>
    <row r="296" spans="4:4" x14ac:dyDescent="0.2">
      <c r="D296" s="130"/>
    </row>
    <row r="297" spans="4:4" x14ac:dyDescent="0.2">
      <c r="D297" s="130"/>
    </row>
    <row r="298" spans="4:4" x14ac:dyDescent="0.2">
      <c r="D298" s="130"/>
    </row>
    <row r="299" spans="4:4" x14ac:dyDescent="0.2">
      <c r="D299" s="130"/>
    </row>
    <row r="300" spans="4:4" x14ac:dyDescent="0.2">
      <c r="D300" s="130"/>
    </row>
    <row r="301" spans="4:4" x14ac:dyDescent="0.2">
      <c r="D301" s="130"/>
    </row>
    <row r="302" spans="4:4" x14ac:dyDescent="0.2">
      <c r="D302" s="130"/>
    </row>
    <row r="303" spans="4:4" x14ac:dyDescent="0.2">
      <c r="D303" s="130"/>
    </row>
    <row r="304" spans="4:4" x14ac:dyDescent="0.2">
      <c r="D304" s="130"/>
    </row>
    <row r="305" spans="4:4" x14ac:dyDescent="0.2">
      <c r="D305" s="130"/>
    </row>
    <row r="306" spans="4:4" x14ac:dyDescent="0.2">
      <c r="D306" s="130"/>
    </row>
    <row r="307" spans="4:4" x14ac:dyDescent="0.2">
      <c r="D307" s="130"/>
    </row>
    <row r="308" spans="4:4" x14ac:dyDescent="0.2">
      <c r="D308" s="130"/>
    </row>
    <row r="309" spans="4:4" x14ac:dyDescent="0.2">
      <c r="D309" s="130"/>
    </row>
    <row r="310" spans="4:4" x14ac:dyDescent="0.2">
      <c r="D310" s="130"/>
    </row>
    <row r="311" spans="4:4" x14ac:dyDescent="0.2">
      <c r="D311" s="130"/>
    </row>
    <row r="312" spans="4:4" x14ac:dyDescent="0.2">
      <c r="D312" s="130"/>
    </row>
    <row r="313" spans="4:4" x14ac:dyDescent="0.2">
      <c r="D313" s="130"/>
    </row>
    <row r="314" spans="4:4" x14ac:dyDescent="0.2">
      <c r="D314" s="130"/>
    </row>
    <row r="315" spans="4:4" x14ac:dyDescent="0.2">
      <c r="D315" s="130"/>
    </row>
    <row r="316" spans="4:4" x14ac:dyDescent="0.2">
      <c r="D316" s="130"/>
    </row>
    <row r="317" spans="4:4" x14ac:dyDescent="0.2">
      <c r="D317" s="130"/>
    </row>
    <row r="318" spans="4:4" x14ac:dyDescent="0.2">
      <c r="D318" s="130"/>
    </row>
    <row r="319" spans="4:4" x14ac:dyDescent="0.2">
      <c r="D319" s="130"/>
    </row>
    <row r="320" spans="4:4" x14ac:dyDescent="0.2">
      <c r="D320" s="130"/>
    </row>
    <row r="321" spans="4:4" x14ac:dyDescent="0.2">
      <c r="D321" s="130"/>
    </row>
    <row r="322" spans="4:4" x14ac:dyDescent="0.2">
      <c r="D322" s="130"/>
    </row>
    <row r="323" spans="4:4" x14ac:dyDescent="0.2">
      <c r="D323" s="130"/>
    </row>
    <row r="324" spans="4:4" x14ac:dyDescent="0.2">
      <c r="D324" s="130"/>
    </row>
    <row r="325" spans="4:4" x14ac:dyDescent="0.2">
      <c r="D325" s="130"/>
    </row>
    <row r="326" spans="4:4" x14ac:dyDescent="0.2">
      <c r="D326" s="130"/>
    </row>
    <row r="327" spans="4:4" x14ac:dyDescent="0.2">
      <c r="D327" s="130"/>
    </row>
    <row r="328" spans="4:4" x14ac:dyDescent="0.2">
      <c r="D328" s="130"/>
    </row>
    <row r="329" spans="4:4" x14ac:dyDescent="0.2">
      <c r="D329" s="130"/>
    </row>
    <row r="330" spans="4:4" x14ac:dyDescent="0.2">
      <c r="D330" s="130"/>
    </row>
    <row r="331" spans="4:4" x14ac:dyDescent="0.2">
      <c r="D331" s="130"/>
    </row>
    <row r="332" spans="4:4" x14ac:dyDescent="0.2">
      <c r="D332" s="130"/>
    </row>
    <row r="333" spans="4:4" x14ac:dyDescent="0.2">
      <c r="D333" s="130"/>
    </row>
    <row r="334" spans="4:4" x14ac:dyDescent="0.2">
      <c r="D334" s="130"/>
    </row>
    <row r="335" spans="4:4" x14ac:dyDescent="0.2">
      <c r="D335" s="130"/>
    </row>
    <row r="336" spans="4:4" x14ac:dyDescent="0.2">
      <c r="D336" s="130"/>
    </row>
    <row r="337" spans="4:4" x14ac:dyDescent="0.2">
      <c r="D337" s="130"/>
    </row>
    <row r="338" spans="4:4" x14ac:dyDescent="0.2">
      <c r="D338" s="130"/>
    </row>
    <row r="339" spans="4:4" x14ac:dyDescent="0.2">
      <c r="D339" s="130"/>
    </row>
    <row r="340" spans="4:4" x14ac:dyDescent="0.2">
      <c r="D340" s="130"/>
    </row>
    <row r="341" spans="4:4" x14ac:dyDescent="0.2">
      <c r="D341" s="130"/>
    </row>
    <row r="342" spans="4:4" x14ac:dyDescent="0.2">
      <c r="D342" s="130"/>
    </row>
    <row r="343" spans="4:4" x14ac:dyDescent="0.2">
      <c r="D343" s="130"/>
    </row>
    <row r="344" spans="4:4" x14ac:dyDescent="0.2">
      <c r="D344" s="130"/>
    </row>
    <row r="345" spans="4:4" x14ac:dyDescent="0.2">
      <c r="D345" s="130"/>
    </row>
    <row r="346" spans="4:4" x14ac:dyDescent="0.2">
      <c r="D346" s="130"/>
    </row>
    <row r="347" spans="4:4" x14ac:dyDescent="0.2">
      <c r="D347" s="130"/>
    </row>
    <row r="348" spans="4:4" x14ac:dyDescent="0.2">
      <c r="D348" s="130"/>
    </row>
    <row r="349" spans="4:4" x14ac:dyDescent="0.2">
      <c r="D349" s="130"/>
    </row>
    <row r="350" spans="4:4" x14ac:dyDescent="0.2">
      <c r="D350" s="130"/>
    </row>
    <row r="351" spans="4:4" x14ac:dyDescent="0.2">
      <c r="D351" s="130"/>
    </row>
    <row r="352" spans="4:4" x14ac:dyDescent="0.2">
      <c r="D352" s="130"/>
    </row>
    <row r="353" spans="4:4" x14ac:dyDescent="0.2">
      <c r="D353" s="130"/>
    </row>
    <row r="354" spans="4:4" x14ac:dyDescent="0.2">
      <c r="D354" s="130"/>
    </row>
    <row r="355" spans="4:4" x14ac:dyDescent="0.2">
      <c r="D355" s="130"/>
    </row>
    <row r="356" spans="4:4" x14ac:dyDescent="0.2">
      <c r="D356" s="130"/>
    </row>
    <row r="357" spans="4:4" x14ac:dyDescent="0.2">
      <c r="D357" s="130"/>
    </row>
    <row r="358" spans="4:4" x14ac:dyDescent="0.2">
      <c r="D358" s="130"/>
    </row>
    <row r="359" spans="4:4" x14ac:dyDescent="0.2">
      <c r="D359" s="130"/>
    </row>
    <row r="360" spans="4:4" x14ac:dyDescent="0.2">
      <c r="D360" s="130"/>
    </row>
    <row r="361" spans="4:4" x14ac:dyDescent="0.2">
      <c r="D361" s="130"/>
    </row>
    <row r="362" spans="4:4" x14ac:dyDescent="0.2">
      <c r="D362" s="130"/>
    </row>
    <row r="363" spans="4:4" x14ac:dyDescent="0.2">
      <c r="D363" s="130"/>
    </row>
    <row r="364" spans="4:4" x14ac:dyDescent="0.2">
      <c r="D364" s="130"/>
    </row>
    <row r="365" spans="4:4" x14ac:dyDescent="0.2">
      <c r="D365" s="130"/>
    </row>
    <row r="366" spans="4:4" x14ac:dyDescent="0.2">
      <c r="D366" s="130"/>
    </row>
    <row r="367" spans="4:4" x14ac:dyDescent="0.2">
      <c r="D367" s="130"/>
    </row>
    <row r="368" spans="4:4" x14ac:dyDescent="0.2">
      <c r="D368" s="130"/>
    </row>
    <row r="369" spans="4:4" x14ac:dyDescent="0.2">
      <c r="D369" s="130"/>
    </row>
    <row r="370" spans="4:4" x14ac:dyDescent="0.2">
      <c r="D370" s="130"/>
    </row>
    <row r="371" spans="4:4" x14ac:dyDescent="0.2">
      <c r="D371" s="130"/>
    </row>
    <row r="372" spans="4:4" x14ac:dyDescent="0.2">
      <c r="D372" s="130"/>
    </row>
    <row r="373" spans="4:4" x14ac:dyDescent="0.2">
      <c r="D373" s="130"/>
    </row>
    <row r="374" spans="4:4" x14ac:dyDescent="0.2">
      <c r="D374" s="130"/>
    </row>
    <row r="375" spans="4:4" x14ac:dyDescent="0.2">
      <c r="D375" s="130"/>
    </row>
    <row r="376" spans="4:4" x14ac:dyDescent="0.2">
      <c r="D376" s="130"/>
    </row>
    <row r="377" spans="4:4" x14ac:dyDescent="0.2">
      <c r="D377" s="130"/>
    </row>
    <row r="378" spans="4:4" x14ac:dyDescent="0.2">
      <c r="D378" s="130"/>
    </row>
    <row r="379" spans="4:4" x14ac:dyDescent="0.2">
      <c r="D379" s="130"/>
    </row>
    <row r="380" spans="4:4" x14ac:dyDescent="0.2">
      <c r="D380" s="130"/>
    </row>
    <row r="381" spans="4:4" x14ac:dyDescent="0.2">
      <c r="D381" s="130"/>
    </row>
    <row r="382" spans="4:4" x14ac:dyDescent="0.2">
      <c r="D382" s="130"/>
    </row>
    <row r="383" spans="4:4" x14ac:dyDescent="0.2">
      <c r="D383" s="130"/>
    </row>
    <row r="384" spans="4:4" x14ac:dyDescent="0.2">
      <c r="D384" s="130"/>
    </row>
    <row r="385" spans="4:4" x14ac:dyDescent="0.2">
      <c r="D385" s="130"/>
    </row>
    <row r="386" spans="4:4" x14ac:dyDescent="0.2">
      <c r="D386" s="130"/>
    </row>
    <row r="387" spans="4:4" x14ac:dyDescent="0.2">
      <c r="D387" s="130"/>
    </row>
    <row r="388" spans="4:4" x14ac:dyDescent="0.2">
      <c r="D388" s="130"/>
    </row>
    <row r="389" spans="4:4" x14ac:dyDescent="0.2">
      <c r="D389" s="130"/>
    </row>
    <row r="390" spans="4:4" x14ac:dyDescent="0.2">
      <c r="D390" s="130"/>
    </row>
    <row r="391" spans="4:4" x14ac:dyDescent="0.2">
      <c r="D391" s="130"/>
    </row>
    <row r="392" spans="4:4" x14ac:dyDescent="0.2">
      <c r="D392" s="130"/>
    </row>
    <row r="393" spans="4:4" x14ac:dyDescent="0.2">
      <c r="D393" s="130"/>
    </row>
    <row r="394" spans="4:4" x14ac:dyDescent="0.2">
      <c r="D394" s="130"/>
    </row>
    <row r="395" spans="4:4" x14ac:dyDescent="0.2">
      <c r="D395" s="130"/>
    </row>
    <row r="396" spans="4:4" x14ac:dyDescent="0.2">
      <c r="D396" s="130"/>
    </row>
    <row r="397" spans="4:4" x14ac:dyDescent="0.2">
      <c r="D397" s="130"/>
    </row>
    <row r="398" spans="4:4" x14ac:dyDescent="0.2">
      <c r="D398" s="130"/>
    </row>
    <row r="399" spans="4:4" x14ac:dyDescent="0.2">
      <c r="D399" s="130"/>
    </row>
    <row r="400" spans="4:4" x14ac:dyDescent="0.2">
      <c r="D400" s="130"/>
    </row>
    <row r="401" spans="4:4" x14ac:dyDescent="0.2">
      <c r="D401" s="130"/>
    </row>
    <row r="402" spans="4:4" x14ac:dyDescent="0.2">
      <c r="D402" s="130"/>
    </row>
    <row r="403" spans="4:4" x14ac:dyDescent="0.2">
      <c r="D403" s="130"/>
    </row>
    <row r="404" spans="4:4" x14ac:dyDescent="0.2">
      <c r="D404" s="130"/>
    </row>
    <row r="405" spans="4:4" x14ac:dyDescent="0.2">
      <c r="D405" s="130"/>
    </row>
    <row r="406" spans="4:4" x14ac:dyDescent="0.2">
      <c r="D406" s="130"/>
    </row>
    <row r="407" spans="4:4" x14ac:dyDescent="0.2">
      <c r="D407" s="130"/>
    </row>
    <row r="408" spans="4:4" x14ac:dyDescent="0.2">
      <c r="D408" s="130"/>
    </row>
    <row r="409" spans="4:4" x14ac:dyDescent="0.2">
      <c r="D409" s="130"/>
    </row>
    <row r="410" spans="4:4" x14ac:dyDescent="0.2">
      <c r="D410" s="130"/>
    </row>
    <row r="411" spans="4:4" x14ac:dyDescent="0.2">
      <c r="D411" s="130"/>
    </row>
    <row r="412" spans="4:4" x14ac:dyDescent="0.2">
      <c r="D412" s="130"/>
    </row>
    <row r="413" spans="4:4" x14ac:dyDescent="0.2">
      <c r="D413" s="130"/>
    </row>
    <row r="414" spans="4:4" x14ac:dyDescent="0.2">
      <c r="D414" s="130"/>
    </row>
    <row r="415" spans="4:4" x14ac:dyDescent="0.2">
      <c r="D415" s="130"/>
    </row>
    <row r="416" spans="4:4" x14ac:dyDescent="0.2">
      <c r="D416" s="130"/>
    </row>
    <row r="417" spans="4:4" x14ac:dyDescent="0.2">
      <c r="D417" s="130"/>
    </row>
    <row r="418" spans="4:4" x14ac:dyDescent="0.2">
      <c r="D418" s="130"/>
    </row>
    <row r="419" spans="4:4" x14ac:dyDescent="0.2">
      <c r="D419" s="130"/>
    </row>
    <row r="420" spans="4:4" x14ac:dyDescent="0.2">
      <c r="D420" s="130"/>
    </row>
    <row r="421" spans="4:4" x14ac:dyDescent="0.2">
      <c r="D421" s="130"/>
    </row>
    <row r="422" spans="4:4" x14ac:dyDescent="0.2">
      <c r="D422" s="130"/>
    </row>
    <row r="423" spans="4:4" x14ac:dyDescent="0.2">
      <c r="D423" s="130"/>
    </row>
    <row r="424" spans="4:4" x14ac:dyDescent="0.2">
      <c r="D424" s="130"/>
    </row>
    <row r="425" spans="4:4" x14ac:dyDescent="0.2">
      <c r="D425" s="130"/>
    </row>
    <row r="426" spans="4:4" x14ac:dyDescent="0.2">
      <c r="D426" s="130"/>
    </row>
    <row r="427" spans="4:4" x14ac:dyDescent="0.2">
      <c r="D427" s="130"/>
    </row>
    <row r="428" spans="4:4" x14ac:dyDescent="0.2">
      <c r="D428" s="130"/>
    </row>
    <row r="429" spans="4:4" x14ac:dyDescent="0.2">
      <c r="D429" s="130"/>
    </row>
    <row r="430" spans="4:4" x14ac:dyDescent="0.2">
      <c r="D430" s="130"/>
    </row>
    <row r="431" spans="4:4" x14ac:dyDescent="0.2">
      <c r="D431" s="130"/>
    </row>
    <row r="432" spans="4:4" x14ac:dyDescent="0.2">
      <c r="D432" s="130"/>
    </row>
    <row r="433" spans="4:4" x14ac:dyDescent="0.2">
      <c r="D433" s="130"/>
    </row>
    <row r="434" spans="4:4" x14ac:dyDescent="0.2">
      <c r="D434" s="130"/>
    </row>
    <row r="435" spans="4:4" x14ac:dyDescent="0.2">
      <c r="D435" s="130"/>
    </row>
    <row r="436" spans="4:4" x14ac:dyDescent="0.2">
      <c r="D436" s="130"/>
    </row>
    <row r="437" spans="4:4" x14ac:dyDescent="0.2">
      <c r="D437" s="130"/>
    </row>
    <row r="438" spans="4:4" x14ac:dyDescent="0.2">
      <c r="D438" s="130"/>
    </row>
    <row r="439" spans="4:4" x14ac:dyDescent="0.2">
      <c r="D439" s="130"/>
    </row>
    <row r="440" spans="4:4" x14ac:dyDescent="0.2">
      <c r="D440" s="130"/>
    </row>
    <row r="441" spans="4:4" x14ac:dyDescent="0.2">
      <c r="D441" s="130"/>
    </row>
    <row r="442" spans="4:4" x14ac:dyDescent="0.2">
      <c r="D442" s="130"/>
    </row>
    <row r="443" spans="4:4" x14ac:dyDescent="0.2">
      <c r="D443" s="130"/>
    </row>
    <row r="444" spans="4:4" x14ac:dyDescent="0.2">
      <c r="D444" s="130"/>
    </row>
    <row r="445" spans="4:4" x14ac:dyDescent="0.2">
      <c r="D445" s="130"/>
    </row>
    <row r="446" spans="4:4" x14ac:dyDescent="0.2">
      <c r="D446" s="130"/>
    </row>
    <row r="447" spans="4:4" x14ac:dyDescent="0.2">
      <c r="D447" s="130"/>
    </row>
    <row r="448" spans="4:4" x14ac:dyDescent="0.2">
      <c r="D448" s="130"/>
    </row>
    <row r="449" spans="4:4" x14ac:dyDescent="0.2">
      <c r="D449" s="130"/>
    </row>
    <row r="450" spans="4:4" x14ac:dyDescent="0.2">
      <c r="D450" s="130"/>
    </row>
    <row r="451" spans="4:4" x14ac:dyDescent="0.2">
      <c r="D451" s="130"/>
    </row>
    <row r="452" spans="4:4" x14ac:dyDescent="0.2">
      <c r="D452" s="130"/>
    </row>
    <row r="453" spans="4:4" x14ac:dyDescent="0.2">
      <c r="D453" s="130"/>
    </row>
    <row r="454" spans="4:4" x14ac:dyDescent="0.2">
      <c r="D454" s="130"/>
    </row>
    <row r="455" spans="4:4" x14ac:dyDescent="0.2">
      <c r="D455" s="130"/>
    </row>
    <row r="456" spans="4:4" x14ac:dyDescent="0.2">
      <c r="D456" s="130"/>
    </row>
    <row r="457" spans="4:4" x14ac:dyDescent="0.2">
      <c r="D457" s="130"/>
    </row>
    <row r="458" spans="4:4" x14ac:dyDescent="0.2">
      <c r="D458" s="130"/>
    </row>
    <row r="459" spans="4:4" x14ac:dyDescent="0.2">
      <c r="D459" s="130"/>
    </row>
    <row r="460" spans="4:4" x14ac:dyDescent="0.2">
      <c r="D460" s="130"/>
    </row>
    <row r="461" spans="4:4" x14ac:dyDescent="0.2">
      <c r="D461" s="130"/>
    </row>
    <row r="462" spans="4:4" x14ac:dyDescent="0.2">
      <c r="D462" s="130"/>
    </row>
    <row r="463" spans="4:4" x14ac:dyDescent="0.2">
      <c r="D463" s="130"/>
    </row>
    <row r="464" spans="4:4" x14ac:dyDescent="0.2">
      <c r="D464" s="130"/>
    </row>
    <row r="465" spans="4:4" x14ac:dyDescent="0.2">
      <c r="D465" s="130"/>
    </row>
    <row r="466" spans="4:4" x14ac:dyDescent="0.2">
      <c r="D466" s="130"/>
    </row>
    <row r="467" spans="4:4" x14ac:dyDescent="0.2">
      <c r="D467" s="130"/>
    </row>
    <row r="468" spans="4:4" x14ac:dyDescent="0.2">
      <c r="D468" s="130"/>
    </row>
    <row r="469" spans="4:4" x14ac:dyDescent="0.2">
      <c r="D469" s="130"/>
    </row>
    <row r="470" spans="4:4" x14ac:dyDescent="0.2">
      <c r="D470" s="130"/>
    </row>
    <row r="471" spans="4:4" x14ac:dyDescent="0.2">
      <c r="D471" s="130"/>
    </row>
    <row r="472" spans="4:4" x14ac:dyDescent="0.2">
      <c r="D472" s="130"/>
    </row>
    <row r="473" spans="4:4" x14ac:dyDescent="0.2">
      <c r="D473" s="130"/>
    </row>
    <row r="474" spans="4:4" x14ac:dyDescent="0.2">
      <c r="D474" s="130"/>
    </row>
    <row r="475" spans="4:4" x14ac:dyDescent="0.2">
      <c r="D475" s="130"/>
    </row>
    <row r="476" spans="4:4" x14ac:dyDescent="0.2">
      <c r="D476" s="130"/>
    </row>
    <row r="477" spans="4:4" x14ac:dyDescent="0.2">
      <c r="D477" s="130"/>
    </row>
    <row r="478" spans="4:4" x14ac:dyDescent="0.2">
      <c r="D478" s="130"/>
    </row>
    <row r="479" spans="4:4" x14ac:dyDescent="0.2">
      <c r="D479" s="130"/>
    </row>
    <row r="480" spans="4:4" x14ac:dyDescent="0.2">
      <c r="D480" s="130"/>
    </row>
    <row r="481" spans="4:4" x14ac:dyDescent="0.2">
      <c r="D481" s="130"/>
    </row>
    <row r="482" spans="4:4" x14ac:dyDescent="0.2">
      <c r="D482" s="130"/>
    </row>
    <row r="483" spans="4:4" x14ac:dyDescent="0.2">
      <c r="D483" s="130"/>
    </row>
    <row r="484" spans="4:4" x14ac:dyDescent="0.2">
      <c r="D484" s="130"/>
    </row>
    <row r="485" spans="4:4" x14ac:dyDescent="0.2">
      <c r="D485" s="130"/>
    </row>
    <row r="486" spans="4:4" x14ac:dyDescent="0.2">
      <c r="D486" s="130"/>
    </row>
    <row r="487" spans="4:4" x14ac:dyDescent="0.2">
      <c r="D487" s="130"/>
    </row>
    <row r="488" spans="4:4" x14ac:dyDescent="0.2">
      <c r="D488" s="130"/>
    </row>
    <row r="489" spans="4:4" x14ac:dyDescent="0.2">
      <c r="D489" s="130"/>
    </row>
    <row r="490" spans="4:4" x14ac:dyDescent="0.2">
      <c r="D490" s="130"/>
    </row>
    <row r="491" spans="4:4" x14ac:dyDescent="0.2">
      <c r="D491" s="130"/>
    </row>
    <row r="492" spans="4:4" x14ac:dyDescent="0.2">
      <c r="D492" s="130"/>
    </row>
    <row r="493" spans="4:4" x14ac:dyDescent="0.2">
      <c r="D493" s="130"/>
    </row>
    <row r="494" spans="4:4" x14ac:dyDescent="0.2">
      <c r="D494" s="130"/>
    </row>
    <row r="495" spans="4:4" x14ac:dyDescent="0.2">
      <c r="D495" s="130"/>
    </row>
    <row r="496" spans="4:4" x14ac:dyDescent="0.2">
      <c r="D496" s="130"/>
    </row>
    <row r="497" spans="4:4" x14ac:dyDescent="0.2">
      <c r="D497" s="130"/>
    </row>
    <row r="498" spans="4:4" x14ac:dyDescent="0.2">
      <c r="D498" s="130"/>
    </row>
    <row r="499" spans="4:4" x14ac:dyDescent="0.2">
      <c r="D499" s="130"/>
    </row>
    <row r="500" spans="4:4" x14ac:dyDescent="0.2">
      <c r="D500" s="130"/>
    </row>
    <row r="501" spans="4:4" x14ac:dyDescent="0.2">
      <c r="D501" s="130"/>
    </row>
    <row r="502" spans="4:4" x14ac:dyDescent="0.2">
      <c r="D502" s="130"/>
    </row>
    <row r="503" spans="4:4" x14ac:dyDescent="0.2">
      <c r="D503" s="130"/>
    </row>
    <row r="504" spans="4:4" x14ac:dyDescent="0.2">
      <c r="D504" s="130"/>
    </row>
    <row r="505" spans="4:4" x14ac:dyDescent="0.2">
      <c r="D505" s="130"/>
    </row>
    <row r="506" spans="4:4" x14ac:dyDescent="0.2">
      <c r="D506" s="130"/>
    </row>
    <row r="507" spans="4:4" x14ac:dyDescent="0.2">
      <c r="D507" s="130"/>
    </row>
    <row r="508" spans="4:4" x14ac:dyDescent="0.2">
      <c r="D508" s="130"/>
    </row>
    <row r="509" spans="4:4" x14ac:dyDescent="0.2">
      <c r="D509" s="130"/>
    </row>
    <row r="510" spans="4:4" x14ac:dyDescent="0.2">
      <c r="D510" s="130"/>
    </row>
    <row r="511" spans="4:4" x14ac:dyDescent="0.2">
      <c r="D511" s="130"/>
    </row>
    <row r="512" spans="4:4" x14ac:dyDescent="0.2">
      <c r="D512" s="130"/>
    </row>
    <row r="513" spans="4:4" x14ac:dyDescent="0.2">
      <c r="D513" s="130"/>
    </row>
    <row r="514" spans="4:4" x14ac:dyDescent="0.2">
      <c r="D514" s="130"/>
    </row>
    <row r="515" spans="4:4" x14ac:dyDescent="0.2">
      <c r="D515" s="130"/>
    </row>
    <row r="516" spans="4:4" x14ac:dyDescent="0.2">
      <c r="D516" s="130"/>
    </row>
    <row r="517" spans="4:4" x14ac:dyDescent="0.2">
      <c r="D517" s="130"/>
    </row>
    <row r="518" spans="4:4" x14ac:dyDescent="0.2">
      <c r="D518" s="130"/>
    </row>
    <row r="519" spans="4:4" x14ac:dyDescent="0.2">
      <c r="D519" s="130"/>
    </row>
    <row r="520" spans="4:4" x14ac:dyDescent="0.2">
      <c r="D520" s="130"/>
    </row>
    <row r="521" spans="4:4" x14ac:dyDescent="0.2">
      <c r="D521" s="130"/>
    </row>
    <row r="522" spans="4:4" x14ac:dyDescent="0.2">
      <c r="D522" s="130"/>
    </row>
    <row r="523" spans="4:4" x14ac:dyDescent="0.2">
      <c r="D523" s="130"/>
    </row>
    <row r="524" spans="4:4" x14ac:dyDescent="0.2">
      <c r="D524" s="130"/>
    </row>
    <row r="525" spans="4:4" x14ac:dyDescent="0.2">
      <c r="D525" s="130"/>
    </row>
    <row r="526" spans="4:4" x14ac:dyDescent="0.2">
      <c r="D526" s="130"/>
    </row>
    <row r="527" spans="4:4" x14ac:dyDescent="0.2">
      <c r="D527" s="130"/>
    </row>
    <row r="528" spans="4:4" x14ac:dyDescent="0.2">
      <c r="D528" s="130"/>
    </row>
    <row r="529" spans="4:4" x14ac:dyDescent="0.2">
      <c r="D529" s="130"/>
    </row>
    <row r="530" spans="4:4" x14ac:dyDescent="0.2">
      <c r="D530" s="130"/>
    </row>
    <row r="531" spans="4:4" x14ac:dyDescent="0.2">
      <c r="D531" s="130"/>
    </row>
    <row r="532" spans="4:4" x14ac:dyDescent="0.2">
      <c r="D532" s="130"/>
    </row>
    <row r="533" spans="4:4" x14ac:dyDescent="0.2">
      <c r="D533" s="130"/>
    </row>
    <row r="534" spans="4:4" x14ac:dyDescent="0.2">
      <c r="D534" s="130"/>
    </row>
    <row r="535" spans="4:4" x14ac:dyDescent="0.2">
      <c r="D535" s="130"/>
    </row>
    <row r="536" spans="4:4" x14ac:dyDescent="0.2">
      <c r="D536" s="130"/>
    </row>
    <row r="537" spans="4:4" x14ac:dyDescent="0.2">
      <c r="D537" s="130"/>
    </row>
    <row r="538" spans="4:4" x14ac:dyDescent="0.2">
      <c r="D538" s="130"/>
    </row>
    <row r="539" spans="4:4" x14ac:dyDescent="0.2">
      <c r="D539" s="130"/>
    </row>
    <row r="540" spans="4:4" x14ac:dyDescent="0.2">
      <c r="D540" s="130"/>
    </row>
    <row r="541" spans="4:4" x14ac:dyDescent="0.2">
      <c r="D541" s="130"/>
    </row>
    <row r="542" spans="4:4" x14ac:dyDescent="0.2">
      <c r="D542" s="130"/>
    </row>
    <row r="543" spans="4:4" x14ac:dyDescent="0.2">
      <c r="D543" s="130"/>
    </row>
    <row r="544" spans="4:4" x14ac:dyDescent="0.2">
      <c r="D544" s="130"/>
    </row>
    <row r="545" spans="4:4" x14ac:dyDescent="0.2">
      <c r="D545" s="130"/>
    </row>
    <row r="546" spans="4:4" x14ac:dyDescent="0.2">
      <c r="D546" s="130"/>
    </row>
    <row r="547" spans="4:4" x14ac:dyDescent="0.2">
      <c r="D547" s="130"/>
    </row>
    <row r="548" spans="4:4" x14ac:dyDescent="0.2">
      <c r="D548" s="130"/>
    </row>
    <row r="549" spans="4:4" x14ac:dyDescent="0.2">
      <c r="D549" s="130"/>
    </row>
    <row r="550" spans="4:4" x14ac:dyDescent="0.2">
      <c r="D550" s="130"/>
    </row>
    <row r="551" spans="4:4" x14ac:dyDescent="0.2">
      <c r="D551" s="130"/>
    </row>
    <row r="552" spans="4:4" x14ac:dyDescent="0.2">
      <c r="D552" s="130"/>
    </row>
    <row r="553" spans="4:4" x14ac:dyDescent="0.2">
      <c r="D553" s="130"/>
    </row>
    <row r="554" spans="4:4" x14ac:dyDescent="0.2">
      <c r="D554" s="130"/>
    </row>
    <row r="555" spans="4:4" x14ac:dyDescent="0.2">
      <c r="D555" s="130"/>
    </row>
    <row r="556" spans="4:4" x14ac:dyDescent="0.2">
      <c r="D556" s="130"/>
    </row>
    <row r="557" spans="4:4" x14ac:dyDescent="0.2">
      <c r="D557" s="130"/>
    </row>
    <row r="558" spans="4:4" x14ac:dyDescent="0.2">
      <c r="D558" s="130"/>
    </row>
    <row r="559" spans="4:4" x14ac:dyDescent="0.2">
      <c r="D559" s="130"/>
    </row>
    <row r="560" spans="4:4" x14ac:dyDescent="0.2">
      <c r="D560" s="130"/>
    </row>
    <row r="561" spans="4:4" x14ac:dyDescent="0.2">
      <c r="D561" s="130"/>
    </row>
    <row r="562" spans="4:4" x14ac:dyDescent="0.2">
      <c r="D562" s="130"/>
    </row>
    <row r="563" spans="4:4" x14ac:dyDescent="0.2">
      <c r="D563" s="130"/>
    </row>
    <row r="564" spans="4:4" x14ac:dyDescent="0.2">
      <c r="D564" s="130"/>
    </row>
    <row r="565" spans="4:4" x14ac:dyDescent="0.2">
      <c r="D565" s="130"/>
    </row>
    <row r="566" spans="4:4" x14ac:dyDescent="0.2">
      <c r="D566" s="130"/>
    </row>
    <row r="567" spans="4:4" x14ac:dyDescent="0.2">
      <c r="D567" s="130"/>
    </row>
    <row r="568" spans="4:4" x14ac:dyDescent="0.2">
      <c r="D568" s="130"/>
    </row>
    <row r="569" spans="4:4" x14ac:dyDescent="0.2">
      <c r="D569" s="130"/>
    </row>
    <row r="570" spans="4:4" x14ac:dyDescent="0.2">
      <c r="D570" s="130"/>
    </row>
    <row r="571" spans="4:4" x14ac:dyDescent="0.2">
      <c r="D571" s="130"/>
    </row>
    <row r="572" spans="4:4" x14ac:dyDescent="0.2">
      <c r="D572" s="130"/>
    </row>
    <row r="573" spans="4:4" x14ac:dyDescent="0.2">
      <c r="D573" s="130"/>
    </row>
    <row r="574" spans="4:4" x14ac:dyDescent="0.2">
      <c r="D574" s="130"/>
    </row>
    <row r="575" spans="4:4" x14ac:dyDescent="0.2">
      <c r="D575" s="130"/>
    </row>
    <row r="576" spans="4:4" x14ac:dyDescent="0.2">
      <c r="D576" s="130"/>
    </row>
    <row r="577" spans="4:4" x14ac:dyDescent="0.2">
      <c r="D577" s="130"/>
    </row>
    <row r="578" spans="4:4" x14ac:dyDescent="0.2">
      <c r="D578" s="130"/>
    </row>
    <row r="579" spans="4:4" x14ac:dyDescent="0.2">
      <c r="D579" s="130"/>
    </row>
    <row r="580" spans="4:4" x14ac:dyDescent="0.2">
      <c r="D580" s="130"/>
    </row>
    <row r="581" spans="4:4" x14ac:dyDescent="0.2">
      <c r="D581" s="130"/>
    </row>
    <row r="582" spans="4:4" x14ac:dyDescent="0.2">
      <c r="D582" s="130"/>
    </row>
    <row r="583" spans="4:4" x14ac:dyDescent="0.2">
      <c r="D583" s="130"/>
    </row>
    <row r="584" spans="4:4" x14ac:dyDescent="0.2">
      <c r="D584" s="130"/>
    </row>
    <row r="585" spans="4:4" x14ac:dyDescent="0.2">
      <c r="D585" s="130"/>
    </row>
    <row r="586" spans="4:4" x14ac:dyDescent="0.2">
      <c r="D586" s="130"/>
    </row>
    <row r="587" spans="4:4" x14ac:dyDescent="0.2">
      <c r="D587" s="130"/>
    </row>
    <row r="588" spans="4:4" x14ac:dyDescent="0.2">
      <c r="D588" s="130"/>
    </row>
    <row r="589" spans="4:4" x14ac:dyDescent="0.2">
      <c r="D589" s="130"/>
    </row>
    <row r="590" spans="4:4" x14ac:dyDescent="0.2">
      <c r="D590" s="130"/>
    </row>
    <row r="591" spans="4:4" x14ac:dyDescent="0.2">
      <c r="D591" s="130"/>
    </row>
    <row r="592" spans="4:4" x14ac:dyDescent="0.2">
      <c r="D592" s="130"/>
    </row>
    <row r="593" spans="4:4" x14ac:dyDescent="0.2">
      <c r="D593" s="130"/>
    </row>
    <row r="594" spans="4:4" x14ac:dyDescent="0.2">
      <c r="D594" s="130"/>
    </row>
    <row r="595" spans="4:4" x14ac:dyDescent="0.2">
      <c r="D595" s="130"/>
    </row>
    <row r="596" spans="4:4" x14ac:dyDescent="0.2">
      <c r="D596" s="130"/>
    </row>
    <row r="597" spans="4:4" x14ac:dyDescent="0.2">
      <c r="D597" s="130"/>
    </row>
    <row r="598" spans="4:4" x14ac:dyDescent="0.2">
      <c r="D598" s="130"/>
    </row>
    <row r="599" spans="4:4" x14ac:dyDescent="0.2">
      <c r="D599" s="130"/>
    </row>
    <row r="600" spans="4:4" x14ac:dyDescent="0.2">
      <c r="D600" s="130"/>
    </row>
    <row r="601" spans="4:4" x14ac:dyDescent="0.2">
      <c r="D601" s="130"/>
    </row>
    <row r="602" spans="4:4" x14ac:dyDescent="0.2">
      <c r="D602" s="130"/>
    </row>
    <row r="603" spans="4:4" x14ac:dyDescent="0.2">
      <c r="D603" s="130"/>
    </row>
    <row r="604" spans="4:4" x14ac:dyDescent="0.2">
      <c r="D604" s="130"/>
    </row>
    <row r="605" spans="4:4" x14ac:dyDescent="0.2">
      <c r="D605" s="130"/>
    </row>
    <row r="606" spans="4:4" x14ac:dyDescent="0.2">
      <c r="D606" s="130"/>
    </row>
    <row r="607" spans="4:4" x14ac:dyDescent="0.2">
      <c r="D607" s="130"/>
    </row>
    <row r="608" spans="4:4" x14ac:dyDescent="0.2">
      <c r="D608" s="130"/>
    </row>
    <row r="609" spans="4:4" x14ac:dyDescent="0.2">
      <c r="D609" s="130"/>
    </row>
    <row r="610" spans="4:4" x14ac:dyDescent="0.2">
      <c r="D610" s="130"/>
    </row>
    <row r="611" spans="4:4" x14ac:dyDescent="0.2">
      <c r="D611" s="130"/>
    </row>
    <row r="612" spans="4:4" x14ac:dyDescent="0.2">
      <c r="D612" s="130"/>
    </row>
    <row r="613" spans="4:4" x14ac:dyDescent="0.2">
      <c r="D613" s="130"/>
    </row>
    <row r="614" spans="4:4" x14ac:dyDescent="0.2">
      <c r="D614" s="130"/>
    </row>
    <row r="615" spans="4:4" x14ac:dyDescent="0.2">
      <c r="D615" s="130"/>
    </row>
    <row r="616" spans="4:4" x14ac:dyDescent="0.2">
      <c r="D616" s="130"/>
    </row>
    <row r="617" spans="4:4" x14ac:dyDescent="0.2">
      <c r="D617" s="130"/>
    </row>
    <row r="618" spans="4:4" x14ac:dyDescent="0.2">
      <c r="D618" s="130"/>
    </row>
    <row r="619" spans="4:4" x14ac:dyDescent="0.2">
      <c r="D619" s="130"/>
    </row>
    <row r="620" spans="4:4" x14ac:dyDescent="0.2">
      <c r="D620" s="130"/>
    </row>
    <row r="621" spans="4:4" x14ac:dyDescent="0.2">
      <c r="D621" s="130"/>
    </row>
    <row r="622" spans="4:4" x14ac:dyDescent="0.2">
      <c r="D622" s="130"/>
    </row>
    <row r="623" spans="4:4" x14ac:dyDescent="0.2">
      <c r="D623" s="130"/>
    </row>
    <row r="624" spans="4:4" x14ac:dyDescent="0.2">
      <c r="D624" s="130"/>
    </row>
    <row r="625" spans="4:4" x14ac:dyDescent="0.2">
      <c r="D625" s="130"/>
    </row>
    <row r="626" spans="4:4" x14ac:dyDescent="0.2">
      <c r="D626" s="130"/>
    </row>
    <row r="627" spans="4:4" x14ac:dyDescent="0.2">
      <c r="D627" s="130"/>
    </row>
    <row r="628" spans="4:4" x14ac:dyDescent="0.2">
      <c r="D628" s="130"/>
    </row>
    <row r="629" spans="4:4" x14ac:dyDescent="0.2">
      <c r="D629" s="130"/>
    </row>
    <row r="630" spans="4:4" x14ac:dyDescent="0.2">
      <c r="D630" s="130"/>
    </row>
    <row r="631" spans="4:4" x14ac:dyDescent="0.2">
      <c r="D631" s="130"/>
    </row>
    <row r="632" spans="4:4" x14ac:dyDescent="0.2">
      <c r="D632" s="130"/>
    </row>
    <row r="633" spans="4:4" x14ac:dyDescent="0.2">
      <c r="D633" s="130"/>
    </row>
    <row r="634" spans="4:4" x14ac:dyDescent="0.2">
      <c r="D634" s="130"/>
    </row>
    <row r="635" spans="4:4" x14ac:dyDescent="0.2">
      <c r="D635" s="130"/>
    </row>
    <row r="636" spans="4:4" x14ac:dyDescent="0.2">
      <c r="D636" s="130"/>
    </row>
    <row r="637" spans="4:4" x14ac:dyDescent="0.2">
      <c r="D637" s="130"/>
    </row>
    <row r="638" spans="4:4" x14ac:dyDescent="0.2">
      <c r="D638" s="130"/>
    </row>
    <row r="639" spans="4:4" x14ac:dyDescent="0.2">
      <c r="D639" s="130"/>
    </row>
    <row r="640" spans="4:4" x14ac:dyDescent="0.2">
      <c r="D640" s="130"/>
    </row>
    <row r="641" spans="4:4" x14ac:dyDescent="0.2">
      <c r="D641" s="130"/>
    </row>
    <row r="642" spans="4:4" x14ac:dyDescent="0.2">
      <c r="D642" s="130"/>
    </row>
    <row r="643" spans="4:4" x14ac:dyDescent="0.2">
      <c r="D643" s="130"/>
    </row>
    <row r="644" spans="4:4" x14ac:dyDescent="0.2">
      <c r="D644" s="130"/>
    </row>
    <row r="645" spans="4:4" x14ac:dyDescent="0.2">
      <c r="D645" s="130"/>
    </row>
    <row r="646" spans="4:4" x14ac:dyDescent="0.2">
      <c r="D646" s="130"/>
    </row>
    <row r="647" spans="4:4" x14ac:dyDescent="0.2">
      <c r="D647" s="130"/>
    </row>
    <row r="648" spans="4:4" x14ac:dyDescent="0.2">
      <c r="D648" s="130"/>
    </row>
    <row r="649" spans="4:4" x14ac:dyDescent="0.2">
      <c r="D649" s="130"/>
    </row>
    <row r="650" spans="4:4" x14ac:dyDescent="0.2">
      <c r="D650" s="130"/>
    </row>
    <row r="651" spans="4:4" x14ac:dyDescent="0.2">
      <c r="D651" s="130"/>
    </row>
    <row r="652" spans="4:4" x14ac:dyDescent="0.2">
      <c r="D652" s="130"/>
    </row>
    <row r="653" spans="4:4" x14ac:dyDescent="0.2">
      <c r="D653" s="130"/>
    </row>
    <row r="654" spans="4:4" x14ac:dyDescent="0.2">
      <c r="D654" s="130"/>
    </row>
    <row r="655" spans="4:4" x14ac:dyDescent="0.2">
      <c r="D655" s="130"/>
    </row>
    <row r="656" spans="4:4" x14ac:dyDescent="0.2">
      <c r="D656" s="130"/>
    </row>
    <row r="657" spans="4:4" x14ac:dyDescent="0.2">
      <c r="D657" s="130"/>
    </row>
    <row r="658" spans="4:4" x14ac:dyDescent="0.2">
      <c r="D658" s="130"/>
    </row>
    <row r="659" spans="4:4" x14ac:dyDescent="0.2">
      <c r="D659" s="130"/>
    </row>
    <row r="660" spans="4:4" x14ac:dyDescent="0.2">
      <c r="D660" s="130"/>
    </row>
    <row r="661" spans="4:4" x14ac:dyDescent="0.2">
      <c r="D661" s="130"/>
    </row>
    <row r="662" spans="4:4" x14ac:dyDescent="0.2">
      <c r="D662" s="130"/>
    </row>
    <row r="663" spans="4:4" x14ac:dyDescent="0.2">
      <c r="D663" s="130"/>
    </row>
    <row r="664" spans="4:4" x14ac:dyDescent="0.2">
      <c r="D664" s="130"/>
    </row>
    <row r="665" spans="4:4" x14ac:dyDescent="0.2">
      <c r="D665" s="130"/>
    </row>
    <row r="666" spans="4:4" x14ac:dyDescent="0.2">
      <c r="D666" s="130"/>
    </row>
    <row r="667" spans="4:4" x14ac:dyDescent="0.2">
      <c r="D667" s="130"/>
    </row>
    <row r="668" spans="4:4" x14ac:dyDescent="0.2">
      <c r="D668" s="130"/>
    </row>
    <row r="669" spans="4:4" x14ac:dyDescent="0.2">
      <c r="D669" s="130"/>
    </row>
    <row r="670" spans="4:4" x14ac:dyDescent="0.2">
      <c r="D670" s="130"/>
    </row>
    <row r="671" spans="4:4" x14ac:dyDescent="0.2">
      <c r="D671" s="130"/>
    </row>
    <row r="672" spans="4:4" x14ac:dyDescent="0.2">
      <c r="D672" s="130"/>
    </row>
    <row r="673" spans="4:4" x14ac:dyDescent="0.2">
      <c r="D673" s="130"/>
    </row>
    <row r="674" spans="4:4" x14ac:dyDescent="0.2">
      <c r="D674" s="130"/>
    </row>
    <row r="675" spans="4:4" x14ac:dyDescent="0.2">
      <c r="D675" s="130"/>
    </row>
    <row r="676" spans="4:4" x14ac:dyDescent="0.2">
      <c r="D676" s="130"/>
    </row>
    <row r="677" spans="4:4" x14ac:dyDescent="0.2">
      <c r="D677" s="130"/>
    </row>
    <row r="678" spans="4:4" x14ac:dyDescent="0.2">
      <c r="D678" s="130"/>
    </row>
    <row r="679" spans="4:4" x14ac:dyDescent="0.2">
      <c r="D679" s="130"/>
    </row>
    <row r="680" spans="4:4" x14ac:dyDescent="0.2">
      <c r="D680" s="130"/>
    </row>
    <row r="681" spans="4:4" x14ac:dyDescent="0.2">
      <c r="D681" s="130"/>
    </row>
    <row r="682" spans="4:4" x14ac:dyDescent="0.2">
      <c r="D682" s="130"/>
    </row>
    <row r="683" spans="4:4" x14ac:dyDescent="0.2">
      <c r="D683" s="130"/>
    </row>
    <row r="684" spans="4:4" x14ac:dyDescent="0.2">
      <c r="D684" s="130"/>
    </row>
    <row r="685" spans="4:4" x14ac:dyDescent="0.2">
      <c r="D685" s="130"/>
    </row>
    <row r="686" spans="4:4" x14ac:dyDescent="0.2">
      <c r="D686" s="130"/>
    </row>
    <row r="687" spans="4:4" x14ac:dyDescent="0.2">
      <c r="D687" s="130"/>
    </row>
    <row r="688" spans="4:4" x14ac:dyDescent="0.2">
      <c r="D688" s="130"/>
    </row>
    <row r="689" spans="4:4" x14ac:dyDescent="0.2">
      <c r="D689" s="130"/>
    </row>
    <row r="690" spans="4:4" x14ac:dyDescent="0.2">
      <c r="D690" s="130"/>
    </row>
    <row r="691" spans="4:4" x14ac:dyDescent="0.2">
      <c r="D691" s="130"/>
    </row>
    <row r="692" spans="4:4" x14ac:dyDescent="0.2">
      <c r="D692" s="130"/>
    </row>
    <row r="693" spans="4:4" x14ac:dyDescent="0.2">
      <c r="D693" s="130"/>
    </row>
    <row r="694" spans="4:4" x14ac:dyDescent="0.2">
      <c r="D694" s="130"/>
    </row>
    <row r="695" spans="4:4" x14ac:dyDescent="0.2">
      <c r="D695" s="130"/>
    </row>
    <row r="696" spans="4:4" x14ac:dyDescent="0.2">
      <c r="D696" s="130"/>
    </row>
    <row r="697" spans="4:4" x14ac:dyDescent="0.2">
      <c r="D697" s="130"/>
    </row>
    <row r="698" spans="4:4" x14ac:dyDescent="0.2">
      <c r="D698" s="130"/>
    </row>
    <row r="699" spans="4:4" x14ac:dyDescent="0.2">
      <c r="D699" s="130"/>
    </row>
    <row r="700" spans="4:4" x14ac:dyDescent="0.2">
      <c r="D700" s="130"/>
    </row>
    <row r="701" spans="4:4" x14ac:dyDescent="0.2">
      <c r="D701" s="130"/>
    </row>
    <row r="702" spans="4:4" x14ac:dyDescent="0.2">
      <c r="D702" s="130"/>
    </row>
    <row r="703" spans="4:4" x14ac:dyDescent="0.2">
      <c r="D703" s="130"/>
    </row>
    <row r="704" spans="4:4" x14ac:dyDescent="0.2">
      <c r="D704" s="130"/>
    </row>
    <row r="705" spans="4:4" x14ac:dyDescent="0.2">
      <c r="D705" s="130"/>
    </row>
    <row r="706" spans="4:4" x14ac:dyDescent="0.2">
      <c r="D706" s="130"/>
    </row>
    <row r="707" spans="4:4" x14ac:dyDescent="0.2">
      <c r="D707" s="130"/>
    </row>
    <row r="708" spans="4:4" x14ac:dyDescent="0.2">
      <c r="D708" s="130"/>
    </row>
    <row r="709" spans="4:4" x14ac:dyDescent="0.2">
      <c r="D709" s="130"/>
    </row>
    <row r="710" spans="4:4" x14ac:dyDescent="0.2">
      <c r="D710" s="130"/>
    </row>
    <row r="711" spans="4:4" x14ac:dyDescent="0.2">
      <c r="D711" s="130"/>
    </row>
    <row r="712" spans="4:4" x14ac:dyDescent="0.2">
      <c r="D712" s="130"/>
    </row>
    <row r="713" spans="4:4" x14ac:dyDescent="0.2">
      <c r="D713" s="130"/>
    </row>
    <row r="714" spans="4:4" x14ac:dyDescent="0.2">
      <c r="D714" s="130"/>
    </row>
    <row r="715" spans="4:4" x14ac:dyDescent="0.2">
      <c r="D715" s="130"/>
    </row>
    <row r="716" spans="4:4" x14ac:dyDescent="0.2">
      <c r="D716" s="130"/>
    </row>
    <row r="717" spans="4:4" x14ac:dyDescent="0.2">
      <c r="D717" s="130"/>
    </row>
    <row r="718" spans="4:4" x14ac:dyDescent="0.2">
      <c r="D718" s="130"/>
    </row>
    <row r="719" spans="4:4" x14ac:dyDescent="0.2">
      <c r="D719" s="130"/>
    </row>
    <row r="720" spans="4:4" x14ac:dyDescent="0.2">
      <c r="D720" s="130"/>
    </row>
    <row r="721" spans="4:4" x14ac:dyDescent="0.2">
      <c r="D721" s="130"/>
    </row>
    <row r="722" spans="4:4" x14ac:dyDescent="0.2">
      <c r="D722" s="130"/>
    </row>
    <row r="723" spans="4:4" x14ac:dyDescent="0.2">
      <c r="D723" s="130"/>
    </row>
    <row r="724" spans="4:4" x14ac:dyDescent="0.2">
      <c r="D724" s="130"/>
    </row>
    <row r="725" spans="4:4" x14ac:dyDescent="0.2">
      <c r="D725" s="130"/>
    </row>
    <row r="726" spans="4:4" x14ac:dyDescent="0.2">
      <c r="D726" s="130"/>
    </row>
    <row r="727" spans="4:4" x14ac:dyDescent="0.2">
      <c r="D727" s="130"/>
    </row>
    <row r="728" spans="4:4" x14ac:dyDescent="0.2">
      <c r="D728" s="130"/>
    </row>
    <row r="729" spans="4:4" x14ac:dyDescent="0.2">
      <c r="D729" s="130"/>
    </row>
    <row r="730" spans="4:4" x14ac:dyDescent="0.2">
      <c r="D730" s="130"/>
    </row>
    <row r="731" spans="4:4" x14ac:dyDescent="0.2">
      <c r="D731" s="130"/>
    </row>
    <row r="732" spans="4:4" x14ac:dyDescent="0.2">
      <c r="D732" s="130"/>
    </row>
    <row r="733" spans="4:4" x14ac:dyDescent="0.2">
      <c r="D733" s="130"/>
    </row>
    <row r="734" spans="4:4" x14ac:dyDescent="0.2">
      <c r="D734" s="130"/>
    </row>
    <row r="735" spans="4:4" x14ac:dyDescent="0.2">
      <c r="D735" s="130"/>
    </row>
    <row r="736" spans="4:4" x14ac:dyDescent="0.2">
      <c r="D736" s="130"/>
    </row>
    <row r="737" spans="4:4" x14ac:dyDescent="0.2">
      <c r="D737" s="130"/>
    </row>
    <row r="738" spans="4:4" x14ac:dyDescent="0.2">
      <c r="D738" s="130"/>
    </row>
    <row r="739" spans="4:4" x14ac:dyDescent="0.2">
      <c r="D739" s="130"/>
    </row>
    <row r="740" spans="4:4" x14ac:dyDescent="0.2">
      <c r="D740" s="130"/>
    </row>
    <row r="741" spans="4:4" x14ac:dyDescent="0.2">
      <c r="D741" s="130"/>
    </row>
    <row r="742" spans="4:4" x14ac:dyDescent="0.2">
      <c r="D742" s="130"/>
    </row>
    <row r="743" spans="4:4" x14ac:dyDescent="0.2">
      <c r="D743" s="130"/>
    </row>
    <row r="744" spans="4:4" x14ac:dyDescent="0.2">
      <c r="D744" s="130"/>
    </row>
    <row r="745" spans="4:4" x14ac:dyDescent="0.2">
      <c r="D745" s="130"/>
    </row>
    <row r="746" spans="4:4" x14ac:dyDescent="0.2">
      <c r="D746" s="130"/>
    </row>
    <row r="747" spans="4:4" x14ac:dyDescent="0.2">
      <c r="D747" s="130"/>
    </row>
    <row r="748" spans="4:4" x14ac:dyDescent="0.2">
      <c r="D748" s="130"/>
    </row>
    <row r="749" spans="4:4" x14ac:dyDescent="0.2">
      <c r="D749" s="130"/>
    </row>
    <row r="750" spans="4:4" x14ac:dyDescent="0.2">
      <c r="D750" s="130"/>
    </row>
    <row r="751" spans="4:4" x14ac:dyDescent="0.2">
      <c r="D751" s="130"/>
    </row>
    <row r="752" spans="4:4" x14ac:dyDescent="0.2">
      <c r="D752" s="130"/>
    </row>
    <row r="753" spans="4:4" x14ac:dyDescent="0.2">
      <c r="D753" s="130"/>
    </row>
    <row r="754" spans="4:4" x14ac:dyDescent="0.2">
      <c r="D754" s="130"/>
    </row>
    <row r="755" spans="4:4" x14ac:dyDescent="0.2">
      <c r="D755" s="130"/>
    </row>
    <row r="756" spans="4:4" x14ac:dyDescent="0.2">
      <c r="D756" s="130"/>
    </row>
    <row r="757" spans="4:4" x14ac:dyDescent="0.2">
      <c r="D757" s="130"/>
    </row>
    <row r="758" spans="4:4" x14ac:dyDescent="0.2">
      <c r="D758" s="130"/>
    </row>
    <row r="759" spans="4:4" x14ac:dyDescent="0.2">
      <c r="D759" s="130"/>
    </row>
    <row r="760" spans="4:4" x14ac:dyDescent="0.2">
      <c r="D760" s="130"/>
    </row>
    <row r="761" spans="4:4" x14ac:dyDescent="0.2">
      <c r="D761" s="130"/>
    </row>
    <row r="762" spans="4:4" x14ac:dyDescent="0.2">
      <c r="D762" s="130"/>
    </row>
    <row r="763" spans="4:4" x14ac:dyDescent="0.2">
      <c r="D763" s="130"/>
    </row>
    <row r="764" spans="4:4" x14ac:dyDescent="0.2">
      <c r="D764" s="130"/>
    </row>
    <row r="765" spans="4:4" x14ac:dyDescent="0.2">
      <c r="D765" s="130"/>
    </row>
    <row r="766" spans="4:4" x14ac:dyDescent="0.2">
      <c r="D766" s="130"/>
    </row>
    <row r="767" spans="4:4" x14ac:dyDescent="0.2">
      <c r="D767" s="130"/>
    </row>
    <row r="768" spans="4:4" x14ac:dyDescent="0.2">
      <c r="D768" s="130"/>
    </row>
    <row r="769" spans="4:4" x14ac:dyDescent="0.2">
      <c r="D769" s="130"/>
    </row>
    <row r="770" spans="4:4" x14ac:dyDescent="0.2">
      <c r="D770" s="130"/>
    </row>
    <row r="771" spans="4:4" x14ac:dyDescent="0.2">
      <c r="D771" s="130"/>
    </row>
    <row r="772" spans="4:4" x14ac:dyDescent="0.2">
      <c r="D772" s="130"/>
    </row>
    <row r="773" spans="4:4" x14ac:dyDescent="0.2">
      <c r="D773" s="130"/>
    </row>
    <row r="774" spans="4:4" x14ac:dyDescent="0.2">
      <c r="D774" s="130"/>
    </row>
    <row r="775" spans="4:4" x14ac:dyDescent="0.2">
      <c r="D775" s="130"/>
    </row>
    <row r="776" spans="4:4" x14ac:dyDescent="0.2">
      <c r="D776" s="130"/>
    </row>
    <row r="777" spans="4:4" x14ac:dyDescent="0.2">
      <c r="D777" s="130"/>
    </row>
    <row r="778" spans="4:4" x14ac:dyDescent="0.2">
      <c r="D778" s="130"/>
    </row>
    <row r="779" spans="4:4" x14ac:dyDescent="0.2">
      <c r="D779" s="130"/>
    </row>
    <row r="780" spans="4:4" x14ac:dyDescent="0.2">
      <c r="D780" s="130"/>
    </row>
    <row r="781" spans="4:4" x14ac:dyDescent="0.2">
      <c r="D781" s="130"/>
    </row>
    <row r="782" spans="4:4" x14ac:dyDescent="0.2">
      <c r="D782" s="130"/>
    </row>
    <row r="783" spans="4:4" x14ac:dyDescent="0.2">
      <c r="D783" s="130"/>
    </row>
    <row r="784" spans="4:4" x14ac:dyDescent="0.2">
      <c r="D784" s="130"/>
    </row>
    <row r="785" spans="4:4" x14ac:dyDescent="0.2">
      <c r="D785" s="130"/>
    </row>
    <row r="786" spans="4:4" x14ac:dyDescent="0.2">
      <c r="D786" s="130"/>
    </row>
    <row r="787" spans="4:4" x14ac:dyDescent="0.2">
      <c r="D787" s="130"/>
    </row>
    <row r="788" spans="4:4" x14ac:dyDescent="0.2">
      <c r="D788" s="130"/>
    </row>
    <row r="789" spans="4:4" x14ac:dyDescent="0.2">
      <c r="D789" s="130"/>
    </row>
    <row r="790" spans="4:4" x14ac:dyDescent="0.2">
      <c r="D790" s="130"/>
    </row>
    <row r="791" spans="4:4" x14ac:dyDescent="0.2">
      <c r="D791" s="130"/>
    </row>
    <row r="792" spans="4:4" x14ac:dyDescent="0.2">
      <c r="D792" s="130"/>
    </row>
    <row r="793" spans="4:4" x14ac:dyDescent="0.2">
      <c r="D793" s="130"/>
    </row>
    <row r="794" spans="4:4" x14ac:dyDescent="0.2">
      <c r="D794" s="130"/>
    </row>
    <row r="795" spans="4:4" x14ac:dyDescent="0.2">
      <c r="D795" s="130"/>
    </row>
    <row r="796" spans="4:4" x14ac:dyDescent="0.2">
      <c r="D796" s="130"/>
    </row>
    <row r="797" spans="4:4" x14ac:dyDescent="0.2">
      <c r="D797" s="130"/>
    </row>
    <row r="798" spans="4:4" x14ac:dyDescent="0.2">
      <c r="D798" s="130"/>
    </row>
    <row r="799" spans="4:4" x14ac:dyDescent="0.2">
      <c r="D799" s="130"/>
    </row>
    <row r="800" spans="4:4" x14ac:dyDescent="0.2">
      <c r="D800" s="130"/>
    </row>
    <row r="801" spans="4:4" x14ac:dyDescent="0.2">
      <c r="D801" s="130"/>
    </row>
    <row r="802" spans="4:4" x14ac:dyDescent="0.2">
      <c r="D802" s="130"/>
    </row>
    <row r="803" spans="4:4" x14ac:dyDescent="0.2">
      <c r="D803" s="130"/>
    </row>
    <row r="804" spans="4:4" x14ac:dyDescent="0.2">
      <c r="D804" s="130"/>
    </row>
    <row r="805" spans="4:4" x14ac:dyDescent="0.2">
      <c r="D805" s="130"/>
    </row>
    <row r="806" spans="4:4" x14ac:dyDescent="0.2">
      <c r="D806" s="130"/>
    </row>
    <row r="807" spans="4:4" x14ac:dyDescent="0.2">
      <c r="D807" s="130"/>
    </row>
    <row r="808" spans="4:4" x14ac:dyDescent="0.2">
      <c r="D808" s="130"/>
    </row>
    <row r="809" spans="4:4" x14ac:dyDescent="0.2">
      <c r="D809" s="130"/>
    </row>
    <row r="810" spans="4:4" x14ac:dyDescent="0.2">
      <c r="D810" s="130"/>
    </row>
    <row r="811" spans="4:4" x14ac:dyDescent="0.2">
      <c r="D811" s="130"/>
    </row>
    <row r="812" spans="4:4" x14ac:dyDescent="0.2">
      <c r="D812" s="130"/>
    </row>
    <row r="813" spans="4:4" x14ac:dyDescent="0.2">
      <c r="D813" s="130"/>
    </row>
    <row r="814" spans="4:4" x14ac:dyDescent="0.2">
      <c r="D814" s="130"/>
    </row>
    <row r="815" spans="4:4" x14ac:dyDescent="0.2">
      <c r="D815" s="130"/>
    </row>
    <row r="816" spans="4:4" x14ac:dyDescent="0.2">
      <c r="D816" s="130"/>
    </row>
    <row r="817" spans="4:4" x14ac:dyDescent="0.2">
      <c r="D817" s="130"/>
    </row>
    <row r="818" spans="4:4" x14ac:dyDescent="0.2">
      <c r="D818" s="130"/>
    </row>
    <row r="819" spans="4:4" x14ac:dyDescent="0.2">
      <c r="D819" s="130"/>
    </row>
    <row r="820" spans="4:4" x14ac:dyDescent="0.2">
      <c r="D820" s="130"/>
    </row>
    <row r="821" spans="4:4" x14ac:dyDescent="0.2">
      <c r="D821" s="130"/>
    </row>
    <row r="822" spans="4:4" x14ac:dyDescent="0.2">
      <c r="D822" s="130"/>
    </row>
    <row r="823" spans="4:4" x14ac:dyDescent="0.2">
      <c r="D823" s="130"/>
    </row>
    <row r="824" spans="4:4" x14ac:dyDescent="0.2">
      <c r="D824" s="130"/>
    </row>
    <row r="825" spans="4:4" x14ac:dyDescent="0.2">
      <c r="D825" s="130"/>
    </row>
    <row r="826" spans="4:4" x14ac:dyDescent="0.2">
      <c r="D826" s="130"/>
    </row>
    <row r="827" spans="4:4" x14ac:dyDescent="0.2">
      <c r="D827" s="130"/>
    </row>
    <row r="828" spans="4:4" x14ac:dyDescent="0.2">
      <c r="D828" s="130"/>
    </row>
    <row r="829" spans="4:4" x14ac:dyDescent="0.2">
      <c r="D829" s="130"/>
    </row>
    <row r="830" spans="4:4" x14ac:dyDescent="0.2">
      <c r="D830" s="130"/>
    </row>
    <row r="831" spans="4:4" x14ac:dyDescent="0.2">
      <c r="D831" s="130"/>
    </row>
    <row r="832" spans="4:4" x14ac:dyDescent="0.2">
      <c r="D832" s="130"/>
    </row>
    <row r="833" spans="4:4" x14ac:dyDescent="0.2">
      <c r="D833" s="130"/>
    </row>
    <row r="834" spans="4:4" x14ac:dyDescent="0.2">
      <c r="D834" s="130"/>
    </row>
    <row r="835" spans="4:4" x14ac:dyDescent="0.2">
      <c r="D835" s="130"/>
    </row>
    <row r="836" spans="4:4" x14ac:dyDescent="0.2">
      <c r="D836" s="130"/>
    </row>
    <row r="837" spans="4:4" x14ac:dyDescent="0.2">
      <c r="D837" s="130"/>
    </row>
    <row r="838" spans="4:4" x14ac:dyDescent="0.2">
      <c r="D838" s="130"/>
    </row>
    <row r="839" spans="4:4" x14ac:dyDescent="0.2">
      <c r="D839" s="130"/>
    </row>
    <row r="840" spans="4:4" x14ac:dyDescent="0.2">
      <c r="D840" s="130"/>
    </row>
    <row r="841" spans="4:4" x14ac:dyDescent="0.2">
      <c r="D841" s="130"/>
    </row>
    <row r="842" spans="4:4" x14ac:dyDescent="0.2">
      <c r="D842" s="130"/>
    </row>
    <row r="843" spans="4:4" x14ac:dyDescent="0.2">
      <c r="D843" s="130"/>
    </row>
    <row r="844" spans="4:4" x14ac:dyDescent="0.2">
      <c r="D844" s="130"/>
    </row>
    <row r="845" spans="4:4" x14ac:dyDescent="0.2">
      <c r="D845" s="130"/>
    </row>
    <row r="846" spans="4:4" x14ac:dyDescent="0.2">
      <c r="D846" s="130"/>
    </row>
    <row r="847" spans="4:4" x14ac:dyDescent="0.2">
      <c r="D847" s="130"/>
    </row>
    <row r="848" spans="4:4" x14ac:dyDescent="0.2">
      <c r="D848" s="130"/>
    </row>
    <row r="849" spans="4:4" x14ac:dyDescent="0.2">
      <c r="D849" s="130"/>
    </row>
    <row r="850" spans="4:4" x14ac:dyDescent="0.2">
      <c r="D850" s="130"/>
    </row>
    <row r="851" spans="4:4" x14ac:dyDescent="0.2">
      <c r="D851" s="130"/>
    </row>
    <row r="852" spans="4:4" x14ac:dyDescent="0.2">
      <c r="D852" s="130"/>
    </row>
    <row r="853" spans="4:4" x14ac:dyDescent="0.2">
      <c r="D853" s="130"/>
    </row>
    <row r="854" spans="4:4" x14ac:dyDescent="0.2">
      <c r="D854" s="130"/>
    </row>
    <row r="855" spans="4:4" x14ac:dyDescent="0.2">
      <c r="D855" s="130"/>
    </row>
    <row r="856" spans="4:4" x14ac:dyDescent="0.2">
      <c r="D856" s="130"/>
    </row>
    <row r="857" spans="4:4" x14ac:dyDescent="0.2">
      <c r="D857" s="130"/>
    </row>
    <row r="858" spans="4:4" x14ac:dyDescent="0.2">
      <c r="D858" s="130"/>
    </row>
    <row r="859" spans="4:4" x14ac:dyDescent="0.2">
      <c r="D859" s="130"/>
    </row>
    <row r="860" spans="4:4" x14ac:dyDescent="0.2">
      <c r="D860" s="130"/>
    </row>
    <row r="861" spans="4:4" x14ac:dyDescent="0.2">
      <c r="D861" s="130"/>
    </row>
    <row r="862" spans="4:4" x14ac:dyDescent="0.2">
      <c r="D862" s="130"/>
    </row>
    <row r="863" spans="4:4" x14ac:dyDescent="0.2">
      <c r="D863" s="130"/>
    </row>
    <row r="864" spans="4:4" x14ac:dyDescent="0.2">
      <c r="D864" s="130"/>
    </row>
    <row r="865" spans="4:4" x14ac:dyDescent="0.2">
      <c r="D865" s="130"/>
    </row>
    <row r="866" spans="4:4" x14ac:dyDescent="0.2">
      <c r="D866" s="130"/>
    </row>
    <row r="867" spans="4:4" x14ac:dyDescent="0.2">
      <c r="D867" s="130"/>
    </row>
    <row r="868" spans="4:4" x14ac:dyDescent="0.2">
      <c r="D868" s="130"/>
    </row>
    <row r="869" spans="4:4" x14ac:dyDescent="0.2">
      <c r="D869" s="130"/>
    </row>
    <row r="870" spans="4:4" x14ac:dyDescent="0.2">
      <c r="D870" s="130"/>
    </row>
    <row r="871" spans="4:4" x14ac:dyDescent="0.2">
      <c r="D871" s="130"/>
    </row>
    <row r="872" spans="4:4" x14ac:dyDescent="0.2">
      <c r="D872" s="130"/>
    </row>
    <row r="873" spans="4:4" x14ac:dyDescent="0.2">
      <c r="D873" s="130"/>
    </row>
    <row r="874" spans="4:4" x14ac:dyDescent="0.2">
      <c r="D874" s="130"/>
    </row>
    <row r="875" spans="4:4" x14ac:dyDescent="0.2">
      <c r="D875" s="130"/>
    </row>
    <row r="876" spans="4:4" x14ac:dyDescent="0.2">
      <c r="D876" s="130"/>
    </row>
    <row r="877" spans="4:4" x14ac:dyDescent="0.2">
      <c r="D877" s="130"/>
    </row>
    <row r="878" spans="4:4" x14ac:dyDescent="0.2">
      <c r="D878" s="130"/>
    </row>
    <row r="879" spans="4:4" x14ac:dyDescent="0.2">
      <c r="D879" s="130"/>
    </row>
    <row r="880" spans="4:4" x14ac:dyDescent="0.2">
      <c r="D880" s="130"/>
    </row>
    <row r="881" spans="4:4" x14ac:dyDescent="0.2">
      <c r="D881" s="130"/>
    </row>
    <row r="882" spans="4:4" x14ac:dyDescent="0.2">
      <c r="D882" s="130"/>
    </row>
    <row r="883" spans="4:4" x14ac:dyDescent="0.2">
      <c r="D883" s="130"/>
    </row>
    <row r="884" spans="4:4" x14ac:dyDescent="0.2">
      <c r="D884" s="130"/>
    </row>
    <row r="885" spans="4:4" x14ac:dyDescent="0.2">
      <c r="D885" s="130"/>
    </row>
    <row r="886" spans="4:4" x14ac:dyDescent="0.2">
      <c r="D886" s="130"/>
    </row>
    <row r="887" spans="4:4" x14ac:dyDescent="0.2">
      <c r="D887" s="130"/>
    </row>
    <row r="888" spans="4:4" x14ac:dyDescent="0.2">
      <c r="D888" s="130"/>
    </row>
    <row r="889" spans="4:4" x14ac:dyDescent="0.2">
      <c r="D889" s="130"/>
    </row>
    <row r="890" spans="4:4" x14ac:dyDescent="0.2">
      <c r="D890" s="130"/>
    </row>
    <row r="891" spans="4:4" x14ac:dyDescent="0.2">
      <c r="D891" s="130"/>
    </row>
    <row r="892" spans="4:4" x14ac:dyDescent="0.2">
      <c r="D892" s="130"/>
    </row>
    <row r="893" spans="4:4" x14ac:dyDescent="0.2">
      <c r="D893" s="130"/>
    </row>
    <row r="894" spans="4:4" x14ac:dyDescent="0.2">
      <c r="D894" s="130"/>
    </row>
    <row r="895" spans="4:4" x14ac:dyDescent="0.2">
      <c r="D895" s="130"/>
    </row>
    <row r="896" spans="4:4" x14ac:dyDescent="0.2">
      <c r="D896" s="130"/>
    </row>
    <row r="897" spans="4:4" x14ac:dyDescent="0.2">
      <c r="D897" s="130"/>
    </row>
    <row r="898" spans="4:4" x14ac:dyDescent="0.2">
      <c r="D898" s="130"/>
    </row>
    <row r="899" spans="4:4" x14ac:dyDescent="0.2">
      <c r="D899" s="130"/>
    </row>
    <row r="900" spans="4:4" x14ac:dyDescent="0.2">
      <c r="D900" s="130"/>
    </row>
    <row r="901" spans="4:4" x14ac:dyDescent="0.2">
      <c r="D901" s="130"/>
    </row>
    <row r="902" spans="4:4" x14ac:dyDescent="0.2">
      <c r="D902" s="130"/>
    </row>
    <row r="903" spans="4:4" x14ac:dyDescent="0.2">
      <c r="D903" s="130"/>
    </row>
    <row r="904" spans="4:4" x14ac:dyDescent="0.2">
      <c r="D904" s="130"/>
    </row>
    <row r="905" spans="4:4" x14ac:dyDescent="0.2">
      <c r="D905" s="130"/>
    </row>
    <row r="906" spans="4:4" x14ac:dyDescent="0.2">
      <c r="D906" s="130"/>
    </row>
    <row r="907" spans="4:4" x14ac:dyDescent="0.2">
      <c r="D907" s="130"/>
    </row>
    <row r="908" spans="4:4" x14ac:dyDescent="0.2">
      <c r="D908" s="130"/>
    </row>
    <row r="909" spans="4:4" x14ac:dyDescent="0.2">
      <c r="D909" s="130"/>
    </row>
    <row r="910" spans="4:4" x14ac:dyDescent="0.2">
      <c r="D910" s="130"/>
    </row>
    <row r="911" spans="4:4" x14ac:dyDescent="0.2">
      <c r="D911" s="130"/>
    </row>
    <row r="912" spans="4:4" x14ac:dyDescent="0.2">
      <c r="D912" s="130"/>
    </row>
    <row r="913" spans="4:4" x14ac:dyDescent="0.2">
      <c r="D913" s="130"/>
    </row>
    <row r="914" spans="4:4" x14ac:dyDescent="0.2">
      <c r="D914" s="130"/>
    </row>
    <row r="915" spans="4:4" x14ac:dyDescent="0.2">
      <c r="D915" s="130"/>
    </row>
    <row r="916" spans="4:4" x14ac:dyDescent="0.2">
      <c r="D916" s="130"/>
    </row>
    <row r="917" spans="4:4" x14ac:dyDescent="0.2">
      <c r="D917" s="130"/>
    </row>
    <row r="918" spans="4:4" x14ac:dyDescent="0.2">
      <c r="D918" s="130"/>
    </row>
    <row r="919" spans="4:4" x14ac:dyDescent="0.2">
      <c r="D919" s="130"/>
    </row>
    <row r="920" spans="4:4" x14ac:dyDescent="0.2">
      <c r="D920" s="130"/>
    </row>
    <row r="921" spans="4:4" x14ac:dyDescent="0.2">
      <c r="D921" s="130"/>
    </row>
    <row r="922" spans="4:4" x14ac:dyDescent="0.2">
      <c r="D922" s="130"/>
    </row>
    <row r="923" spans="4:4" x14ac:dyDescent="0.2">
      <c r="D923" s="130"/>
    </row>
    <row r="924" spans="4:4" x14ac:dyDescent="0.2">
      <c r="D924" s="130"/>
    </row>
    <row r="925" spans="4:4" x14ac:dyDescent="0.2">
      <c r="D925" s="130"/>
    </row>
    <row r="926" spans="4:4" x14ac:dyDescent="0.2">
      <c r="D926" s="130"/>
    </row>
    <row r="927" spans="4:4" x14ac:dyDescent="0.2">
      <c r="D927" s="130"/>
    </row>
    <row r="928" spans="4:4" x14ac:dyDescent="0.2">
      <c r="D928" s="130"/>
    </row>
    <row r="929" spans="4:4" x14ac:dyDescent="0.2">
      <c r="D929" s="130"/>
    </row>
    <row r="930" spans="4:4" x14ac:dyDescent="0.2">
      <c r="D930" s="130"/>
    </row>
    <row r="931" spans="4:4" x14ac:dyDescent="0.2">
      <c r="D931" s="130"/>
    </row>
    <row r="932" spans="4:4" x14ac:dyDescent="0.2">
      <c r="D932" s="130"/>
    </row>
    <row r="933" spans="4:4" x14ac:dyDescent="0.2">
      <c r="D933" s="130"/>
    </row>
    <row r="934" spans="4:4" x14ac:dyDescent="0.2">
      <c r="D934" s="130"/>
    </row>
    <row r="935" spans="4:4" x14ac:dyDescent="0.2">
      <c r="D935" s="130"/>
    </row>
    <row r="936" spans="4:4" x14ac:dyDescent="0.2">
      <c r="D936" s="130"/>
    </row>
    <row r="937" spans="4:4" x14ac:dyDescent="0.2">
      <c r="D937" s="130"/>
    </row>
    <row r="938" spans="4:4" x14ac:dyDescent="0.2">
      <c r="D938" s="130"/>
    </row>
    <row r="939" spans="4:4" x14ac:dyDescent="0.2">
      <c r="D939" s="130"/>
    </row>
    <row r="940" spans="4:4" x14ac:dyDescent="0.2">
      <c r="D940" s="130"/>
    </row>
    <row r="941" spans="4:4" x14ac:dyDescent="0.2">
      <c r="D941" s="130"/>
    </row>
    <row r="942" spans="4:4" x14ac:dyDescent="0.2">
      <c r="D942" s="130"/>
    </row>
    <row r="943" spans="4:4" x14ac:dyDescent="0.2">
      <c r="D943" s="130"/>
    </row>
    <row r="944" spans="4:4" x14ac:dyDescent="0.2">
      <c r="D944" s="130"/>
    </row>
    <row r="945" spans="4:4" x14ac:dyDescent="0.2">
      <c r="D945" s="130"/>
    </row>
    <row r="946" spans="4:4" x14ac:dyDescent="0.2">
      <c r="D946" s="130"/>
    </row>
    <row r="947" spans="4:4" x14ac:dyDescent="0.2">
      <c r="D947" s="130"/>
    </row>
    <row r="948" spans="4:4" x14ac:dyDescent="0.2">
      <c r="D948" s="130"/>
    </row>
    <row r="949" spans="4:4" x14ac:dyDescent="0.2">
      <c r="D949" s="130"/>
    </row>
    <row r="950" spans="4:4" x14ac:dyDescent="0.2">
      <c r="D950" s="130"/>
    </row>
    <row r="951" spans="4:4" x14ac:dyDescent="0.2">
      <c r="D951" s="130"/>
    </row>
    <row r="952" spans="4:4" x14ac:dyDescent="0.2">
      <c r="D952" s="130"/>
    </row>
    <row r="953" spans="4:4" x14ac:dyDescent="0.2">
      <c r="D953" s="130"/>
    </row>
    <row r="954" spans="4:4" x14ac:dyDescent="0.2">
      <c r="D954" s="130"/>
    </row>
    <row r="955" spans="4:4" x14ac:dyDescent="0.2">
      <c r="D955" s="130"/>
    </row>
    <row r="956" spans="4:4" x14ac:dyDescent="0.2">
      <c r="D956" s="130"/>
    </row>
    <row r="957" spans="4:4" x14ac:dyDescent="0.2">
      <c r="D957" s="130"/>
    </row>
    <row r="958" spans="4:4" x14ac:dyDescent="0.2">
      <c r="D958" s="130"/>
    </row>
    <row r="959" spans="4:4" x14ac:dyDescent="0.2">
      <c r="D959" s="130"/>
    </row>
    <row r="960" spans="4:4" x14ac:dyDescent="0.2">
      <c r="D960" s="130"/>
    </row>
    <row r="961" spans="4:4" x14ac:dyDescent="0.2">
      <c r="D961" s="130"/>
    </row>
    <row r="962" spans="4:4" x14ac:dyDescent="0.2">
      <c r="D962" s="130"/>
    </row>
    <row r="963" spans="4:4" x14ac:dyDescent="0.2">
      <c r="D963" s="130"/>
    </row>
    <row r="964" spans="4:4" x14ac:dyDescent="0.2">
      <c r="D964" s="130"/>
    </row>
    <row r="965" spans="4:4" x14ac:dyDescent="0.2">
      <c r="D965" s="130"/>
    </row>
    <row r="966" spans="4:4" x14ac:dyDescent="0.2">
      <c r="D966" s="130"/>
    </row>
    <row r="967" spans="4:4" x14ac:dyDescent="0.2">
      <c r="D967" s="130"/>
    </row>
    <row r="968" spans="4:4" x14ac:dyDescent="0.2">
      <c r="D968" s="130"/>
    </row>
    <row r="969" spans="4:4" x14ac:dyDescent="0.2">
      <c r="D969" s="130"/>
    </row>
    <row r="970" spans="4:4" x14ac:dyDescent="0.2">
      <c r="D970" s="130"/>
    </row>
    <row r="971" spans="4:4" x14ac:dyDescent="0.2">
      <c r="D971" s="130"/>
    </row>
    <row r="972" spans="4:4" x14ac:dyDescent="0.2">
      <c r="D972" s="130"/>
    </row>
    <row r="973" spans="4:4" x14ac:dyDescent="0.2">
      <c r="D973" s="130"/>
    </row>
    <row r="974" spans="4:4" x14ac:dyDescent="0.2">
      <c r="D974" s="130"/>
    </row>
    <row r="975" spans="4:4" x14ac:dyDescent="0.2">
      <c r="D975" s="130"/>
    </row>
    <row r="976" spans="4:4" x14ac:dyDescent="0.2">
      <c r="D976" s="130"/>
    </row>
    <row r="977" spans="4:4" x14ac:dyDescent="0.2">
      <c r="D977" s="130"/>
    </row>
    <row r="978" spans="4:4" x14ac:dyDescent="0.2">
      <c r="D978" s="130"/>
    </row>
    <row r="979" spans="4:4" x14ac:dyDescent="0.2">
      <c r="D979" s="130"/>
    </row>
    <row r="980" spans="4:4" x14ac:dyDescent="0.2">
      <c r="D980" s="130"/>
    </row>
    <row r="981" spans="4:4" x14ac:dyDescent="0.2">
      <c r="D981" s="130"/>
    </row>
    <row r="982" spans="4:4" x14ac:dyDescent="0.2">
      <c r="D982" s="130"/>
    </row>
    <row r="983" spans="4:4" x14ac:dyDescent="0.2">
      <c r="D983" s="130"/>
    </row>
    <row r="984" spans="4:4" x14ac:dyDescent="0.2">
      <c r="D984" s="130"/>
    </row>
    <row r="985" spans="4:4" x14ac:dyDescent="0.2">
      <c r="D985" s="130"/>
    </row>
    <row r="986" spans="4:4" x14ac:dyDescent="0.2">
      <c r="D986" s="130"/>
    </row>
    <row r="987" spans="4:4" x14ac:dyDescent="0.2">
      <c r="D987" s="130"/>
    </row>
    <row r="988" spans="4:4" x14ac:dyDescent="0.2">
      <c r="D988" s="130"/>
    </row>
    <row r="989" spans="4:4" x14ac:dyDescent="0.2">
      <c r="D989" s="130"/>
    </row>
    <row r="990" spans="4:4" x14ac:dyDescent="0.2">
      <c r="D990" s="130"/>
    </row>
    <row r="991" spans="4:4" x14ac:dyDescent="0.2">
      <c r="D991" s="130"/>
    </row>
    <row r="992" spans="4:4" x14ac:dyDescent="0.2">
      <c r="D992" s="130"/>
    </row>
    <row r="993" spans="4:4" x14ac:dyDescent="0.2">
      <c r="D993" s="130"/>
    </row>
    <row r="994" spans="4:4" x14ac:dyDescent="0.2">
      <c r="D994" s="130"/>
    </row>
    <row r="995" spans="4:4" x14ac:dyDescent="0.2">
      <c r="D995" s="130"/>
    </row>
    <row r="996" spans="4:4" x14ac:dyDescent="0.2">
      <c r="D996" s="130"/>
    </row>
    <row r="997" spans="4:4" x14ac:dyDescent="0.2">
      <c r="D997" s="130"/>
    </row>
    <row r="998" spans="4:4" x14ac:dyDescent="0.2">
      <c r="D998" s="130"/>
    </row>
    <row r="999" spans="4:4" x14ac:dyDescent="0.2">
      <c r="D999" s="130"/>
    </row>
    <row r="1000" spans="4:4" x14ac:dyDescent="0.2">
      <c r="D1000" s="130"/>
    </row>
    <row r="1001" spans="4:4" x14ac:dyDescent="0.2">
      <c r="D1001" s="130"/>
    </row>
    <row r="1002" spans="4:4" x14ac:dyDescent="0.2">
      <c r="D1002" s="130"/>
    </row>
    <row r="1003" spans="4:4" x14ac:dyDescent="0.2">
      <c r="D1003" s="130"/>
    </row>
    <row r="1004" spans="4:4" x14ac:dyDescent="0.2">
      <c r="D1004" s="130"/>
    </row>
    <row r="1005" spans="4:4" x14ac:dyDescent="0.2">
      <c r="D1005" s="130"/>
    </row>
    <row r="1006" spans="4:4" x14ac:dyDescent="0.2">
      <c r="D1006" s="130"/>
    </row>
    <row r="1007" spans="4:4" x14ac:dyDescent="0.2">
      <c r="D1007" s="130"/>
    </row>
    <row r="1008" spans="4:4" x14ac:dyDescent="0.2">
      <c r="D1008" s="130"/>
    </row>
    <row r="1009" spans="4:4" x14ac:dyDescent="0.2">
      <c r="D1009" s="130"/>
    </row>
    <row r="1010" spans="4:4" x14ac:dyDescent="0.2">
      <c r="D1010" s="130"/>
    </row>
    <row r="1011" spans="4:4" x14ac:dyDescent="0.2">
      <c r="D1011" s="130"/>
    </row>
    <row r="1012" spans="4:4" x14ac:dyDescent="0.2">
      <c r="D1012" s="130"/>
    </row>
    <row r="1013" spans="4:4" x14ac:dyDescent="0.2">
      <c r="D1013" s="130"/>
    </row>
    <row r="1014" spans="4:4" x14ac:dyDescent="0.2">
      <c r="D1014" s="130"/>
    </row>
    <row r="1015" spans="4:4" x14ac:dyDescent="0.2">
      <c r="D1015" s="130"/>
    </row>
    <row r="1016" spans="4:4" x14ac:dyDescent="0.2">
      <c r="D1016" s="130"/>
    </row>
    <row r="1017" spans="4:4" x14ac:dyDescent="0.2">
      <c r="D1017" s="130"/>
    </row>
    <row r="1018" spans="4:4" x14ac:dyDescent="0.2">
      <c r="D1018" s="130"/>
    </row>
    <row r="1019" spans="4:4" x14ac:dyDescent="0.2">
      <c r="D1019" s="130"/>
    </row>
    <row r="1020" spans="4:4" x14ac:dyDescent="0.2">
      <c r="D1020" s="130"/>
    </row>
    <row r="1021" spans="4:4" x14ac:dyDescent="0.2">
      <c r="D1021" s="130"/>
    </row>
    <row r="1022" spans="4:4" x14ac:dyDescent="0.2">
      <c r="D1022" s="130"/>
    </row>
    <row r="1023" spans="4:4" x14ac:dyDescent="0.2">
      <c r="D1023" s="130"/>
    </row>
    <row r="1024" spans="4:4" x14ac:dyDescent="0.2">
      <c r="D1024" s="130"/>
    </row>
    <row r="1025" spans="4:4" x14ac:dyDescent="0.2">
      <c r="D1025" s="130"/>
    </row>
    <row r="1026" spans="4:4" x14ac:dyDescent="0.2">
      <c r="D1026" s="130"/>
    </row>
    <row r="1027" spans="4:4" x14ac:dyDescent="0.2">
      <c r="D1027" s="130"/>
    </row>
    <row r="1028" spans="4:4" x14ac:dyDescent="0.2">
      <c r="D1028" s="130"/>
    </row>
    <row r="1029" spans="4:4" x14ac:dyDescent="0.2">
      <c r="D1029" s="130"/>
    </row>
    <row r="1030" spans="4:4" x14ac:dyDescent="0.2">
      <c r="D1030" s="130"/>
    </row>
    <row r="1031" spans="4:4" x14ac:dyDescent="0.2">
      <c r="D1031" s="130"/>
    </row>
    <row r="1032" spans="4:4" x14ac:dyDescent="0.2">
      <c r="D1032" s="130"/>
    </row>
    <row r="1033" spans="4:4" x14ac:dyDescent="0.2">
      <c r="D1033" s="130"/>
    </row>
    <row r="1034" spans="4:4" x14ac:dyDescent="0.2">
      <c r="D1034" s="130"/>
    </row>
    <row r="1035" spans="4:4" x14ac:dyDescent="0.2">
      <c r="D1035" s="130"/>
    </row>
    <row r="1036" spans="4:4" x14ac:dyDescent="0.2">
      <c r="D1036" s="130"/>
    </row>
    <row r="1037" spans="4:4" x14ac:dyDescent="0.2">
      <c r="D1037" s="130"/>
    </row>
    <row r="1038" spans="4:4" x14ac:dyDescent="0.2">
      <c r="D1038" s="130"/>
    </row>
    <row r="1039" spans="4:4" x14ac:dyDescent="0.2">
      <c r="D1039" s="130"/>
    </row>
    <row r="1040" spans="4:4" x14ac:dyDescent="0.2">
      <c r="D1040" s="130"/>
    </row>
    <row r="1041" spans="4:4" x14ac:dyDescent="0.2">
      <c r="D1041" s="130"/>
    </row>
    <row r="1042" spans="4:4" x14ac:dyDescent="0.2">
      <c r="D1042" s="130"/>
    </row>
    <row r="1043" spans="4:4" x14ac:dyDescent="0.2">
      <c r="D1043" s="130"/>
    </row>
    <row r="1044" spans="4:4" x14ac:dyDescent="0.2">
      <c r="D1044" s="130"/>
    </row>
    <row r="1045" spans="4:4" x14ac:dyDescent="0.2">
      <c r="D1045" s="130"/>
    </row>
    <row r="1046" spans="4:4" x14ac:dyDescent="0.2">
      <c r="D1046" s="130"/>
    </row>
    <row r="1047" spans="4:4" x14ac:dyDescent="0.2">
      <c r="D1047" s="130"/>
    </row>
    <row r="1048" spans="4:4" x14ac:dyDescent="0.2">
      <c r="D1048" s="130"/>
    </row>
    <row r="1049" spans="4:4" x14ac:dyDescent="0.2">
      <c r="D1049" s="130"/>
    </row>
    <row r="1050" spans="4:4" x14ac:dyDescent="0.2">
      <c r="D1050" s="130"/>
    </row>
    <row r="1051" spans="4:4" x14ac:dyDescent="0.2">
      <c r="D1051" s="130"/>
    </row>
    <row r="1052" spans="4:4" x14ac:dyDescent="0.2">
      <c r="D1052" s="130"/>
    </row>
    <row r="1053" spans="4:4" x14ac:dyDescent="0.2">
      <c r="D1053" s="130"/>
    </row>
    <row r="1054" spans="4:4" x14ac:dyDescent="0.2">
      <c r="D1054" s="130"/>
    </row>
    <row r="1055" spans="4:4" x14ac:dyDescent="0.2">
      <c r="D1055" s="130"/>
    </row>
    <row r="1056" spans="4:4" x14ac:dyDescent="0.2">
      <c r="D1056" s="130"/>
    </row>
    <row r="1057" spans="4:4" x14ac:dyDescent="0.2">
      <c r="D1057" s="130"/>
    </row>
    <row r="1058" spans="4:4" x14ac:dyDescent="0.2">
      <c r="D1058" s="130"/>
    </row>
    <row r="1059" spans="4:4" x14ac:dyDescent="0.2">
      <c r="D1059" s="130"/>
    </row>
    <row r="1060" spans="4:4" x14ac:dyDescent="0.2">
      <c r="D1060" s="130"/>
    </row>
    <row r="1061" spans="4:4" x14ac:dyDescent="0.2">
      <c r="D1061" s="130"/>
    </row>
    <row r="1062" spans="4:4" x14ac:dyDescent="0.2">
      <c r="D1062" s="130"/>
    </row>
    <row r="1063" spans="4:4" x14ac:dyDescent="0.2">
      <c r="D1063" s="130"/>
    </row>
    <row r="1064" spans="4:4" x14ac:dyDescent="0.2">
      <c r="D1064" s="130"/>
    </row>
    <row r="1065" spans="4:4" x14ac:dyDescent="0.2">
      <c r="D1065" s="130"/>
    </row>
    <row r="1066" spans="4:4" x14ac:dyDescent="0.2">
      <c r="D1066" s="130"/>
    </row>
    <row r="1067" spans="4:4" x14ac:dyDescent="0.2">
      <c r="D1067" s="130"/>
    </row>
    <row r="1068" spans="4:4" x14ac:dyDescent="0.2">
      <c r="D1068" s="130"/>
    </row>
    <row r="1069" spans="4:4" x14ac:dyDescent="0.2">
      <c r="D1069" s="130"/>
    </row>
    <row r="1070" spans="4:4" x14ac:dyDescent="0.2">
      <c r="D1070" s="130"/>
    </row>
    <row r="1071" spans="4:4" x14ac:dyDescent="0.2">
      <c r="D1071" s="130"/>
    </row>
    <row r="1072" spans="4:4" x14ac:dyDescent="0.2">
      <c r="D1072" s="130"/>
    </row>
    <row r="1073" spans="4:4" x14ac:dyDescent="0.2">
      <c r="D1073" s="130"/>
    </row>
    <row r="1074" spans="4:4" x14ac:dyDescent="0.2">
      <c r="D1074" s="130"/>
    </row>
    <row r="1075" spans="4:4" x14ac:dyDescent="0.2">
      <c r="D1075" s="130"/>
    </row>
    <row r="1076" spans="4:4" x14ac:dyDescent="0.2">
      <c r="D1076" s="130"/>
    </row>
    <row r="1077" spans="4:4" x14ac:dyDescent="0.2">
      <c r="D1077" s="130"/>
    </row>
    <row r="1078" spans="4:4" x14ac:dyDescent="0.2">
      <c r="D1078" s="130"/>
    </row>
    <row r="1079" spans="4:4" x14ac:dyDescent="0.2">
      <c r="D1079" s="130"/>
    </row>
    <row r="1080" spans="4:4" x14ac:dyDescent="0.2">
      <c r="D1080" s="130"/>
    </row>
    <row r="1081" spans="4:4" x14ac:dyDescent="0.2">
      <c r="D1081" s="130"/>
    </row>
    <row r="1082" spans="4:4" x14ac:dyDescent="0.2">
      <c r="D1082" s="130"/>
    </row>
    <row r="1083" spans="4:4" x14ac:dyDescent="0.2">
      <c r="D1083" s="130"/>
    </row>
    <row r="1084" spans="4:4" x14ac:dyDescent="0.2">
      <c r="D1084" s="130"/>
    </row>
    <row r="1085" spans="4:4" x14ac:dyDescent="0.2">
      <c r="D1085" s="130"/>
    </row>
    <row r="1086" spans="4:4" x14ac:dyDescent="0.2">
      <c r="D1086" s="130"/>
    </row>
    <row r="1087" spans="4:4" x14ac:dyDescent="0.2">
      <c r="D1087" s="130"/>
    </row>
    <row r="1088" spans="4:4" x14ac:dyDescent="0.2">
      <c r="D1088" s="130"/>
    </row>
    <row r="1089" spans="4:4" x14ac:dyDescent="0.2">
      <c r="D1089" s="130"/>
    </row>
    <row r="1090" spans="4:4" x14ac:dyDescent="0.2">
      <c r="D1090" s="130"/>
    </row>
    <row r="1091" spans="4:4" x14ac:dyDescent="0.2">
      <c r="D1091" s="130"/>
    </row>
    <row r="1092" spans="4:4" x14ac:dyDescent="0.2">
      <c r="D1092" s="130"/>
    </row>
    <row r="1093" spans="4:4" x14ac:dyDescent="0.2">
      <c r="D1093" s="130"/>
    </row>
    <row r="1094" spans="4:4" x14ac:dyDescent="0.2">
      <c r="D1094" s="130"/>
    </row>
    <row r="1095" spans="4:4" x14ac:dyDescent="0.2">
      <c r="D1095" s="130"/>
    </row>
    <row r="1096" spans="4:4" x14ac:dyDescent="0.2">
      <c r="D1096" s="130"/>
    </row>
    <row r="1097" spans="4:4" x14ac:dyDescent="0.2">
      <c r="D1097" s="130"/>
    </row>
    <row r="1098" spans="4:4" x14ac:dyDescent="0.2">
      <c r="D1098" s="130"/>
    </row>
    <row r="1099" spans="4:4" x14ac:dyDescent="0.2">
      <c r="D1099" s="130"/>
    </row>
    <row r="1100" spans="4:4" x14ac:dyDescent="0.2">
      <c r="D1100" s="130"/>
    </row>
    <row r="1101" spans="4:4" x14ac:dyDescent="0.2">
      <c r="D1101" s="130"/>
    </row>
    <row r="1102" spans="4:4" x14ac:dyDescent="0.2">
      <c r="D1102" s="130"/>
    </row>
    <row r="1103" spans="4:4" x14ac:dyDescent="0.2">
      <c r="D1103" s="130"/>
    </row>
    <row r="1104" spans="4:4" x14ac:dyDescent="0.2">
      <c r="D1104" s="130"/>
    </row>
    <row r="1105" spans="4:4" x14ac:dyDescent="0.2">
      <c r="D1105" s="130"/>
    </row>
    <row r="1106" spans="4:4" x14ac:dyDescent="0.2">
      <c r="D1106" s="130"/>
    </row>
    <row r="1107" spans="4:4" x14ac:dyDescent="0.2">
      <c r="D1107" s="130"/>
    </row>
    <row r="1108" spans="4:4" x14ac:dyDescent="0.2">
      <c r="D1108" s="130"/>
    </row>
    <row r="1109" spans="4:4" x14ac:dyDescent="0.2">
      <c r="D1109" s="130"/>
    </row>
    <row r="1110" spans="4:4" x14ac:dyDescent="0.2">
      <c r="D1110" s="130"/>
    </row>
    <row r="1111" spans="4:4" x14ac:dyDescent="0.2">
      <c r="D1111" s="130"/>
    </row>
    <row r="1112" spans="4:4" x14ac:dyDescent="0.2">
      <c r="D1112" s="130"/>
    </row>
    <row r="1113" spans="4:4" x14ac:dyDescent="0.2">
      <c r="D1113" s="130"/>
    </row>
    <row r="1114" spans="4:4" x14ac:dyDescent="0.2">
      <c r="D1114" s="130"/>
    </row>
    <row r="1115" spans="4:4" x14ac:dyDescent="0.2">
      <c r="D1115" s="130"/>
    </row>
    <row r="1116" spans="4:4" x14ac:dyDescent="0.2">
      <c r="D1116" s="130"/>
    </row>
    <row r="1117" spans="4:4" x14ac:dyDescent="0.2">
      <c r="D1117" s="130"/>
    </row>
    <row r="1118" spans="4:4" x14ac:dyDescent="0.2">
      <c r="D1118" s="130"/>
    </row>
    <row r="1119" spans="4:4" x14ac:dyDescent="0.2">
      <c r="D1119" s="130"/>
    </row>
    <row r="1120" spans="4:4" x14ac:dyDescent="0.2">
      <c r="D1120" s="130"/>
    </row>
    <row r="1121" spans="4:4" x14ac:dyDescent="0.2">
      <c r="D1121" s="130"/>
    </row>
    <row r="1122" spans="4:4" x14ac:dyDescent="0.2">
      <c r="D1122" s="130"/>
    </row>
    <row r="1123" spans="4:4" x14ac:dyDescent="0.2">
      <c r="D1123" s="130"/>
    </row>
    <row r="1124" spans="4:4" x14ac:dyDescent="0.2">
      <c r="D1124" s="130"/>
    </row>
    <row r="1125" spans="4:4" x14ac:dyDescent="0.2">
      <c r="D1125" s="130"/>
    </row>
    <row r="1126" spans="4:4" x14ac:dyDescent="0.2">
      <c r="D1126" s="130"/>
    </row>
    <row r="1127" spans="4:4" x14ac:dyDescent="0.2">
      <c r="D1127" s="130"/>
    </row>
    <row r="1128" spans="4:4" x14ac:dyDescent="0.2">
      <c r="D1128" s="130"/>
    </row>
    <row r="1129" spans="4:4" x14ac:dyDescent="0.2">
      <c r="D1129" s="130"/>
    </row>
    <row r="1130" spans="4:4" x14ac:dyDescent="0.2">
      <c r="D1130" s="130"/>
    </row>
    <row r="1131" spans="4:4" x14ac:dyDescent="0.2">
      <c r="D1131" s="130"/>
    </row>
    <row r="1132" spans="4:4" x14ac:dyDescent="0.2">
      <c r="D1132" s="130"/>
    </row>
    <row r="1133" spans="4:4" x14ac:dyDescent="0.2">
      <c r="D1133" s="130"/>
    </row>
    <row r="1134" spans="4:4" x14ac:dyDescent="0.2">
      <c r="D1134" s="130"/>
    </row>
    <row r="1135" spans="4:4" x14ac:dyDescent="0.2">
      <c r="D1135" s="130"/>
    </row>
    <row r="1136" spans="4:4" x14ac:dyDescent="0.2">
      <c r="D1136" s="130"/>
    </row>
    <row r="1137" spans="4:4" x14ac:dyDescent="0.2">
      <c r="D1137" s="130"/>
    </row>
    <row r="1138" spans="4:4" x14ac:dyDescent="0.2">
      <c r="D1138" s="130"/>
    </row>
    <row r="1139" spans="4:4" x14ac:dyDescent="0.2">
      <c r="D1139" s="130"/>
    </row>
    <row r="1140" spans="4:4" x14ac:dyDescent="0.2">
      <c r="D1140" s="130"/>
    </row>
    <row r="1141" spans="4:4" x14ac:dyDescent="0.2">
      <c r="D1141" s="130"/>
    </row>
    <row r="1142" spans="4:4" x14ac:dyDescent="0.2">
      <c r="D1142" s="130"/>
    </row>
    <row r="1143" spans="4:4" x14ac:dyDescent="0.2">
      <c r="D1143" s="130"/>
    </row>
    <row r="1144" spans="4:4" x14ac:dyDescent="0.2">
      <c r="D1144" s="130"/>
    </row>
    <row r="1145" spans="4:4" x14ac:dyDescent="0.2">
      <c r="D1145" s="130"/>
    </row>
    <row r="1146" spans="4:4" x14ac:dyDescent="0.2">
      <c r="D1146" s="130"/>
    </row>
    <row r="1147" spans="4:4" x14ac:dyDescent="0.2">
      <c r="D1147" s="130"/>
    </row>
    <row r="1148" spans="4:4" x14ac:dyDescent="0.2">
      <c r="D1148" s="130"/>
    </row>
    <row r="1149" spans="4:4" x14ac:dyDescent="0.2">
      <c r="D1149" s="130"/>
    </row>
    <row r="1150" spans="4:4" x14ac:dyDescent="0.2">
      <c r="D1150" s="130"/>
    </row>
    <row r="1151" spans="4:4" x14ac:dyDescent="0.2">
      <c r="D1151" s="130"/>
    </row>
    <row r="1152" spans="4:4" x14ac:dyDescent="0.2">
      <c r="D1152" s="130"/>
    </row>
    <row r="1153" spans="4:4" x14ac:dyDescent="0.2">
      <c r="D1153" s="130"/>
    </row>
    <row r="1154" spans="4:4" x14ac:dyDescent="0.2">
      <c r="D1154" s="130"/>
    </row>
    <row r="1155" spans="4:4" x14ac:dyDescent="0.2">
      <c r="D1155" s="130"/>
    </row>
    <row r="1156" spans="4:4" x14ac:dyDescent="0.2">
      <c r="D1156" s="130"/>
    </row>
    <row r="1157" spans="4:4" x14ac:dyDescent="0.2">
      <c r="D1157" s="130"/>
    </row>
    <row r="1158" spans="4:4" x14ac:dyDescent="0.2">
      <c r="D1158" s="130"/>
    </row>
    <row r="1159" spans="4:4" x14ac:dyDescent="0.2">
      <c r="D1159" s="130"/>
    </row>
    <row r="1160" spans="4:4" x14ac:dyDescent="0.2">
      <c r="D1160" s="130"/>
    </row>
    <row r="1161" spans="4:4" x14ac:dyDescent="0.2">
      <c r="D1161" s="130"/>
    </row>
    <row r="1162" spans="4:4" x14ac:dyDescent="0.2">
      <c r="D1162" s="130"/>
    </row>
    <row r="1163" spans="4:4" x14ac:dyDescent="0.2">
      <c r="D1163" s="130"/>
    </row>
    <row r="1164" spans="4:4" x14ac:dyDescent="0.2">
      <c r="D1164" s="130"/>
    </row>
    <row r="1165" spans="4:4" x14ac:dyDescent="0.2">
      <c r="D1165" s="130"/>
    </row>
    <row r="1166" spans="4:4" x14ac:dyDescent="0.2">
      <c r="D1166" s="130"/>
    </row>
    <row r="1167" spans="4:4" x14ac:dyDescent="0.2">
      <c r="D1167" s="130"/>
    </row>
    <row r="1168" spans="4:4" x14ac:dyDescent="0.2">
      <c r="D1168" s="130"/>
    </row>
    <row r="1169" spans="4:4" x14ac:dyDescent="0.2">
      <c r="D1169" s="130"/>
    </row>
    <row r="1170" spans="4:4" x14ac:dyDescent="0.2">
      <c r="D1170" s="130"/>
    </row>
    <row r="1171" spans="4:4" x14ac:dyDescent="0.2">
      <c r="D1171" s="130"/>
    </row>
    <row r="1172" spans="4:4" x14ac:dyDescent="0.2">
      <c r="D1172" s="130"/>
    </row>
    <row r="1173" spans="4:4" x14ac:dyDescent="0.2">
      <c r="D1173" s="130"/>
    </row>
    <row r="1174" spans="4:4" x14ac:dyDescent="0.2">
      <c r="D1174" s="130"/>
    </row>
    <row r="1175" spans="4:4" x14ac:dyDescent="0.2">
      <c r="D1175" s="130"/>
    </row>
    <row r="1176" spans="4:4" x14ac:dyDescent="0.2">
      <c r="D1176" s="130"/>
    </row>
    <row r="1177" spans="4:4" x14ac:dyDescent="0.2">
      <c r="D1177" s="130"/>
    </row>
    <row r="1178" spans="4:4" x14ac:dyDescent="0.2">
      <c r="D1178" s="130"/>
    </row>
    <row r="1179" spans="4:4" x14ac:dyDescent="0.2">
      <c r="D1179" s="130"/>
    </row>
    <row r="1180" spans="4:4" x14ac:dyDescent="0.2">
      <c r="D1180" s="130"/>
    </row>
    <row r="1181" spans="4:4" x14ac:dyDescent="0.2">
      <c r="D1181" s="130"/>
    </row>
    <row r="1182" spans="4:4" x14ac:dyDescent="0.2">
      <c r="D1182" s="130"/>
    </row>
    <row r="1183" spans="4:4" x14ac:dyDescent="0.2">
      <c r="D1183" s="130"/>
    </row>
    <row r="1184" spans="4:4" x14ac:dyDescent="0.2">
      <c r="D1184" s="130"/>
    </row>
    <row r="1185" spans="4:4" x14ac:dyDescent="0.2">
      <c r="D1185" s="130"/>
    </row>
    <row r="1186" spans="4:4" x14ac:dyDescent="0.2">
      <c r="D1186" s="130"/>
    </row>
    <row r="1187" spans="4:4" x14ac:dyDescent="0.2">
      <c r="D1187" s="130"/>
    </row>
    <row r="1188" spans="4:4" x14ac:dyDescent="0.2">
      <c r="D1188" s="130"/>
    </row>
    <row r="1189" spans="4:4" x14ac:dyDescent="0.2">
      <c r="D1189" s="130"/>
    </row>
    <row r="1190" spans="4:4" x14ac:dyDescent="0.2">
      <c r="D1190" s="130"/>
    </row>
    <row r="1191" spans="4:4" x14ac:dyDescent="0.2">
      <c r="D1191" s="130"/>
    </row>
    <row r="1192" spans="4:4" x14ac:dyDescent="0.2">
      <c r="D1192" s="130"/>
    </row>
    <row r="1193" spans="4:4" x14ac:dyDescent="0.2">
      <c r="D1193" s="130"/>
    </row>
    <row r="1194" spans="4:4" x14ac:dyDescent="0.2">
      <c r="D1194" s="130"/>
    </row>
    <row r="1195" spans="4:4" x14ac:dyDescent="0.2">
      <c r="D1195" s="130"/>
    </row>
    <row r="1196" spans="4:4" x14ac:dyDescent="0.2">
      <c r="D1196" s="130"/>
    </row>
    <row r="1197" spans="4:4" x14ac:dyDescent="0.2">
      <c r="D1197" s="130"/>
    </row>
    <row r="1198" spans="4:4" x14ac:dyDescent="0.2">
      <c r="D1198" s="130"/>
    </row>
    <row r="1199" spans="4:4" x14ac:dyDescent="0.2">
      <c r="D1199" s="130"/>
    </row>
    <row r="1200" spans="4:4" x14ac:dyDescent="0.2">
      <c r="D1200" s="130"/>
    </row>
    <row r="1201" spans="4:4" x14ac:dyDescent="0.2">
      <c r="D1201" s="130"/>
    </row>
    <row r="1202" spans="4:4" x14ac:dyDescent="0.2">
      <c r="D1202" s="130"/>
    </row>
    <row r="1203" spans="4:4" x14ac:dyDescent="0.2">
      <c r="D1203" s="130"/>
    </row>
    <row r="1204" spans="4:4" x14ac:dyDescent="0.2">
      <c r="D1204" s="130"/>
    </row>
    <row r="1205" spans="4:4" x14ac:dyDescent="0.2">
      <c r="D1205" s="130"/>
    </row>
    <row r="1206" spans="4:4" x14ac:dyDescent="0.2">
      <c r="D1206" s="130"/>
    </row>
    <row r="1207" spans="4:4" x14ac:dyDescent="0.2">
      <c r="D1207" s="130"/>
    </row>
    <row r="1208" spans="4:4" x14ac:dyDescent="0.2">
      <c r="D1208" s="130"/>
    </row>
    <row r="1209" spans="4:4" x14ac:dyDescent="0.2">
      <c r="D1209" s="130"/>
    </row>
    <row r="1210" spans="4:4" x14ac:dyDescent="0.2">
      <c r="D1210" s="130"/>
    </row>
    <row r="1211" spans="4:4" x14ac:dyDescent="0.2">
      <c r="D1211" s="130"/>
    </row>
    <row r="1212" spans="4:4" x14ac:dyDescent="0.2">
      <c r="D1212" s="130"/>
    </row>
    <row r="1213" spans="4:4" x14ac:dyDescent="0.2">
      <c r="D1213" s="130"/>
    </row>
    <row r="1214" spans="4:4" x14ac:dyDescent="0.2">
      <c r="D1214" s="130"/>
    </row>
    <row r="1215" spans="4:4" x14ac:dyDescent="0.2">
      <c r="D1215" s="130"/>
    </row>
    <row r="1216" spans="4:4" x14ac:dyDescent="0.2">
      <c r="D1216" s="130"/>
    </row>
    <row r="1217" spans="4:4" x14ac:dyDescent="0.2">
      <c r="D1217" s="130"/>
    </row>
    <row r="1218" spans="4:4" x14ac:dyDescent="0.2">
      <c r="D1218" s="130"/>
    </row>
    <row r="1219" spans="4:4" x14ac:dyDescent="0.2">
      <c r="D1219" s="130"/>
    </row>
    <row r="1220" spans="4:4" x14ac:dyDescent="0.2">
      <c r="D1220" s="130"/>
    </row>
    <row r="1221" spans="4:4" x14ac:dyDescent="0.2">
      <c r="D1221" s="130"/>
    </row>
    <row r="1222" spans="4:4" x14ac:dyDescent="0.2">
      <c r="D1222" s="130"/>
    </row>
    <row r="1223" spans="4:4" x14ac:dyDescent="0.2">
      <c r="D1223" s="130"/>
    </row>
    <row r="1224" spans="4:4" x14ac:dyDescent="0.2">
      <c r="D1224" s="130"/>
    </row>
    <row r="1225" spans="4:4" x14ac:dyDescent="0.2">
      <c r="D1225" s="130"/>
    </row>
    <row r="1226" spans="4:4" x14ac:dyDescent="0.2">
      <c r="D1226" s="130"/>
    </row>
    <row r="1227" spans="4:4" x14ac:dyDescent="0.2">
      <c r="D1227" s="130"/>
    </row>
    <row r="1228" spans="4:4" x14ac:dyDescent="0.2">
      <c r="D1228" s="130"/>
    </row>
    <row r="1229" spans="4:4" x14ac:dyDescent="0.2">
      <c r="D1229" s="130"/>
    </row>
    <row r="1230" spans="4:4" x14ac:dyDescent="0.2">
      <c r="D1230" s="130"/>
    </row>
    <row r="1231" spans="4:4" x14ac:dyDescent="0.2">
      <c r="D1231" s="130"/>
    </row>
    <row r="1232" spans="4:4" x14ac:dyDescent="0.2">
      <c r="D1232" s="130"/>
    </row>
    <row r="1233" spans="4:4" x14ac:dyDescent="0.2">
      <c r="D1233" s="130"/>
    </row>
    <row r="1234" spans="4:4" x14ac:dyDescent="0.2">
      <c r="D1234" s="130"/>
    </row>
    <row r="1235" spans="4:4" x14ac:dyDescent="0.2">
      <c r="D1235" s="130"/>
    </row>
    <row r="1236" spans="4:4" x14ac:dyDescent="0.2">
      <c r="D1236" s="130"/>
    </row>
    <row r="1237" spans="4:4" x14ac:dyDescent="0.2">
      <c r="D1237" s="130"/>
    </row>
    <row r="1238" spans="4:4" x14ac:dyDescent="0.2">
      <c r="D1238" s="130"/>
    </row>
    <row r="1239" spans="4:4" x14ac:dyDescent="0.2">
      <c r="D1239" s="130"/>
    </row>
    <row r="1240" spans="4:4" x14ac:dyDescent="0.2">
      <c r="D1240" s="130"/>
    </row>
    <row r="1241" spans="4:4" x14ac:dyDescent="0.2">
      <c r="D1241" s="130"/>
    </row>
    <row r="1242" spans="4:4" x14ac:dyDescent="0.2">
      <c r="D1242" s="130"/>
    </row>
    <row r="1243" spans="4:4" x14ac:dyDescent="0.2">
      <c r="D1243" s="130"/>
    </row>
    <row r="1244" spans="4:4" x14ac:dyDescent="0.2">
      <c r="D1244" s="130"/>
    </row>
    <row r="1245" spans="4:4" x14ac:dyDescent="0.2">
      <c r="D1245" s="130"/>
    </row>
    <row r="1246" spans="4:4" x14ac:dyDescent="0.2">
      <c r="D1246" s="130"/>
    </row>
    <row r="1247" spans="4:4" x14ac:dyDescent="0.2">
      <c r="D1247" s="130"/>
    </row>
    <row r="1248" spans="4:4" x14ac:dyDescent="0.2">
      <c r="D1248" s="130"/>
    </row>
    <row r="1249" spans="4:4" x14ac:dyDescent="0.2">
      <c r="D1249" s="130"/>
    </row>
    <row r="1250" spans="4:4" x14ac:dyDescent="0.2">
      <c r="D1250" s="130"/>
    </row>
    <row r="1251" spans="4:4" x14ac:dyDescent="0.2">
      <c r="D1251" s="130"/>
    </row>
    <row r="1252" spans="4:4" x14ac:dyDescent="0.2">
      <c r="D1252" s="130"/>
    </row>
    <row r="1253" spans="4:4" x14ac:dyDescent="0.2">
      <c r="D1253" s="130"/>
    </row>
    <row r="1254" spans="4:4" x14ac:dyDescent="0.2">
      <c r="D1254" s="130"/>
    </row>
    <row r="1255" spans="4:4" x14ac:dyDescent="0.2">
      <c r="D1255" s="130"/>
    </row>
    <row r="1256" spans="4:4" x14ac:dyDescent="0.2">
      <c r="D1256" s="130"/>
    </row>
    <row r="1257" spans="4:4" x14ac:dyDescent="0.2">
      <c r="D1257" s="130"/>
    </row>
    <row r="1258" spans="4:4" x14ac:dyDescent="0.2">
      <c r="D1258" s="130"/>
    </row>
    <row r="1259" spans="4:4" x14ac:dyDescent="0.2">
      <c r="D1259" s="130"/>
    </row>
    <row r="1260" spans="4:4" x14ac:dyDescent="0.2">
      <c r="D1260" s="130"/>
    </row>
    <row r="1261" spans="4:4" x14ac:dyDescent="0.2">
      <c r="D1261" s="130"/>
    </row>
    <row r="1262" spans="4:4" x14ac:dyDescent="0.2">
      <c r="D1262" s="130"/>
    </row>
    <row r="1263" spans="4:4" x14ac:dyDescent="0.2">
      <c r="D1263" s="130"/>
    </row>
    <row r="1264" spans="4:4" x14ac:dyDescent="0.2">
      <c r="D1264" s="130"/>
    </row>
    <row r="1265" spans="4:4" x14ac:dyDescent="0.2">
      <c r="D1265" s="130"/>
    </row>
    <row r="1266" spans="4:4" x14ac:dyDescent="0.2">
      <c r="D1266" s="130"/>
    </row>
    <row r="1267" spans="4:4" x14ac:dyDescent="0.2">
      <c r="D1267" s="130"/>
    </row>
    <row r="1268" spans="4:4" x14ac:dyDescent="0.2">
      <c r="D1268" s="130"/>
    </row>
    <row r="1269" spans="4:4" x14ac:dyDescent="0.2">
      <c r="D1269" s="130"/>
    </row>
    <row r="1270" spans="4:4" x14ac:dyDescent="0.2">
      <c r="D1270" s="130"/>
    </row>
    <row r="1271" spans="4:4" x14ac:dyDescent="0.2">
      <c r="D1271" s="130"/>
    </row>
    <row r="1272" spans="4:4" x14ac:dyDescent="0.2">
      <c r="D1272" s="130"/>
    </row>
    <row r="1273" spans="4:4" x14ac:dyDescent="0.2">
      <c r="D1273" s="130"/>
    </row>
    <row r="1274" spans="4:4" x14ac:dyDescent="0.2">
      <c r="D1274" s="130"/>
    </row>
    <row r="1275" spans="4:4" x14ac:dyDescent="0.2">
      <c r="D1275" s="130"/>
    </row>
    <row r="1276" spans="4:4" x14ac:dyDescent="0.2">
      <c r="D1276" s="130"/>
    </row>
    <row r="1277" spans="4:4" x14ac:dyDescent="0.2">
      <c r="D1277" s="130"/>
    </row>
    <row r="1278" spans="4:4" x14ac:dyDescent="0.2">
      <c r="D1278" s="130"/>
    </row>
    <row r="1279" spans="4:4" x14ac:dyDescent="0.2">
      <c r="D1279" s="130"/>
    </row>
    <row r="1280" spans="4:4" x14ac:dyDescent="0.2">
      <c r="D1280" s="130"/>
    </row>
    <row r="1281" spans="4:4" x14ac:dyDescent="0.2">
      <c r="D1281" s="130"/>
    </row>
    <row r="1282" spans="4:4" x14ac:dyDescent="0.2">
      <c r="D1282" s="130"/>
    </row>
    <row r="1283" spans="4:4" x14ac:dyDescent="0.2">
      <c r="D1283" s="130"/>
    </row>
    <row r="1284" spans="4:4" x14ac:dyDescent="0.2">
      <c r="D1284" s="130"/>
    </row>
    <row r="1285" spans="4:4" x14ac:dyDescent="0.2">
      <c r="D1285" s="130"/>
    </row>
    <row r="1286" spans="4:4" x14ac:dyDescent="0.2">
      <c r="D1286" s="130"/>
    </row>
    <row r="1287" spans="4:4" x14ac:dyDescent="0.2">
      <c r="D1287" s="130"/>
    </row>
    <row r="1288" spans="4:4" x14ac:dyDescent="0.2">
      <c r="D1288" s="130"/>
    </row>
    <row r="1289" spans="4:4" x14ac:dyDescent="0.2">
      <c r="D1289" s="130"/>
    </row>
    <row r="1290" spans="4:4" x14ac:dyDescent="0.2">
      <c r="D1290" s="130"/>
    </row>
    <row r="1291" spans="4:4" x14ac:dyDescent="0.2">
      <c r="D1291" s="130"/>
    </row>
    <row r="1292" spans="4:4" x14ac:dyDescent="0.2">
      <c r="D1292" s="130"/>
    </row>
    <row r="1293" spans="4:4" x14ac:dyDescent="0.2">
      <c r="D1293" s="130"/>
    </row>
    <row r="1294" spans="4:4" x14ac:dyDescent="0.2">
      <c r="D1294" s="130"/>
    </row>
    <row r="1295" spans="4:4" x14ac:dyDescent="0.2">
      <c r="D1295" s="130"/>
    </row>
    <row r="1296" spans="4:4" x14ac:dyDescent="0.2">
      <c r="D1296" s="130"/>
    </row>
    <row r="1297" spans="4:4" x14ac:dyDescent="0.2">
      <c r="D1297" s="130"/>
    </row>
    <row r="1298" spans="4:4" x14ac:dyDescent="0.2">
      <c r="D1298" s="130"/>
    </row>
    <row r="1299" spans="4:4" x14ac:dyDescent="0.2">
      <c r="D1299" s="130"/>
    </row>
    <row r="1300" spans="4:4" x14ac:dyDescent="0.2">
      <c r="D1300" s="130"/>
    </row>
    <row r="1301" spans="4:4" x14ac:dyDescent="0.2">
      <c r="D1301" s="130"/>
    </row>
    <row r="1302" spans="4:4" x14ac:dyDescent="0.2">
      <c r="D1302" s="130"/>
    </row>
    <row r="1303" spans="4:4" x14ac:dyDescent="0.2">
      <c r="D1303" s="130"/>
    </row>
    <row r="1304" spans="4:4" x14ac:dyDescent="0.2">
      <c r="D1304" s="130"/>
    </row>
    <row r="1305" spans="4:4" x14ac:dyDescent="0.2">
      <c r="D1305" s="130"/>
    </row>
    <row r="1306" spans="4:4" x14ac:dyDescent="0.2">
      <c r="D1306" s="130"/>
    </row>
    <row r="1307" spans="4:4" x14ac:dyDescent="0.2">
      <c r="D1307" s="130"/>
    </row>
    <row r="1308" spans="4:4" x14ac:dyDescent="0.2">
      <c r="D1308" s="130"/>
    </row>
    <row r="1309" spans="4:4" x14ac:dyDescent="0.2">
      <c r="D1309" s="130"/>
    </row>
    <row r="1310" spans="4:4" x14ac:dyDescent="0.2">
      <c r="D1310" s="130"/>
    </row>
    <row r="1311" spans="4:4" x14ac:dyDescent="0.2">
      <c r="D1311" s="130"/>
    </row>
    <row r="1312" spans="4:4" x14ac:dyDescent="0.2">
      <c r="D1312" s="130"/>
    </row>
    <row r="1313" spans="4:4" x14ac:dyDescent="0.2">
      <c r="D1313" s="130"/>
    </row>
    <row r="1314" spans="4:4" x14ac:dyDescent="0.2">
      <c r="D1314" s="130"/>
    </row>
    <row r="1315" spans="4:4" x14ac:dyDescent="0.2">
      <c r="D1315" s="130"/>
    </row>
    <row r="1316" spans="4:4" x14ac:dyDescent="0.2">
      <c r="D1316" s="130"/>
    </row>
    <row r="1317" spans="4:4" x14ac:dyDescent="0.2">
      <c r="D1317" s="130"/>
    </row>
    <row r="1318" spans="4:4" x14ac:dyDescent="0.2">
      <c r="D1318" s="130"/>
    </row>
    <row r="1319" spans="4:4" x14ac:dyDescent="0.2">
      <c r="D1319" s="130"/>
    </row>
    <row r="1320" spans="4:4" x14ac:dyDescent="0.2">
      <c r="D1320" s="130"/>
    </row>
    <row r="1321" spans="4:4" x14ac:dyDescent="0.2">
      <c r="D1321" s="130"/>
    </row>
    <row r="1322" spans="4:4" x14ac:dyDescent="0.2">
      <c r="D1322" s="130"/>
    </row>
    <row r="1323" spans="4:4" x14ac:dyDescent="0.2">
      <c r="D1323" s="130"/>
    </row>
    <row r="1324" spans="4:4" x14ac:dyDescent="0.2">
      <c r="D1324" s="130"/>
    </row>
    <row r="1325" spans="4:4" x14ac:dyDescent="0.2">
      <c r="D1325" s="130"/>
    </row>
    <row r="1326" spans="4:4" x14ac:dyDescent="0.2">
      <c r="D1326" s="130"/>
    </row>
    <row r="1327" spans="4:4" x14ac:dyDescent="0.2">
      <c r="D1327" s="130"/>
    </row>
    <row r="1328" spans="4:4" x14ac:dyDescent="0.2">
      <c r="D1328" s="130"/>
    </row>
    <row r="1329" spans="4:4" x14ac:dyDescent="0.2">
      <c r="D1329" s="130"/>
    </row>
    <row r="1330" spans="4:4" x14ac:dyDescent="0.2">
      <c r="D1330" s="130"/>
    </row>
    <row r="1331" spans="4:4" x14ac:dyDescent="0.2">
      <c r="D1331" s="130"/>
    </row>
    <row r="1332" spans="4:4" x14ac:dyDescent="0.2">
      <c r="D1332" s="130"/>
    </row>
    <row r="1333" spans="4:4" x14ac:dyDescent="0.2">
      <c r="D1333" s="130"/>
    </row>
    <row r="1334" spans="4:4" x14ac:dyDescent="0.2">
      <c r="D1334" s="130"/>
    </row>
    <row r="1335" spans="4:4" x14ac:dyDescent="0.2">
      <c r="D1335" s="130"/>
    </row>
    <row r="1336" spans="4:4" x14ac:dyDescent="0.2">
      <c r="D1336" s="130"/>
    </row>
    <row r="1337" spans="4:4" x14ac:dyDescent="0.2">
      <c r="D1337" s="130"/>
    </row>
    <row r="1338" spans="4:4" x14ac:dyDescent="0.2">
      <c r="D1338" s="130"/>
    </row>
    <row r="1339" spans="4:4" x14ac:dyDescent="0.2">
      <c r="D1339" s="130"/>
    </row>
    <row r="1340" spans="4:4" x14ac:dyDescent="0.2">
      <c r="D1340" s="130"/>
    </row>
    <row r="1341" spans="4:4" x14ac:dyDescent="0.2">
      <c r="D1341" s="130"/>
    </row>
    <row r="1342" spans="4:4" x14ac:dyDescent="0.2">
      <c r="D1342" s="130"/>
    </row>
    <row r="1343" spans="4:4" x14ac:dyDescent="0.2">
      <c r="D1343" s="130"/>
    </row>
    <row r="1344" spans="4:4" x14ac:dyDescent="0.2">
      <c r="D1344" s="130"/>
    </row>
    <row r="1345" spans="4:4" x14ac:dyDescent="0.2">
      <c r="D1345" s="130"/>
    </row>
    <row r="1346" spans="4:4" x14ac:dyDescent="0.2">
      <c r="D1346" s="130"/>
    </row>
    <row r="1347" spans="4:4" x14ac:dyDescent="0.2">
      <c r="D1347" s="130"/>
    </row>
    <row r="1348" spans="4:4" x14ac:dyDescent="0.2">
      <c r="D1348" s="130"/>
    </row>
    <row r="1349" spans="4:4" x14ac:dyDescent="0.2">
      <c r="D1349" s="130"/>
    </row>
    <row r="1350" spans="4:4" x14ac:dyDescent="0.2">
      <c r="D1350" s="130"/>
    </row>
    <row r="1351" spans="4:4" x14ac:dyDescent="0.2">
      <c r="D1351" s="130"/>
    </row>
    <row r="1352" spans="4:4" x14ac:dyDescent="0.2">
      <c r="D1352" s="130"/>
    </row>
    <row r="1353" spans="4:4" x14ac:dyDescent="0.2">
      <c r="D1353" s="130"/>
    </row>
    <row r="1354" spans="4:4" x14ac:dyDescent="0.2">
      <c r="D1354" s="130"/>
    </row>
    <row r="1355" spans="4:4" x14ac:dyDescent="0.2">
      <c r="D1355" s="130"/>
    </row>
    <row r="1356" spans="4:4" x14ac:dyDescent="0.2">
      <c r="D1356" s="130"/>
    </row>
    <row r="1357" spans="4:4" x14ac:dyDescent="0.2">
      <c r="D1357" s="130"/>
    </row>
    <row r="1358" spans="4:4" x14ac:dyDescent="0.2">
      <c r="D1358" s="130"/>
    </row>
    <row r="1359" spans="4:4" x14ac:dyDescent="0.2">
      <c r="D1359" s="130"/>
    </row>
    <row r="1360" spans="4:4" x14ac:dyDescent="0.2">
      <c r="D1360" s="130"/>
    </row>
    <row r="1361" spans="4:4" x14ac:dyDescent="0.2">
      <c r="D1361" s="130"/>
    </row>
    <row r="1362" spans="4:4" x14ac:dyDescent="0.2">
      <c r="D1362" s="130"/>
    </row>
    <row r="1363" spans="4:4" x14ac:dyDescent="0.2">
      <c r="D1363" s="130"/>
    </row>
    <row r="1364" spans="4:4" x14ac:dyDescent="0.2">
      <c r="D1364" s="130"/>
    </row>
    <row r="1365" spans="4:4" x14ac:dyDescent="0.2">
      <c r="D1365" s="130"/>
    </row>
    <row r="1366" spans="4:4" x14ac:dyDescent="0.2">
      <c r="D1366" s="130"/>
    </row>
    <row r="1367" spans="4:4" x14ac:dyDescent="0.2">
      <c r="D1367" s="130"/>
    </row>
    <row r="1368" spans="4:4" x14ac:dyDescent="0.2">
      <c r="D1368" s="130"/>
    </row>
    <row r="1369" spans="4:4" x14ac:dyDescent="0.2">
      <c r="D1369" s="130"/>
    </row>
    <row r="1370" spans="4:4" x14ac:dyDescent="0.2">
      <c r="D1370" s="130"/>
    </row>
    <row r="1371" spans="4:4" x14ac:dyDescent="0.2">
      <c r="D1371" s="130"/>
    </row>
    <row r="1372" spans="4:4" x14ac:dyDescent="0.2">
      <c r="D1372" s="130"/>
    </row>
    <row r="1373" spans="4:4" x14ac:dyDescent="0.2">
      <c r="D1373" s="130"/>
    </row>
    <row r="1374" spans="4:4" x14ac:dyDescent="0.2">
      <c r="D1374" s="130"/>
    </row>
    <row r="1375" spans="4:4" x14ac:dyDescent="0.2">
      <c r="D1375" s="130"/>
    </row>
    <row r="1376" spans="4:4" x14ac:dyDescent="0.2">
      <c r="D1376" s="130"/>
    </row>
    <row r="1377" spans="4:4" x14ac:dyDescent="0.2">
      <c r="D1377" s="130"/>
    </row>
    <row r="1378" spans="4:4" x14ac:dyDescent="0.2">
      <c r="D1378" s="130"/>
    </row>
    <row r="1379" spans="4:4" x14ac:dyDescent="0.2">
      <c r="D1379" s="130"/>
    </row>
    <row r="1380" spans="4:4" x14ac:dyDescent="0.2">
      <c r="D1380" s="130"/>
    </row>
    <row r="1381" spans="4:4" x14ac:dyDescent="0.2">
      <c r="D1381" s="130"/>
    </row>
    <row r="1382" spans="4:4" x14ac:dyDescent="0.2">
      <c r="D1382" s="130"/>
    </row>
    <row r="1383" spans="4:4" x14ac:dyDescent="0.2">
      <c r="D1383" s="130"/>
    </row>
    <row r="1384" spans="4:4" x14ac:dyDescent="0.2">
      <c r="D1384" s="130"/>
    </row>
    <row r="1385" spans="4:4" x14ac:dyDescent="0.2">
      <c r="D1385" s="130"/>
    </row>
    <row r="1386" spans="4:4" x14ac:dyDescent="0.2">
      <c r="D1386" s="130"/>
    </row>
    <row r="1387" spans="4:4" x14ac:dyDescent="0.2">
      <c r="D1387" s="130"/>
    </row>
    <row r="1388" spans="4:4" x14ac:dyDescent="0.2">
      <c r="D1388" s="130"/>
    </row>
    <row r="1389" spans="4:4" x14ac:dyDescent="0.2">
      <c r="D1389" s="130"/>
    </row>
    <row r="1390" spans="4:4" x14ac:dyDescent="0.2">
      <c r="D1390" s="130"/>
    </row>
    <row r="1391" spans="4:4" x14ac:dyDescent="0.2">
      <c r="D1391" s="130"/>
    </row>
    <row r="1392" spans="4:4" x14ac:dyDescent="0.2">
      <c r="D1392" s="130"/>
    </row>
    <row r="1393" spans="4:4" x14ac:dyDescent="0.2">
      <c r="D1393" s="130"/>
    </row>
    <row r="1394" spans="4:4" x14ac:dyDescent="0.2">
      <c r="D1394" s="130"/>
    </row>
    <row r="1395" spans="4:4" x14ac:dyDescent="0.2">
      <c r="D1395" s="130"/>
    </row>
    <row r="1396" spans="4:4" x14ac:dyDescent="0.2">
      <c r="D1396" s="130"/>
    </row>
    <row r="1397" spans="4:4" x14ac:dyDescent="0.2">
      <c r="D1397" s="130"/>
    </row>
    <row r="1398" spans="4:4" x14ac:dyDescent="0.2">
      <c r="D1398" s="130"/>
    </row>
    <row r="1399" spans="4:4" x14ac:dyDescent="0.2">
      <c r="D1399" s="130"/>
    </row>
    <row r="1400" spans="4:4" x14ac:dyDescent="0.2">
      <c r="D1400" s="130"/>
    </row>
    <row r="1401" spans="4:4" x14ac:dyDescent="0.2">
      <c r="D1401" s="130"/>
    </row>
    <row r="1402" spans="4:4" x14ac:dyDescent="0.2">
      <c r="D1402" s="130"/>
    </row>
    <row r="1403" spans="4:4" x14ac:dyDescent="0.2">
      <c r="D1403" s="130"/>
    </row>
    <row r="1404" spans="4:4" x14ac:dyDescent="0.2">
      <c r="D1404" s="130"/>
    </row>
    <row r="1405" spans="4:4" x14ac:dyDescent="0.2">
      <c r="D1405" s="130"/>
    </row>
    <row r="1406" spans="4:4" x14ac:dyDescent="0.2">
      <c r="D1406" s="130"/>
    </row>
    <row r="1407" spans="4:4" x14ac:dyDescent="0.2">
      <c r="D1407" s="130"/>
    </row>
    <row r="1408" spans="4:4" x14ac:dyDescent="0.2">
      <c r="D1408" s="130"/>
    </row>
    <row r="1409" spans="4:4" x14ac:dyDescent="0.2">
      <c r="D1409" s="130"/>
    </row>
    <row r="1410" spans="4:4" x14ac:dyDescent="0.2">
      <c r="D1410" s="130"/>
    </row>
    <row r="1411" spans="4:4" x14ac:dyDescent="0.2">
      <c r="D1411" s="130"/>
    </row>
    <row r="1412" spans="4:4" x14ac:dyDescent="0.2">
      <c r="D1412" s="130"/>
    </row>
    <row r="1413" spans="4:4" x14ac:dyDescent="0.2">
      <c r="D1413" s="130"/>
    </row>
    <row r="1414" spans="4:4" x14ac:dyDescent="0.2">
      <c r="D1414" s="130"/>
    </row>
    <row r="1415" spans="4:4" x14ac:dyDescent="0.2">
      <c r="D1415" s="130"/>
    </row>
    <row r="1416" spans="4:4" x14ac:dyDescent="0.2">
      <c r="D1416" s="130"/>
    </row>
    <row r="1417" spans="4:4" x14ac:dyDescent="0.2">
      <c r="D1417" s="130"/>
    </row>
    <row r="1418" spans="4:4" x14ac:dyDescent="0.2">
      <c r="D1418" s="130"/>
    </row>
    <row r="1419" spans="4:4" x14ac:dyDescent="0.2">
      <c r="D1419" s="130"/>
    </row>
    <row r="1420" spans="4:4" x14ac:dyDescent="0.2">
      <c r="D1420" s="130"/>
    </row>
    <row r="1421" spans="4:4" x14ac:dyDescent="0.2">
      <c r="D1421" s="130"/>
    </row>
    <row r="1422" spans="4:4" x14ac:dyDescent="0.2">
      <c r="D1422" s="130"/>
    </row>
    <row r="1423" spans="4:4" x14ac:dyDescent="0.2">
      <c r="D1423" s="130"/>
    </row>
    <row r="1424" spans="4:4" x14ac:dyDescent="0.2">
      <c r="D1424" s="130"/>
    </row>
    <row r="1425" spans="4:4" x14ac:dyDescent="0.2">
      <c r="D1425" s="130"/>
    </row>
    <row r="1426" spans="4:4" x14ac:dyDescent="0.2">
      <c r="D1426" s="130"/>
    </row>
    <row r="1427" spans="4:4" x14ac:dyDescent="0.2">
      <c r="D1427" s="130"/>
    </row>
    <row r="1428" spans="4:4" x14ac:dyDescent="0.2">
      <c r="D1428" s="130"/>
    </row>
    <row r="1429" spans="4:4" x14ac:dyDescent="0.2">
      <c r="D1429" s="130"/>
    </row>
    <row r="1430" spans="4:4" x14ac:dyDescent="0.2">
      <c r="D1430" s="130"/>
    </row>
    <row r="1431" spans="4:4" x14ac:dyDescent="0.2">
      <c r="D1431" s="130"/>
    </row>
    <row r="1432" spans="4:4" x14ac:dyDescent="0.2">
      <c r="D1432" s="130"/>
    </row>
    <row r="1433" spans="4:4" x14ac:dyDescent="0.2">
      <c r="D1433" s="130"/>
    </row>
    <row r="1434" spans="4:4" x14ac:dyDescent="0.2">
      <c r="D1434" s="130"/>
    </row>
    <row r="1435" spans="4:4" x14ac:dyDescent="0.2">
      <c r="D1435" s="130"/>
    </row>
    <row r="1436" spans="4:4" x14ac:dyDescent="0.2">
      <c r="D1436" s="130"/>
    </row>
    <row r="1437" spans="4:4" x14ac:dyDescent="0.2">
      <c r="D1437" s="130"/>
    </row>
    <row r="1438" spans="4:4" x14ac:dyDescent="0.2">
      <c r="D1438" s="130"/>
    </row>
    <row r="1439" spans="4:4" x14ac:dyDescent="0.2">
      <c r="D1439" s="130"/>
    </row>
    <row r="1440" spans="4:4" x14ac:dyDescent="0.2">
      <c r="D1440" s="130"/>
    </row>
    <row r="1441" spans="4:4" x14ac:dyDescent="0.2">
      <c r="D1441" s="130"/>
    </row>
    <row r="1442" spans="4:4" x14ac:dyDescent="0.2">
      <c r="D1442" s="130"/>
    </row>
    <row r="1443" spans="4:4" x14ac:dyDescent="0.2">
      <c r="D1443" s="130"/>
    </row>
    <row r="1444" spans="4:4" x14ac:dyDescent="0.2">
      <c r="D1444" s="130"/>
    </row>
    <row r="1445" spans="4:4" x14ac:dyDescent="0.2">
      <c r="D1445" s="130"/>
    </row>
    <row r="1446" spans="4:4" x14ac:dyDescent="0.2">
      <c r="D1446" s="130"/>
    </row>
    <row r="1447" spans="4:4" x14ac:dyDescent="0.2">
      <c r="D1447" s="130"/>
    </row>
    <row r="1448" spans="4:4" x14ac:dyDescent="0.2">
      <c r="D1448" s="130"/>
    </row>
    <row r="1449" spans="4:4" x14ac:dyDescent="0.2">
      <c r="D1449" s="130"/>
    </row>
    <row r="1450" spans="4:4" x14ac:dyDescent="0.2">
      <c r="D1450" s="130"/>
    </row>
    <row r="1451" spans="4:4" x14ac:dyDescent="0.2">
      <c r="D1451" s="130"/>
    </row>
    <row r="1452" spans="4:4" x14ac:dyDescent="0.2">
      <c r="D1452" s="130"/>
    </row>
    <row r="1453" spans="4:4" x14ac:dyDescent="0.2">
      <c r="D1453" s="130"/>
    </row>
    <row r="1454" spans="4:4" x14ac:dyDescent="0.2">
      <c r="D1454" s="130"/>
    </row>
    <row r="1455" spans="4:4" x14ac:dyDescent="0.2">
      <c r="D1455" s="130"/>
    </row>
    <row r="1456" spans="4:4" x14ac:dyDescent="0.2">
      <c r="D1456" s="130"/>
    </row>
    <row r="1457" spans="4:4" x14ac:dyDescent="0.2">
      <c r="D1457" s="130"/>
    </row>
    <row r="1458" spans="4:4" x14ac:dyDescent="0.2">
      <c r="D1458" s="130"/>
    </row>
    <row r="1459" spans="4:4" x14ac:dyDescent="0.2">
      <c r="D1459" s="130"/>
    </row>
    <row r="1460" spans="4:4" x14ac:dyDescent="0.2">
      <c r="D1460" s="130"/>
    </row>
    <row r="1461" spans="4:4" x14ac:dyDescent="0.2">
      <c r="D1461" s="130"/>
    </row>
    <row r="1462" spans="4:4" x14ac:dyDescent="0.2">
      <c r="D1462" s="130"/>
    </row>
    <row r="1463" spans="4:4" x14ac:dyDescent="0.2">
      <c r="D1463" s="130"/>
    </row>
    <row r="1464" spans="4:4" x14ac:dyDescent="0.2">
      <c r="D1464" s="130"/>
    </row>
    <row r="1465" spans="4:4" x14ac:dyDescent="0.2">
      <c r="D1465" s="130"/>
    </row>
    <row r="1466" spans="4:4" x14ac:dyDescent="0.2">
      <c r="D1466" s="130"/>
    </row>
    <row r="1467" spans="4:4" x14ac:dyDescent="0.2">
      <c r="D1467" s="130"/>
    </row>
    <row r="1468" spans="4:4" x14ac:dyDescent="0.2">
      <c r="D1468" s="130"/>
    </row>
    <row r="1469" spans="4:4" x14ac:dyDescent="0.2">
      <c r="D1469" s="130"/>
    </row>
    <row r="1470" spans="4:4" x14ac:dyDescent="0.2">
      <c r="D1470" s="130"/>
    </row>
    <row r="1471" spans="4:4" x14ac:dyDescent="0.2">
      <c r="D1471" s="130"/>
    </row>
    <row r="1472" spans="4:4" x14ac:dyDescent="0.2">
      <c r="D1472" s="130"/>
    </row>
    <row r="1473" spans="4:4" x14ac:dyDescent="0.2">
      <c r="D1473" s="130"/>
    </row>
    <row r="1474" spans="4:4" x14ac:dyDescent="0.2">
      <c r="D1474" s="130"/>
    </row>
    <row r="1475" spans="4:4" x14ac:dyDescent="0.2">
      <c r="D1475" s="130"/>
    </row>
    <row r="1476" spans="4:4" x14ac:dyDescent="0.2">
      <c r="D1476" s="130"/>
    </row>
    <row r="1477" spans="4:4" x14ac:dyDescent="0.2">
      <c r="D1477" s="130"/>
    </row>
    <row r="1478" spans="4:4" x14ac:dyDescent="0.2">
      <c r="D1478" s="130"/>
    </row>
    <row r="1479" spans="4:4" x14ac:dyDescent="0.2">
      <c r="D1479" s="130"/>
    </row>
    <row r="1480" spans="4:4" x14ac:dyDescent="0.2">
      <c r="D1480" s="130"/>
    </row>
    <row r="1481" spans="4:4" x14ac:dyDescent="0.2">
      <c r="D1481" s="130"/>
    </row>
    <row r="1482" spans="4:4" x14ac:dyDescent="0.2">
      <c r="D1482" s="130"/>
    </row>
    <row r="1483" spans="4:4" x14ac:dyDescent="0.2">
      <c r="D1483" s="130"/>
    </row>
    <row r="1484" spans="4:4" x14ac:dyDescent="0.2">
      <c r="D1484" s="130"/>
    </row>
    <row r="1485" spans="4:4" x14ac:dyDescent="0.2">
      <c r="D1485" s="130"/>
    </row>
    <row r="1486" spans="4:4" x14ac:dyDescent="0.2">
      <c r="D1486" s="130"/>
    </row>
    <row r="1487" spans="4:4" x14ac:dyDescent="0.2">
      <c r="D1487" s="130"/>
    </row>
    <row r="1488" spans="4:4" x14ac:dyDescent="0.2">
      <c r="D1488" s="130"/>
    </row>
    <row r="1489" spans="4:4" x14ac:dyDescent="0.2">
      <c r="D1489" s="130"/>
    </row>
    <row r="1490" spans="4:4" x14ac:dyDescent="0.2">
      <c r="D1490" s="130"/>
    </row>
    <row r="1491" spans="4:4" x14ac:dyDescent="0.2">
      <c r="D1491" s="130"/>
    </row>
    <row r="1492" spans="4:4" x14ac:dyDescent="0.2">
      <c r="D1492" s="130"/>
    </row>
    <row r="1493" spans="4:4" x14ac:dyDescent="0.2">
      <c r="D1493" s="130"/>
    </row>
    <row r="1494" spans="4:4" x14ac:dyDescent="0.2">
      <c r="D1494" s="130"/>
    </row>
    <row r="1495" spans="4:4" x14ac:dyDescent="0.2">
      <c r="D1495" s="130"/>
    </row>
    <row r="1496" spans="4:4" x14ac:dyDescent="0.2">
      <c r="D1496" s="130"/>
    </row>
    <row r="1497" spans="4:4" x14ac:dyDescent="0.2">
      <c r="D1497" s="130"/>
    </row>
    <row r="1498" spans="4:4" x14ac:dyDescent="0.2">
      <c r="D1498" s="130"/>
    </row>
    <row r="1499" spans="4:4" x14ac:dyDescent="0.2">
      <c r="D1499" s="130"/>
    </row>
    <row r="1500" spans="4:4" x14ac:dyDescent="0.2">
      <c r="D1500" s="130"/>
    </row>
    <row r="1501" spans="4:4" x14ac:dyDescent="0.2">
      <c r="D1501" s="130"/>
    </row>
    <row r="1502" spans="4:4" x14ac:dyDescent="0.2">
      <c r="D1502" s="130"/>
    </row>
    <row r="1503" spans="4:4" x14ac:dyDescent="0.2">
      <c r="D1503" s="130"/>
    </row>
    <row r="1504" spans="4:4" x14ac:dyDescent="0.2">
      <c r="D1504" s="130"/>
    </row>
    <row r="1505" spans="4:4" x14ac:dyDescent="0.2">
      <c r="D1505" s="130"/>
    </row>
    <row r="1506" spans="4:4" x14ac:dyDescent="0.2">
      <c r="D1506" s="130"/>
    </row>
    <row r="1507" spans="4:4" x14ac:dyDescent="0.2">
      <c r="D1507" s="130"/>
    </row>
    <row r="1508" spans="4:4" x14ac:dyDescent="0.2">
      <c r="D1508" s="130"/>
    </row>
    <row r="1509" spans="4:4" x14ac:dyDescent="0.2">
      <c r="D1509" s="130"/>
    </row>
    <row r="1510" spans="4:4" x14ac:dyDescent="0.2">
      <c r="D1510" s="130"/>
    </row>
    <row r="1511" spans="4:4" x14ac:dyDescent="0.2">
      <c r="D1511" s="130"/>
    </row>
    <row r="1512" spans="4:4" x14ac:dyDescent="0.2">
      <c r="D1512" s="130"/>
    </row>
    <row r="1513" spans="4:4" x14ac:dyDescent="0.2">
      <c r="D1513" s="130"/>
    </row>
    <row r="1514" spans="4:4" x14ac:dyDescent="0.2">
      <c r="D1514" s="130"/>
    </row>
    <row r="1515" spans="4:4" x14ac:dyDescent="0.2">
      <c r="D1515" s="130"/>
    </row>
    <row r="1516" spans="4:4" x14ac:dyDescent="0.2">
      <c r="D1516" s="130"/>
    </row>
    <row r="1517" spans="4:4" x14ac:dyDescent="0.2">
      <c r="D1517" s="130"/>
    </row>
    <row r="1518" spans="4:4" x14ac:dyDescent="0.2">
      <c r="D1518" s="130"/>
    </row>
    <row r="1519" spans="4:4" x14ac:dyDescent="0.2">
      <c r="D1519" s="130"/>
    </row>
    <row r="1520" spans="4:4" x14ac:dyDescent="0.2">
      <c r="D1520" s="130"/>
    </row>
    <row r="1521" spans="4:4" x14ac:dyDescent="0.2">
      <c r="D1521" s="130"/>
    </row>
    <row r="1522" spans="4:4" x14ac:dyDescent="0.2">
      <c r="D1522" s="130"/>
    </row>
    <row r="1523" spans="4:4" x14ac:dyDescent="0.2">
      <c r="D1523" s="130"/>
    </row>
    <row r="1524" spans="4:4" x14ac:dyDescent="0.2">
      <c r="D1524" s="130"/>
    </row>
    <row r="1525" spans="4:4" x14ac:dyDescent="0.2">
      <c r="D1525" s="130"/>
    </row>
    <row r="1526" spans="4:4" x14ac:dyDescent="0.2">
      <c r="D1526" s="130"/>
    </row>
    <row r="1527" spans="4:4" x14ac:dyDescent="0.2">
      <c r="D1527" s="130"/>
    </row>
    <row r="1528" spans="4:4" x14ac:dyDescent="0.2">
      <c r="D1528" s="130"/>
    </row>
    <row r="1529" spans="4:4" x14ac:dyDescent="0.2">
      <c r="D1529" s="130"/>
    </row>
    <row r="1530" spans="4:4" x14ac:dyDescent="0.2">
      <c r="D1530" s="130"/>
    </row>
    <row r="1531" spans="4:4" x14ac:dyDescent="0.2">
      <c r="D1531" s="130"/>
    </row>
    <row r="1532" spans="4:4" x14ac:dyDescent="0.2">
      <c r="D1532" s="130"/>
    </row>
    <row r="1533" spans="4:4" x14ac:dyDescent="0.2">
      <c r="D1533" s="130"/>
    </row>
    <row r="1534" spans="4:4" x14ac:dyDescent="0.2">
      <c r="D1534" s="130"/>
    </row>
    <row r="1535" spans="4:4" x14ac:dyDescent="0.2">
      <c r="D1535" s="130"/>
    </row>
    <row r="1536" spans="4:4" x14ac:dyDescent="0.2">
      <c r="D1536" s="130"/>
    </row>
    <row r="1537" spans="4:4" x14ac:dyDescent="0.2">
      <c r="D1537" s="130"/>
    </row>
    <row r="1538" spans="4:4" x14ac:dyDescent="0.2">
      <c r="D1538" s="130"/>
    </row>
    <row r="1539" spans="4:4" x14ac:dyDescent="0.2">
      <c r="D1539" s="130"/>
    </row>
    <row r="1540" spans="4:4" x14ac:dyDescent="0.2">
      <c r="D1540" s="130"/>
    </row>
    <row r="1541" spans="4:4" x14ac:dyDescent="0.2">
      <c r="D1541" s="130"/>
    </row>
    <row r="1542" spans="4:4" x14ac:dyDescent="0.2">
      <c r="D1542" s="130"/>
    </row>
    <row r="1543" spans="4:4" x14ac:dyDescent="0.2">
      <c r="D1543" s="130"/>
    </row>
    <row r="1544" spans="4:4" x14ac:dyDescent="0.2">
      <c r="D1544" s="130"/>
    </row>
    <row r="1545" spans="4:4" x14ac:dyDescent="0.2">
      <c r="D1545" s="130"/>
    </row>
    <row r="1546" spans="4:4" x14ac:dyDescent="0.2">
      <c r="D1546" s="130"/>
    </row>
    <row r="1547" spans="4:4" x14ac:dyDescent="0.2">
      <c r="D1547" s="130"/>
    </row>
    <row r="1548" spans="4:4" x14ac:dyDescent="0.2">
      <c r="D1548" s="130"/>
    </row>
    <row r="1549" spans="4:4" x14ac:dyDescent="0.2">
      <c r="D1549" s="130"/>
    </row>
    <row r="1550" spans="4:4" x14ac:dyDescent="0.2">
      <c r="D1550" s="130"/>
    </row>
    <row r="1551" spans="4:4" x14ac:dyDescent="0.2">
      <c r="D1551" s="130"/>
    </row>
    <row r="1552" spans="4:4" x14ac:dyDescent="0.2">
      <c r="D1552" s="130"/>
    </row>
    <row r="1553" spans="4:4" x14ac:dyDescent="0.2">
      <c r="D1553" s="130"/>
    </row>
    <row r="1554" spans="4:4" x14ac:dyDescent="0.2">
      <c r="D1554" s="130"/>
    </row>
    <row r="1555" spans="4:4" x14ac:dyDescent="0.2">
      <c r="D1555" s="130"/>
    </row>
    <row r="1556" spans="4:4" x14ac:dyDescent="0.2">
      <c r="D1556" s="130"/>
    </row>
    <row r="1557" spans="4:4" x14ac:dyDescent="0.2">
      <c r="D1557" s="130"/>
    </row>
    <row r="1558" spans="4:4" x14ac:dyDescent="0.2">
      <c r="D1558" s="130"/>
    </row>
    <row r="1559" spans="4:4" x14ac:dyDescent="0.2">
      <c r="D1559" s="130"/>
    </row>
    <row r="1560" spans="4:4" x14ac:dyDescent="0.2">
      <c r="D1560" s="130"/>
    </row>
    <row r="1561" spans="4:4" x14ac:dyDescent="0.2">
      <c r="D1561" s="130"/>
    </row>
    <row r="1562" spans="4:4" x14ac:dyDescent="0.2">
      <c r="D1562" s="130"/>
    </row>
    <row r="1563" spans="4:4" x14ac:dyDescent="0.2">
      <c r="D1563" s="130"/>
    </row>
    <row r="1564" spans="4:4" x14ac:dyDescent="0.2">
      <c r="D1564" s="130"/>
    </row>
    <row r="1565" spans="4:4" x14ac:dyDescent="0.2">
      <c r="D1565" s="130"/>
    </row>
    <row r="1566" spans="4:4" x14ac:dyDescent="0.2">
      <c r="D1566" s="130"/>
    </row>
    <row r="1567" spans="4:4" x14ac:dyDescent="0.2">
      <c r="D1567" s="130"/>
    </row>
    <row r="1568" spans="4:4" x14ac:dyDescent="0.2">
      <c r="D1568" s="130"/>
    </row>
    <row r="1569" spans="4:4" x14ac:dyDescent="0.2">
      <c r="D1569" s="130"/>
    </row>
    <row r="1570" spans="4:4" x14ac:dyDescent="0.2">
      <c r="D1570" s="130"/>
    </row>
    <row r="1571" spans="4:4" x14ac:dyDescent="0.2">
      <c r="D1571" s="130"/>
    </row>
    <row r="1572" spans="4:4" x14ac:dyDescent="0.2">
      <c r="D1572" s="130"/>
    </row>
    <row r="1573" spans="4:4" x14ac:dyDescent="0.2">
      <c r="D1573" s="130"/>
    </row>
    <row r="1574" spans="4:4" x14ac:dyDescent="0.2">
      <c r="D1574" s="130"/>
    </row>
    <row r="1575" spans="4:4" x14ac:dyDescent="0.2">
      <c r="D1575" s="130"/>
    </row>
    <row r="1576" spans="4:4" x14ac:dyDescent="0.2">
      <c r="D1576" s="130"/>
    </row>
    <row r="1577" spans="4:4" x14ac:dyDescent="0.2">
      <c r="D1577" s="130"/>
    </row>
    <row r="1578" spans="4:4" x14ac:dyDescent="0.2">
      <c r="D1578" s="130"/>
    </row>
    <row r="1579" spans="4:4" x14ac:dyDescent="0.2">
      <c r="D1579" s="130"/>
    </row>
    <row r="1580" spans="4:4" x14ac:dyDescent="0.2">
      <c r="D1580" s="130"/>
    </row>
    <row r="1581" spans="4:4" x14ac:dyDescent="0.2">
      <c r="D1581" s="130"/>
    </row>
    <row r="1582" spans="4:4" x14ac:dyDescent="0.2">
      <c r="D1582" s="130"/>
    </row>
    <row r="1583" spans="4:4" x14ac:dyDescent="0.2">
      <c r="D1583" s="130"/>
    </row>
    <row r="1584" spans="4:4" x14ac:dyDescent="0.2">
      <c r="D1584" s="130"/>
    </row>
    <row r="1585" spans="4:4" x14ac:dyDescent="0.2">
      <c r="D1585" s="130"/>
    </row>
    <row r="1586" spans="4:4" x14ac:dyDescent="0.2">
      <c r="D1586" s="130"/>
    </row>
    <row r="1587" spans="4:4" x14ac:dyDescent="0.2">
      <c r="D1587" s="130"/>
    </row>
    <row r="1588" spans="4:4" x14ac:dyDescent="0.2">
      <c r="D1588" s="130"/>
    </row>
    <row r="1589" spans="4:4" x14ac:dyDescent="0.2">
      <c r="D1589" s="130"/>
    </row>
    <row r="1590" spans="4:4" x14ac:dyDescent="0.2">
      <c r="D1590" s="130"/>
    </row>
    <row r="1591" spans="4:4" x14ac:dyDescent="0.2">
      <c r="D1591" s="130"/>
    </row>
    <row r="1592" spans="4:4" x14ac:dyDescent="0.2">
      <c r="D1592" s="130"/>
    </row>
    <row r="1593" spans="4:4" x14ac:dyDescent="0.2">
      <c r="D1593" s="130"/>
    </row>
    <row r="1594" spans="4:4" x14ac:dyDescent="0.2">
      <c r="D1594" s="130"/>
    </row>
    <row r="1595" spans="4:4" x14ac:dyDescent="0.2">
      <c r="D1595" s="130"/>
    </row>
    <row r="1596" spans="4:4" x14ac:dyDescent="0.2">
      <c r="D1596" s="130"/>
    </row>
    <row r="1597" spans="4:4" x14ac:dyDescent="0.2">
      <c r="D1597" s="130"/>
    </row>
    <row r="1598" spans="4:4" x14ac:dyDescent="0.2">
      <c r="D1598" s="130"/>
    </row>
    <row r="1599" spans="4:4" x14ac:dyDescent="0.2">
      <c r="D1599" s="130"/>
    </row>
    <row r="1600" spans="4:4" x14ac:dyDescent="0.2">
      <c r="D1600" s="130"/>
    </row>
    <row r="1601" spans="4:4" x14ac:dyDescent="0.2">
      <c r="D1601" s="130"/>
    </row>
    <row r="1602" spans="4:4" x14ac:dyDescent="0.2">
      <c r="D1602" s="130"/>
    </row>
    <row r="1603" spans="4:4" x14ac:dyDescent="0.2">
      <c r="D1603" s="130"/>
    </row>
    <row r="1604" spans="4:4" x14ac:dyDescent="0.2">
      <c r="D1604" s="130"/>
    </row>
    <row r="1605" spans="4:4" x14ac:dyDescent="0.2">
      <c r="D1605" s="130"/>
    </row>
    <row r="1606" spans="4:4" x14ac:dyDescent="0.2">
      <c r="D1606" s="130"/>
    </row>
    <row r="1607" spans="4:4" x14ac:dyDescent="0.2">
      <c r="D1607" s="130"/>
    </row>
    <row r="1608" spans="4:4" x14ac:dyDescent="0.2">
      <c r="D1608" s="130"/>
    </row>
    <row r="1609" spans="4:4" x14ac:dyDescent="0.2">
      <c r="D1609" s="130"/>
    </row>
    <row r="1610" spans="4:4" x14ac:dyDescent="0.2">
      <c r="D1610" s="130"/>
    </row>
    <row r="1611" spans="4:4" x14ac:dyDescent="0.2">
      <c r="D1611" s="130"/>
    </row>
    <row r="1612" spans="4:4" x14ac:dyDescent="0.2">
      <c r="D1612" s="130"/>
    </row>
    <row r="1613" spans="4:4" x14ac:dyDescent="0.2">
      <c r="D1613" s="130"/>
    </row>
    <row r="1614" spans="4:4" x14ac:dyDescent="0.2">
      <c r="D1614" s="130"/>
    </row>
    <row r="1615" spans="4:4" x14ac:dyDescent="0.2">
      <c r="D1615" s="130"/>
    </row>
    <row r="1616" spans="4:4" x14ac:dyDescent="0.2">
      <c r="D1616" s="130"/>
    </row>
    <row r="1617" spans="4:4" x14ac:dyDescent="0.2">
      <c r="D1617" s="130"/>
    </row>
    <row r="1618" spans="4:4" x14ac:dyDescent="0.2">
      <c r="D1618" s="130"/>
    </row>
    <row r="1619" spans="4:4" x14ac:dyDescent="0.2">
      <c r="D1619" s="130"/>
    </row>
    <row r="1620" spans="4:4" x14ac:dyDescent="0.2">
      <c r="D1620" s="130"/>
    </row>
    <row r="1621" spans="4:4" x14ac:dyDescent="0.2">
      <c r="D1621" s="130"/>
    </row>
    <row r="1622" spans="4:4" x14ac:dyDescent="0.2">
      <c r="D1622" s="130"/>
    </row>
    <row r="1623" spans="4:4" x14ac:dyDescent="0.2">
      <c r="D1623" s="130"/>
    </row>
    <row r="1624" spans="4:4" x14ac:dyDescent="0.2">
      <c r="D1624" s="130"/>
    </row>
    <row r="1625" spans="4:4" x14ac:dyDescent="0.2">
      <c r="D1625" s="130"/>
    </row>
    <row r="1626" spans="4:4" x14ac:dyDescent="0.2">
      <c r="D1626" s="130"/>
    </row>
    <row r="1627" spans="4:4" x14ac:dyDescent="0.2">
      <c r="D1627" s="130"/>
    </row>
    <row r="1628" spans="4:4" x14ac:dyDescent="0.2">
      <c r="D1628" s="130"/>
    </row>
    <row r="1629" spans="4:4" x14ac:dyDescent="0.2">
      <c r="D1629" s="130"/>
    </row>
    <row r="1630" spans="4:4" x14ac:dyDescent="0.2">
      <c r="D1630" s="130"/>
    </row>
    <row r="1631" spans="4:4" x14ac:dyDescent="0.2">
      <c r="D1631" s="130"/>
    </row>
    <row r="1632" spans="4:4" x14ac:dyDescent="0.2">
      <c r="D1632" s="130"/>
    </row>
    <row r="1633" spans="4:4" x14ac:dyDescent="0.2">
      <c r="D1633" s="130"/>
    </row>
    <row r="1634" spans="4:4" x14ac:dyDescent="0.2">
      <c r="D1634" s="130"/>
    </row>
    <row r="1635" spans="4:4" x14ac:dyDescent="0.2">
      <c r="D1635" s="130"/>
    </row>
    <row r="1636" spans="4:4" x14ac:dyDescent="0.2">
      <c r="D1636" s="130"/>
    </row>
    <row r="1637" spans="4:4" x14ac:dyDescent="0.2">
      <c r="D1637" s="130"/>
    </row>
    <row r="1638" spans="4:4" x14ac:dyDescent="0.2">
      <c r="D1638" s="130"/>
    </row>
    <row r="1639" spans="4:4" x14ac:dyDescent="0.2">
      <c r="D1639" s="130"/>
    </row>
    <row r="1640" spans="4:4" x14ac:dyDescent="0.2">
      <c r="D1640" s="130"/>
    </row>
    <row r="1641" spans="4:4" x14ac:dyDescent="0.2">
      <c r="D1641" s="130"/>
    </row>
    <row r="1642" spans="4:4" x14ac:dyDescent="0.2">
      <c r="D1642" s="130"/>
    </row>
    <row r="1643" spans="4:4" x14ac:dyDescent="0.2">
      <c r="D1643" s="130"/>
    </row>
    <row r="1644" spans="4:4" x14ac:dyDescent="0.2">
      <c r="D1644" s="130"/>
    </row>
    <row r="1645" spans="4:4" x14ac:dyDescent="0.2">
      <c r="D1645" s="130"/>
    </row>
    <row r="1646" spans="4:4" x14ac:dyDescent="0.2">
      <c r="D1646" s="130"/>
    </row>
    <row r="1647" spans="4:4" x14ac:dyDescent="0.2">
      <c r="D1647" s="130"/>
    </row>
    <row r="1648" spans="4:4" x14ac:dyDescent="0.2">
      <c r="D1648" s="130"/>
    </row>
    <row r="1649" spans="4:4" x14ac:dyDescent="0.2">
      <c r="D1649" s="130"/>
    </row>
    <row r="1650" spans="4:4" x14ac:dyDescent="0.2">
      <c r="D1650" s="130"/>
    </row>
    <row r="1651" spans="4:4" x14ac:dyDescent="0.2">
      <c r="D1651" s="130"/>
    </row>
    <row r="1652" spans="4:4" x14ac:dyDescent="0.2">
      <c r="D1652" s="130"/>
    </row>
    <row r="1653" spans="4:4" x14ac:dyDescent="0.2">
      <c r="D1653" s="130"/>
    </row>
    <row r="1654" spans="4:4" x14ac:dyDescent="0.2">
      <c r="D1654" s="130"/>
    </row>
    <row r="1655" spans="4:4" x14ac:dyDescent="0.2">
      <c r="D1655" s="130"/>
    </row>
    <row r="1656" spans="4:4" x14ac:dyDescent="0.2">
      <c r="D1656" s="130"/>
    </row>
    <row r="1657" spans="4:4" x14ac:dyDescent="0.2">
      <c r="D1657" s="130"/>
    </row>
    <row r="1658" spans="4:4" x14ac:dyDescent="0.2">
      <c r="D1658" s="130"/>
    </row>
    <row r="1659" spans="4:4" x14ac:dyDescent="0.2">
      <c r="D1659" s="130"/>
    </row>
    <row r="1660" spans="4:4" x14ac:dyDescent="0.2">
      <c r="D1660" s="130"/>
    </row>
    <row r="1661" spans="4:4" x14ac:dyDescent="0.2">
      <c r="D1661" s="130"/>
    </row>
    <row r="1662" spans="4:4" x14ac:dyDescent="0.2">
      <c r="D1662" s="130"/>
    </row>
    <row r="1663" spans="4:4" x14ac:dyDescent="0.2">
      <c r="D1663" s="130"/>
    </row>
    <row r="1664" spans="4:4" x14ac:dyDescent="0.2">
      <c r="D1664" s="130"/>
    </row>
    <row r="1665" spans="4:4" x14ac:dyDescent="0.2">
      <c r="D1665" s="130"/>
    </row>
    <row r="1666" spans="4:4" x14ac:dyDescent="0.2">
      <c r="D1666" s="130"/>
    </row>
    <row r="1667" spans="4:4" x14ac:dyDescent="0.2">
      <c r="D1667" s="130"/>
    </row>
    <row r="1668" spans="4:4" x14ac:dyDescent="0.2">
      <c r="D1668" s="130"/>
    </row>
    <row r="1669" spans="4:4" x14ac:dyDescent="0.2">
      <c r="D1669" s="130"/>
    </row>
    <row r="1670" spans="4:4" x14ac:dyDescent="0.2">
      <c r="D1670" s="130"/>
    </row>
    <row r="1671" spans="4:4" x14ac:dyDescent="0.2">
      <c r="D1671" s="130"/>
    </row>
    <row r="1672" spans="4:4" x14ac:dyDescent="0.2">
      <c r="D1672" s="130"/>
    </row>
    <row r="1673" spans="4:4" x14ac:dyDescent="0.2">
      <c r="D1673" s="130"/>
    </row>
    <row r="1674" spans="4:4" x14ac:dyDescent="0.2">
      <c r="D1674" s="130"/>
    </row>
    <row r="1675" spans="4:4" x14ac:dyDescent="0.2">
      <c r="D1675" s="130"/>
    </row>
    <row r="1676" spans="4:4" x14ac:dyDescent="0.2">
      <c r="D1676" s="130"/>
    </row>
    <row r="1677" spans="4:4" x14ac:dyDescent="0.2">
      <c r="D1677" s="130"/>
    </row>
    <row r="1678" spans="4:4" x14ac:dyDescent="0.2">
      <c r="D1678" s="130"/>
    </row>
    <row r="1679" spans="4:4" x14ac:dyDescent="0.2">
      <c r="D1679" s="130"/>
    </row>
    <row r="1680" spans="4:4" x14ac:dyDescent="0.2">
      <c r="D1680" s="130"/>
    </row>
    <row r="1681" spans="4:4" x14ac:dyDescent="0.2">
      <c r="D1681" s="130"/>
    </row>
    <row r="1682" spans="4:4" x14ac:dyDescent="0.2">
      <c r="D1682" s="130"/>
    </row>
    <row r="1683" spans="4:4" x14ac:dyDescent="0.2">
      <c r="D1683" s="130"/>
    </row>
    <row r="1684" spans="4:4" x14ac:dyDescent="0.2">
      <c r="D1684" s="130"/>
    </row>
    <row r="1685" spans="4:4" x14ac:dyDescent="0.2">
      <c r="D1685" s="130"/>
    </row>
    <row r="1686" spans="4:4" x14ac:dyDescent="0.2">
      <c r="D1686" s="130"/>
    </row>
    <row r="1687" spans="4:4" x14ac:dyDescent="0.2">
      <c r="D1687" s="130"/>
    </row>
    <row r="1688" spans="4:4" x14ac:dyDescent="0.2">
      <c r="D1688" s="130"/>
    </row>
    <row r="1689" spans="4:4" x14ac:dyDescent="0.2">
      <c r="D1689" s="130"/>
    </row>
    <row r="1690" spans="4:4" x14ac:dyDescent="0.2">
      <c r="D1690" s="130"/>
    </row>
    <row r="1691" spans="4:4" x14ac:dyDescent="0.2">
      <c r="D1691" s="130"/>
    </row>
    <row r="1692" spans="4:4" x14ac:dyDescent="0.2">
      <c r="D1692" s="130"/>
    </row>
    <row r="1693" spans="4:4" x14ac:dyDescent="0.2">
      <c r="D1693" s="130"/>
    </row>
    <row r="1694" spans="4:4" x14ac:dyDescent="0.2">
      <c r="D1694" s="130"/>
    </row>
    <row r="1695" spans="4:4" x14ac:dyDescent="0.2">
      <c r="D1695" s="130"/>
    </row>
    <row r="1696" spans="4:4" x14ac:dyDescent="0.2">
      <c r="D1696" s="130"/>
    </row>
    <row r="1697" spans="4:4" x14ac:dyDescent="0.2">
      <c r="D1697" s="130"/>
    </row>
    <row r="1698" spans="4:4" x14ac:dyDescent="0.2">
      <c r="D1698" s="130"/>
    </row>
    <row r="1699" spans="4:4" x14ac:dyDescent="0.2">
      <c r="D1699" s="130"/>
    </row>
    <row r="1700" spans="4:4" x14ac:dyDescent="0.2">
      <c r="D1700" s="130"/>
    </row>
    <row r="1701" spans="4:4" x14ac:dyDescent="0.2">
      <c r="D1701" s="130"/>
    </row>
    <row r="1702" spans="4:4" x14ac:dyDescent="0.2">
      <c r="D1702" s="130"/>
    </row>
    <row r="1703" spans="4:4" x14ac:dyDescent="0.2">
      <c r="D1703" s="130"/>
    </row>
    <row r="1704" spans="4:4" x14ac:dyDescent="0.2">
      <c r="D1704" s="130"/>
    </row>
    <row r="1705" spans="4:4" x14ac:dyDescent="0.2">
      <c r="D1705" s="130"/>
    </row>
    <row r="1706" spans="4:4" x14ac:dyDescent="0.2">
      <c r="D1706" s="130"/>
    </row>
    <row r="1707" spans="4:4" x14ac:dyDescent="0.2">
      <c r="D1707" s="130"/>
    </row>
    <row r="1708" spans="4:4" x14ac:dyDescent="0.2">
      <c r="D1708" s="130"/>
    </row>
    <row r="1709" spans="4:4" x14ac:dyDescent="0.2">
      <c r="D1709" s="130"/>
    </row>
    <row r="1710" spans="4:4" x14ac:dyDescent="0.2">
      <c r="D1710" s="130"/>
    </row>
    <row r="1711" spans="4:4" x14ac:dyDescent="0.2">
      <c r="D1711" s="130"/>
    </row>
    <row r="1712" spans="4:4" x14ac:dyDescent="0.2">
      <c r="D1712" s="130"/>
    </row>
    <row r="1713" spans="4:4" x14ac:dyDescent="0.2">
      <c r="D1713" s="130"/>
    </row>
    <row r="1714" spans="4:4" x14ac:dyDescent="0.2">
      <c r="D1714" s="130"/>
    </row>
    <row r="1715" spans="4:4" x14ac:dyDescent="0.2">
      <c r="D1715" s="130"/>
    </row>
    <row r="1716" spans="4:4" x14ac:dyDescent="0.2">
      <c r="D1716" s="130"/>
    </row>
    <row r="1717" spans="4:4" x14ac:dyDescent="0.2">
      <c r="D1717" s="130"/>
    </row>
    <row r="1718" spans="4:4" x14ac:dyDescent="0.2">
      <c r="D1718" s="130"/>
    </row>
    <row r="1719" spans="4:4" x14ac:dyDescent="0.2">
      <c r="D1719" s="130"/>
    </row>
    <row r="1720" spans="4:4" x14ac:dyDescent="0.2">
      <c r="D1720" s="130"/>
    </row>
    <row r="1721" spans="4:4" x14ac:dyDescent="0.2">
      <c r="D1721" s="130"/>
    </row>
    <row r="1722" spans="4:4" x14ac:dyDescent="0.2">
      <c r="D1722" s="130"/>
    </row>
    <row r="1723" spans="4:4" x14ac:dyDescent="0.2">
      <c r="D1723" s="130"/>
    </row>
    <row r="1724" spans="4:4" x14ac:dyDescent="0.2">
      <c r="D1724" s="130"/>
    </row>
    <row r="1725" spans="4:4" x14ac:dyDescent="0.2">
      <c r="D1725" s="130"/>
    </row>
    <row r="1726" spans="4:4" x14ac:dyDescent="0.2">
      <c r="D1726" s="130"/>
    </row>
    <row r="1727" spans="4:4" x14ac:dyDescent="0.2">
      <c r="D1727" s="130"/>
    </row>
    <row r="1728" spans="4:4" x14ac:dyDescent="0.2">
      <c r="D1728" s="130"/>
    </row>
    <row r="1729" spans="4:4" x14ac:dyDescent="0.2">
      <c r="D1729" s="130"/>
    </row>
    <row r="1730" spans="4:4" x14ac:dyDescent="0.2">
      <c r="D1730" s="130"/>
    </row>
    <row r="1731" spans="4:4" x14ac:dyDescent="0.2">
      <c r="D1731" s="130"/>
    </row>
    <row r="1732" spans="4:4" x14ac:dyDescent="0.2">
      <c r="D1732" s="130"/>
    </row>
    <row r="1733" spans="4:4" x14ac:dyDescent="0.2">
      <c r="D1733" s="130"/>
    </row>
    <row r="1734" spans="4:4" x14ac:dyDescent="0.2">
      <c r="D1734" s="130"/>
    </row>
    <row r="1735" spans="4:4" x14ac:dyDescent="0.2">
      <c r="D1735" s="130"/>
    </row>
    <row r="1736" spans="4:4" x14ac:dyDescent="0.2">
      <c r="D1736" s="130"/>
    </row>
    <row r="1737" spans="4:4" x14ac:dyDescent="0.2">
      <c r="D1737" s="130"/>
    </row>
    <row r="1738" spans="4:4" x14ac:dyDescent="0.2">
      <c r="D1738" s="130"/>
    </row>
    <row r="1739" spans="4:4" x14ac:dyDescent="0.2">
      <c r="D1739" s="130"/>
    </row>
    <row r="1740" spans="4:4" x14ac:dyDescent="0.2">
      <c r="D1740" s="130"/>
    </row>
    <row r="1741" spans="4:4" x14ac:dyDescent="0.2">
      <c r="D1741" s="130"/>
    </row>
    <row r="1742" spans="4:4" x14ac:dyDescent="0.2">
      <c r="D1742" s="130"/>
    </row>
    <row r="1743" spans="4:4" x14ac:dyDescent="0.2">
      <c r="D1743" s="130"/>
    </row>
    <row r="1744" spans="4:4" x14ac:dyDescent="0.2">
      <c r="D1744" s="130"/>
    </row>
    <row r="1745" spans="4:4" x14ac:dyDescent="0.2">
      <c r="D1745" s="130"/>
    </row>
    <row r="1746" spans="4:4" x14ac:dyDescent="0.2">
      <c r="D1746" s="130"/>
    </row>
    <row r="1747" spans="4:4" x14ac:dyDescent="0.2">
      <c r="D1747" s="130"/>
    </row>
    <row r="1748" spans="4:4" x14ac:dyDescent="0.2">
      <c r="D1748" s="130"/>
    </row>
    <row r="1749" spans="4:4" x14ac:dyDescent="0.2">
      <c r="D1749" s="130"/>
    </row>
    <row r="1750" spans="4:4" x14ac:dyDescent="0.2">
      <c r="D1750" s="130"/>
    </row>
    <row r="1751" spans="4:4" x14ac:dyDescent="0.2">
      <c r="D1751" s="130"/>
    </row>
    <row r="1752" spans="4:4" x14ac:dyDescent="0.2">
      <c r="D1752" s="130"/>
    </row>
    <row r="1753" spans="4:4" x14ac:dyDescent="0.2">
      <c r="D1753" s="130"/>
    </row>
    <row r="1754" spans="4:4" x14ac:dyDescent="0.2">
      <c r="D1754" s="130"/>
    </row>
    <row r="1755" spans="4:4" x14ac:dyDescent="0.2">
      <c r="D1755" s="130"/>
    </row>
    <row r="1756" spans="4:4" x14ac:dyDescent="0.2">
      <c r="D1756" s="130"/>
    </row>
    <row r="1757" spans="4:4" x14ac:dyDescent="0.2">
      <c r="D1757" s="130"/>
    </row>
    <row r="1758" spans="4:4" x14ac:dyDescent="0.2">
      <c r="D1758" s="130"/>
    </row>
    <row r="1759" spans="4:4" x14ac:dyDescent="0.2">
      <c r="D1759" s="130"/>
    </row>
    <row r="1760" spans="4:4" x14ac:dyDescent="0.2">
      <c r="D1760" s="130"/>
    </row>
    <row r="1761" spans="4:4" x14ac:dyDescent="0.2">
      <c r="D1761" s="130"/>
    </row>
    <row r="1762" spans="4:4" x14ac:dyDescent="0.2">
      <c r="D1762" s="130"/>
    </row>
    <row r="1763" spans="4:4" x14ac:dyDescent="0.2">
      <c r="D1763" s="130"/>
    </row>
    <row r="1764" spans="4:4" x14ac:dyDescent="0.2">
      <c r="D1764" s="130"/>
    </row>
    <row r="1765" spans="4:4" x14ac:dyDescent="0.2">
      <c r="D1765" s="130"/>
    </row>
    <row r="1766" spans="4:4" x14ac:dyDescent="0.2">
      <c r="D1766" s="130"/>
    </row>
    <row r="1767" spans="4:4" x14ac:dyDescent="0.2">
      <c r="D1767" s="130"/>
    </row>
    <row r="1768" spans="4:4" x14ac:dyDescent="0.2">
      <c r="D1768" s="130"/>
    </row>
    <row r="1769" spans="4:4" x14ac:dyDescent="0.2">
      <c r="D1769" s="130"/>
    </row>
    <row r="1770" spans="4:4" x14ac:dyDescent="0.2">
      <c r="D1770" s="130"/>
    </row>
    <row r="1771" spans="4:4" x14ac:dyDescent="0.2">
      <c r="D1771" s="130"/>
    </row>
    <row r="1772" spans="4:4" x14ac:dyDescent="0.2">
      <c r="D1772" s="130"/>
    </row>
    <row r="1773" spans="4:4" x14ac:dyDescent="0.2">
      <c r="D1773" s="130"/>
    </row>
    <row r="1774" spans="4:4" x14ac:dyDescent="0.2">
      <c r="D1774" s="130"/>
    </row>
    <row r="1775" spans="4:4" x14ac:dyDescent="0.2">
      <c r="D1775" s="130"/>
    </row>
    <row r="1776" spans="4:4" x14ac:dyDescent="0.2">
      <c r="D1776" s="130"/>
    </row>
    <row r="1777" spans="4:4" x14ac:dyDescent="0.2">
      <c r="D1777" s="130"/>
    </row>
    <row r="1778" spans="4:4" x14ac:dyDescent="0.2">
      <c r="D1778" s="130"/>
    </row>
    <row r="1779" spans="4:4" x14ac:dyDescent="0.2">
      <c r="D1779" s="130"/>
    </row>
    <row r="1780" spans="4:4" x14ac:dyDescent="0.2">
      <c r="D1780" s="130"/>
    </row>
    <row r="1781" spans="4:4" x14ac:dyDescent="0.2">
      <c r="D1781" s="130"/>
    </row>
    <row r="1782" spans="4:4" x14ac:dyDescent="0.2">
      <c r="D1782" s="130"/>
    </row>
    <row r="1783" spans="4:4" x14ac:dyDescent="0.2">
      <c r="D1783" s="130"/>
    </row>
    <row r="1784" spans="4:4" x14ac:dyDescent="0.2">
      <c r="D1784" s="130"/>
    </row>
    <row r="1785" spans="4:4" x14ac:dyDescent="0.2">
      <c r="D1785" s="130"/>
    </row>
    <row r="1786" spans="4:4" x14ac:dyDescent="0.2">
      <c r="D1786" s="130"/>
    </row>
    <row r="1787" spans="4:4" x14ac:dyDescent="0.2">
      <c r="D1787" s="130"/>
    </row>
    <row r="1788" spans="4:4" x14ac:dyDescent="0.2">
      <c r="D1788" s="130"/>
    </row>
    <row r="1789" spans="4:4" x14ac:dyDescent="0.2">
      <c r="D1789" s="130"/>
    </row>
    <row r="1790" spans="4:4" x14ac:dyDescent="0.2">
      <c r="D1790" s="130"/>
    </row>
    <row r="1791" spans="4:4" x14ac:dyDescent="0.2">
      <c r="D1791" s="130"/>
    </row>
    <row r="1792" spans="4:4" x14ac:dyDescent="0.2">
      <c r="D1792" s="130"/>
    </row>
    <row r="1793" spans="4:4" x14ac:dyDescent="0.2">
      <c r="D1793" s="130"/>
    </row>
    <row r="1794" spans="4:4" x14ac:dyDescent="0.2">
      <c r="D1794" s="130"/>
    </row>
    <row r="1795" spans="4:4" x14ac:dyDescent="0.2">
      <c r="D1795" s="130"/>
    </row>
    <row r="1796" spans="4:4" x14ac:dyDescent="0.2">
      <c r="D1796" s="130"/>
    </row>
    <row r="1797" spans="4:4" x14ac:dyDescent="0.2">
      <c r="D1797" s="130"/>
    </row>
    <row r="1798" spans="4:4" x14ac:dyDescent="0.2">
      <c r="D1798" s="130"/>
    </row>
    <row r="1799" spans="4:4" x14ac:dyDescent="0.2">
      <c r="D1799" s="130"/>
    </row>
    <row r="1800" spans="4:4" x14ac:dyDescent="0.2">
      <c r="D1800" s="130"/>
    </row>
    <row r="1801" spans="4:4" x14ac:dyDescent="0.2">
      <c r="D1801" s="130"/>
    </row>
    <row r="1802" spans="4:4" x14ac:dyDescent="0.2">
      <c r="D1802" s="130"/>
    </row>
    <row r="1803" spans="4:4" x14ac:dyDescent="0.2">
      <c r="D1803" s="130"/>
    </row>
    <row r="1804" spans="4:4" x14ac:dyDescent="0.2">
      <c r="D1804" s="130"/>
    </row>
    <row r="1805" spans="4:4" x14ac:dyDescent="0.2">
      <c r="D1805" s="130"/>
    </row>
    <row r="1806" spans="4:4" x14ac:dyDescent="0.2">
      <c r="D1806" s="130"/>
    </row>
    <row r="1807" spans="4:4" x14ac:dyDescent="0.2">
      <c r="D1807" s="130"/>
    </row>
    <row r="1808" spans="4:4" x14ac:dyDescent="0.2">
      <c r="D1808" s="130"/>
    </row>
    <row r="1809" spans="4:4" x14ac:dyDescent="0.2">
      <c r="D1809" s="130"/>
    </row>
    <row r="1810" spans="4:4" x14ac:dyDescent="0.2">
      <c r="D1810" s="130"/>
    </row>
    <row r="1811" spans="4:4" x14ac:dyDescent="0.2">
      <c r="D1811" s="130"/>
    </row>
    <row r="1812" spans="4:4" x14ac:dyDescent="0.2">
      <c r="D1812" s="130"/>
    </row>
    <row r="1813" spans="4:4" x14ac:dyDescent="0.2">
      <c r="D1813" s="130"/>
    </row>
    <row r="1814" spans="4:4" x14ac:dyDescent="0.2">
      <c r="D1814" s="130"/>
    </row>
    <row r="1815" spans="4:4" x14ac:dyDescent="0.2">
      <c r="D1815" s="130"/>
    </row>
    <row r="1816" spans="4:4" x14ac:dyDescent="0.2">
      <c r="D1816" s="130"/>
    </row>
    <row r="1817" spans="4:4" x14ac:dyDescent="0.2">
      <c r="D1817" s="130"/>
    </row>
    <row r="1818" spans="4:4" x14ac:dyDescent="0.2">
      <c r="D1818" s="130"/>
    </row>
    <row r="1819" spans="4:4" x14ac:dyDescent="0.2">
      <c r="D1819" s="130"/>
    </row>
    <row r="1820" spans="4:4" x14ac:dyDescent="0.2">
      <c r="D1820" s="130"/>
    </row>
    <row r="1821" spans="4:4" x14ac:dyDescent="0.2">
      <c r="D1821" s="130"/>
    </row>
    <row r="1822" spans="4:4" x14ac:dyDescent="0.2">
      <c r="D1822" s="130"/>
    </row>
    <row r="1823" spans="4:4" x14ac:dyDescent="0.2">
      <c r="D1823" s="130"/>
    </row>
    <row r="1824" spans="4:4" x14ac:dyDescent="0.2">
      <c r="D1824" s="130"/>
    </row>
    <row r="1825" spans="4:4" x14ac:dyDescent="0.2">
      <c r="D1825" s="130"/>
    </row>
    <row r="1826" spans="4:4" x14ac:dyDescent="0.2">
      <c r="D1826" s="130"/>
    </row>
    <row r="1827" spans="4:4" x14ac:dyDescent="0.2">
      <c r="D1827" s="130"/>
    </row>
    <row r="1828" spans="4:4" x14ac:dyDescent="0.2">
      <c r="D1828" s="130"/>
    </row>
    <row r="1829" spans="4:4" x14ac:dyDescent="0.2">
      <c r="D1829" s="130"/>
    </row>
    <row r="1830" spans="4:4" x14ac:dyDescent="0.2">
      <c r="D1830" s="130"/>
    </row>
    <row r="1831" spans="4:4" x14ac:dyDescent="0.2">
      <c r="D1831" s="130"/>
    </row>
    <row r="1832" spans="4:4" x14ac:dyDescent="0.2">
      <c r="D1832" s="130"/>
    </row>
    <row r="1833" spans="4:4" x14ac:dyDescent="0.2">
      <c r="D1833" s="130"/>
    </row>
    <row r="1834" spans="4:4" x14ac:dyDescent="0.2">
      <c r="D1834" s="130"/>
    </row>
    <row r="1835" spans="4:4" x14ac:dyDescent="0.2">
      <c r="D1835" s="130"/>
    </row>
    <row r="1836" spans="4:4" x14ac:dyDescent="0.2">
      <c r="D1836" s="130"/>
    </row>
    <row r="1837" spans="4:4" x14ac:dyDescent="0.2">
      <c r="D1837" s="130"/>
    </row>
    <row r="1838" spans="4:4" x14ac:dyDescent="0.2">
      <c r="D1838" s="130"/>
    </row>
    <row r="1839" spans="4:4" x14ac:dyDescent="0.2">
      <c r="D1839" s="130"/>
    </row>
    <row r="1840" spans="4:4" x14ac:dyDescent="0.2">
      <c r="D1840" s="130"/>
    </row>
    <row r="1841" spans="4:4" x14ac:dyDescent="0.2">
      <c r="D1841" s="130"/>
    </row>
    <row r="1842" spans="4:4" x14ac:dyDescent="0.2">
      <c r="D1842" s="130"/>
    </row>
    <row r="1843" spans="4:4" x14ac:dyDescent="0.2">
      <c r="D1843" s="130"/>
    </row>
    <row r="1844" spans="4:4" x14ac:dyDescent="0.2">
      <c r="D1844" s="130"/>
    </row>
    <row r="1845" spans="4:4" x14ac:dyDescent="0.2">
      <c r="D1845" s="130"/>
    </row>
    <row r="1846" spans="4:4" x14ac:dyDescent="0.2">
      <c r="D1846" s="130"/>
    </row>
    <row r="1847" spans="4:4" x14ac:dyDescent="0.2">
      <c r="D1847" s="130"/>
    </row>
    <row r="1848" spans="4:4" x14ac:dyDescent="0.2">
      <c r="D1848" s="130"/>
    </row>
    <row r="1849" spans="4:4" x14ac:dyDescent="0.2">
      <c r="D1849" s="130"/>
    </row>
    <row r="1850" spans="4:4" x14ac:dyDescent="0.2">
      <c r="D1850" s="130"/>
    </row>
    <row r="1851" spans="4:4" x14ac:dyDescent="0.2">
      <c r="D1851" s="130"/>
    </row>
    <row r="1852" spans="4:4" x14ac:dyDescent="0.2">
      <c r="D1852" s="130"/>
    </row>
    <row r="1853" spans="4:4" x14ac:dyDescent="0.2">
      <c r="D1853" s="130"/>
    </row>
    <row r="1854" spans="4:4" x14ac:dyDescent="0.2">
      <c r="D1854" s="130"/>
    </row>
    <row r="1855" spans="4:4" x14ac:dyDescent="0.2">
      <c r="D1855" s="130"/>
    </row>
    <row r="1856" spans="4:4" x14ac:dyDescent="0.2">
      <c r="D1856" s="130"/>
    </row>
    <row r="1857" spans="4:4" x14ac:dyDescent="0.2">
      <c r="D1857" s="130"/>
    </row>
    <row r="1858" spans="4:4" x14ac:dyDescent="0.2">
      <c r="D1858" s="130"/>
    </row>
    <row r="1859" spans="4:4" x14ac:dyDescent="0.2">
      <c r="D1859" s="130"/>
    </row>
    <row r="1860" spans="4:4" x14ac:dyDescent="0.2">
      <c r="D1860" s="130"/>
    </row>
    <row r="1861" spans="4:4" x14ac:dyDescent="0.2">
      <c r="D1861" s="130"/>
    </row>
    <row r="1862" spans="4:4" x14ac:dyDescent="0.2">
      <c r="D1862" s="130"/>
    </row>
    <row r="1863" spans="4:4" x14ac:dyDescent="0.2">
      <c r="D1863" s="130"/>
    </row>
    <row r="1864" spans="4:4" x14ac:dyDescent="0.2">
      <c r="D1864" s="130"/>
    </row>
    <row r="1865" spans="4:4" x14ac:dyDescent="0.2">
      <c r="D1865" s="130"/>
    </row>
    <row r="1866" spans="4:4" x14ac:dyDescent="0.2">
      <c r="D1866" s="130"/>
    </row>
    <row r="1867" spans="4:4" x14ac:dyDescent="0.2">
      <c r="D1867" s="130"/>
    </row>
    <row r="1868" spans="4:4" x14ac:dyDescent="0.2">
      <c r="D1868" s="130"/>
    </row>
    <row r="1869" spans="4:4" x14ac:dyDescent="0.2">
      <c r="D1869" s="130"/>
    </row>
    <row r="1870" spans="4:4" x14ac:dyDescent="0.2">
      <c r="D1870" s="130"/>
    </row>
    <row r="1871" spans="4:4" x14ac:dyDescent="0.2">
      <c r="D1871" s="130"/>
    </row>
    <row r="1872" spans="4:4" x14ac:dyDescent="0.2">
      <c r="D1872" s="130"/>
    </row>
    <row r="1873" spans="4:4" x14ac:dyDescent="0.2">
      <c r="D1873" s="130"/>
    </row>
    <row r="1874" spans="4:4" x14ac:dyDescent="0.2">
      <c r="D1874" s="130"/>
    </row>
    <row r="1875" spans="4:4" x14ac:dyDescent="0.2">
      <c r="D1875" s="130"/>
    </row>
    <row r="1876" spans="4:4" x14ac:dyDescent="0.2">
      <c r="D1876" s="130"/>
    </row>
    <row r="1877" spans="4:4" x14ac:dyDescent="0.2">
      <c r="D1877" s="130"/>
    </row>
    <row r="1878" spans="4:4" x14ac:dyDescent="0.2">
      <c r="D1878" s="130"/>
    </row>
    <row r="1879" spans="4:4" x14ac:dyDescent="0.2">
      <c r="D1879" s="130"/>
    </row>
    <row r="1880" spans="4:4" x14ac:dyDescent="0.2">
      <c r="D1880" s="130"/>
    </row>
    <row r="1881" spans="4:4" x14ac:dyDescent="0.2">
      <c r="D1881" s="130"/>
    </row>
    <row r="1882" spans="4:4" x14ac:dyDescent="0.2">
      <c r="D1882" s="130"/>
    </row>
    <row r="1883" spans="4:4" x14ac:dyDescent="0.2">
      <c r="D1883" s="130"/>
    </row>
    <row r="1884" spans="4:4" x14ac:dyDescent="0.2">
      <c r="D1884" s="130"/>
    </row>
    <row r="1885" spans="4:4" x14ac:dyDescent="0.2">
      <c r="D1885" s="130"/>
    </row>
    <row r="1886" spans="4:4" x14ac:dyDescent="0.2">
      <c r="D1886" s="130"/>
    </row>
    <row r="1887" spans="4:4" x14ac:dyDescent="0.2">
      <c r="D1887" s="130"/>
    </row>
    <row r="1888" spans="4:4" x14ac:dyDescent="0.2">
      <c r="D1888" s="130"/>
    </row>
    <row r="1889" spans="4:4" x14ac:dyDescent="0.2">
      <c r="D1889" s="130"/>
    </row>
    <row r="1890" spans="4:4" x14ac:dyDescent="0.2">
      <c r="D1890" s="130"/>
    </row>
    <row r="1891" spans="4:4" x14ac:dyDescent="0.2">
      <c r="D1891" s="130"/>
    </row>
    <row r="1892" spans="4:4" x14ac:dyDescent="0.2">
      <c r="D1892" s="130"/>
    </row>
    <row r="1893" spans="4:4" x14ac:dyDescent="0.2">
      <c r="D1893" s="130"/>
    </row>
    <row r="1894" spans="4:4" x14ac:dyDescent="0.2">
      <c r="D1894" s="130"/>
    </row>
    <row r="1895" spans="4:4" x14ac:dyDescent="0.2">
      <c r="D1895" s="130"/>
    </row>
    <row r="1896" spans="4:4" x14ac:dyDescent="0.2">
      <c r="D1896" s="130"/>
    </row>
    <row r="1897" spans="4:4" x14ac:dyDescent="0.2">
      <c r="D1897" s="130"/>
    </row>
    <row r="1898" spans="4:4" x14ac:dyDescent="0.2">
      <c r="D1898" s="130"/>
    </row>
    <row r="1899" spans="4:4" x14ac:dyDescent="0.2">
      <c r="D1899" s="130"/>
    </row>
    <row r="1900" spans="4:4" x14ac:dyDescent="0.2">
      <c r="D1900" s="130"/>
    </row>
    <row r="1901" spans="4:4" x14ac:dyDescent="0.2">
      <c r="D1901" s="130"/>
    </row>
    <row r="1902" spans="4:4" x14ac:dyDescent="0.2">
      <c r="D1902" s="130"/>
    </row>
    <row r="1903" spans="4:4" x14ac:dyDescent="0.2">
      <c r="D1903" s="130"/>
    </row>
    <row r="1904" spans="4:4" x14ac:dyDescent="0.2">
      <c r="D1904" s="130"/>
    </row>
    <row r="1905" spans="4:4" x14ac:dyDescent="0.2">
      <c r="D1905" s="130"/>
    </row>
    <row r="1906" spans="4:4" x14ac:dyDescent="0.2">
      <c r="D1906" s="130"/>
    </row>
    <row r="1907" spans="4:4" x14ac:dyDescent="0.2">
      <c r="D1907" s="130"/>
    </row>
    <row r="1908" spans="4:4" x14ac:dyDescent="0.2">
      <c r="D1908" s="130"/>
    </row>
    <row r="1909" spans="4:4" x14ac:dyDescent="0.2">
      <c r="D1909" s="130"/>
    </row>
    <row r="1910" spans="4:4" x14ac:dyDescent="0.2">
      <c r="D1910" s="130"/>
    </row>
    <row r="1911" spans="4:4" x14ac:dyDescent="0.2">
      <c r="D1911" s="130"/>
    </row>
    <row r="1912" spans="4:4" x14ac:dyDescent="0.2">
      <c r="D1912" s="130"/>
    </row>
    <row r="1913" spans="4:4" x14ac:dyDescent="0.2">
      <c r="D1913" s="130"/>
    </row>
    <row r="1914" spans="4:4" x14ac:dyDescent="0.2">
      <c r="D1914" s="130"/>
    </row>
    <row r="1915" spans="4:4" x14ac:dyDescent="0.2">
      <c r="D1915" s="130"/>
    </row>
    <row r="1916" spans="4:4" x14ac:dyDescent="0.2">
      <c r="D1916" s="130"/>
    </row>
    <row r="1917" spans="4:4" x14ac:dyDescent="0.2">
      <c r="D1917" s="130"/>
    </row>
    <row r="1918" spans="4:4" x14ac:dyDescent="0.2">
      <c r="D1918" s="130"/>
    </row>
    <row r="1919" spans="4:4" x14ac:dyDescent="0.2">
      <c r="D1919" s="130"/>
    </row>
    <row r="1920" spans="4:4" x14ac:dyDescent="0.2">
      <c r="D1920" s="130"/>
    </row>
    <row r="1921" spans="4:4" x14ac:dyDescent="0.2">
      <c r="D1921" s="130"/>
    </row>
    <row r="1922" spans="4:4" x14ac:dyDescent="0.2">
      <c r="D1922" s="130"/>
    </row>
    <row r="1923" spans="4:4" x14ac:dyDescent="0.2">
      <c r="D1923" s="130"/>
    </row>
    <row r="1924" spans="4:4" x14ac:dyDescent="0.2">
      <c r="D1924" s="130"/>
    </row>
    <row r="1925" spans="4:4" x14ac:dyDescent="0.2">
      <c r="D1925" s="130"/>
    </row>
    <row r="1926" spans="4:4" x14ac:dyDescent="0.2">
      <c r="D1926" s="130"/>
    </row>
    <row r="1927" spans="4:4" x14ac:dyDescent="0.2">
      <c r="D1927" s="130"/>
    </row>
    <row r="1928" spans="4:4" x14ac:dyDescent="0.2">
      <c r="D1928" s="130"/>
    </row>
    <row r="1929" spans="4:4" x14ac:dyDescent="0.2">
      <c r="D1929" s="130"/>
    </row>
    <row r="1930" spans="4:4" x14ac:dyDescent="0.2">
      <c r="D1930" s="130"/>
    </row>
    <row r="1931" spans="4:4" x14ac:dyDescent="0.2">
      <c r="D1931" s="130"/>
    </row>
    <row r="1932" spans="4:4" x14ac:dyDescent="0.2">
      <c r="D1932" s="130"/>
    </row>
    <row r="1933" spans="4:4" x14ac:dyDescent="0.2">
      <c r="D1933" s="130"/>
    </row>
    <row r="1934" spans="4:4" x14ac:dyDescent="0.2">
      <c r="D1934" s="130"/>
    </row>
    <row r="1935" spans="4:4" x14ac:dyDescent="0.2">
      <c r="D1935" s="130"/>
    </row>
    <row r="1936" spans="4:4" x14ac:dyDescent="0.2">
      <c r="D1936" s="130"/>
    </row>
    <row r="1937" spans="4:4" x14ac:dyDescent="0.2">
      <c r="D1937" s="130"/>
    </row>
    <row r="1938" spans="4:4" x14ac:dyDescent="0.2">
      <c r="D1938" s="130"/>
    </row>
    <row r="1939" spans="4:4" x14ac:dyDescent="0.2">
      <c r="D1939" s="130"/>
    </row>
    <row r="1940" spans="4:4" x14ac:dyDescent="0.2">
      <c r="D1940" s="130"/>
    </row>
    <row r="1941" spans="4:4" x14ac:dyDescent="0.2">
      <c r="D1941" s="130"/>
    </row>
    <row r="1942" spans="4:4" x14ac:dyDescent="0.2">
      <c r="D1942" s="130"/>
    </row>
    <row r="1943" spans="4:4" x14ac:dyDescent="0.2">
      <c r="D1943" s="130"/>
    </row>
    <row r="1944" spans="4:4" x14ac:dyDescent="0.2">
      <c r="D1944" s="130"/>
    </row>
    <row r="1945" spans="4:4" x14ac:dyDescent="0.2">
      <c r="D1945" s="130"/>
    </row>
    <row r="1946" spans="4:4" x14ac:dyDescent="0.2">
      <c r="D1946" s="130"/>
    </row>
    <row r="1947" spans="4:4" x14ac:dyDescent="0.2">
      <c r="D1947" s="130"/>
    </row>
    <row r="1948" spans="4:4" x14ac:dyDescent="0.2">
      <c r="D1948" s="130"/>
    </row>
    <row r="1949" spans="4:4" x14ac:dyDescent="0.2">
      <c r="D1949" s="130"/>
    </row>
    <row r="1950" spans="4:4" x14ac:dyDescent="0.2">
      <c r="D1950" s="130"/>
    </row>
    <row r="1951" spans="4:4" x14ac:dyDescent="0.2">
      <c r="D1951" s="130"/>
    </row>
    <row r="1952" spans="4:4" x14ac:dyDescent="0.2">
      <c r="D1952" s="130"/>
    </row>
    <row r="1953" spans="4:4" x14ac:dyDescent="0.2">
      <c r="D1953" s="130"/>
    </row>
    <row r="1954" spans="4:4" x14ac:dyDescent="0.2">
      <c r="D1954" s="130"/>
    </row>
    <row r="1955" spans="4:4" x14ac:dyDescent="0.2">
      <c r="D1955" s="130"/>
    </row>
    <row r="1956" spans="4:4" x14ac:dyDescent="0.2">
      <c r="D1956" s="130"/>
    </row>
    <row r="1957" spans="4:4" x14ac:dyDescent="0.2">
      <c r="D1957" s="130"/>
    </row>
    <row r="1958" spans="4:4" x14ac:dyDescent="0.2">
      <c r="D1958" s="130"/>
    </row>
    <row r="1959" spans="4:4" x14ac:dyDescent="0.2">
      <c r="D1959" s="130"/>
    </row>
    <row r="1960" spans="4:4" x14ac:dyDescent="0.2">
      <c r="D1960" s="130"/>
    </row>
    <row r="1961" spans="4:4" x14ac:dyDescent="0.2">
      <c r="D1961" s="130"/>
    </row>
    <row r="1962" spans="4:4" x14ac:dyDescent="0.2">
      <c r="D1962" s="130"/>
    </row>
    <row r="1963" spans="4:4" x14ac:dyDescent="0.2">
      <c r="D1963" s="130"/>
    </row>
    <row r="1964" spans="4:4" x14ac:dyDescent="0.2">
      <c r="D1964" s="130"/>
    </row>
    <row r="1965" spans="4:4" x14ac:dyDescent="0.2">
      <c r="D1965" s="130"/>
    </row>
    <row r="1966" spans="4:4" x14ac:dyDescent="0.2">
      <c r="D1966" s="130"/>
    </row>
    <row r="1967" spans="4:4" x14ac:dyDescent="0.2">
      <c r="D1967" s="130"/>
    </row>
    <row r="1968" spans="4:4" x14ac:dyDescent="0.2">
      <c r="D1968" s="130"/>
    </row>
    <row r="1969" spans="4:4" x14ac:dyDescent="0.2">
      <c r="D1969" s="130"/>
    </row>
    <row r="1970" spans="4:4" x14ac:dyDescent="0.2">
      <c r="D1970" s="130"/>
    </row>
    <row r="1971" spans="4:4" x14ac:dyDescent="0.2">
      <c r="D1971" s="130"/>
    </row>
    <row r="1972" spans="4:4" x14ac:dyDescent="0.2">
      <c r="D1972" s="130"/>
    </row>
    <row r="1973" spans="4:4" x14ac:dyDescent="0.2">
      <c r="D1973" s="130"/>
    </row>
    <row r="1974" spans="4:4" x14ac:dyDescent="0.2">
      <c r="D1974" s="130"/>
    </row>
    <row r="1975" spans="4:4" x14ac:dyDescent="0.2">
      <c r="D1975" s="130"/>
    </row>
    <row r="1976" spans="4:4" x14ac:dyDescent="0.2">
      <c r="D1976" s="130"/>
    </row>
    <row r="1977" spans="4:4" x14ac:dyDescent="0.2">
      <c r="D1977" s="130"/>
    </row>
    <row r="1978" spans="4:4" x14ac:dyDescent="0.2">
      <c r="D1978" s="130"/>
    </row>
    <row r="1979" spans="4:4" x14ac:dyDescent="0.2">
      <c r="D1979" s="130"/>
    </row>
    <row r="1980" spans="4:4" x14ac:dyDescent="0.2">
      <c r="D1980" s="130"/>
    </row>
    <row r="1981" spans="4:4" x14ac:dyDescent="0.2">
      <c r="D1981" s="130"/>
    </row>
    <row r="1982" spans="4:4" x14ac:dyDescent="0.2">
      <c r="D1982" s="130"/>
    </row>
    <row r="1983" spans="4:4" x14ac:dyDescent="0.2">
      <c r="D1983" s="130"/>
    </row>
    <row r="1984" spans="4:4" x14ac:dyDescent="0.2">
      <c r="D1984" s="130"/>
    </row>
    <row r="1985" spans="4:4" x14ac:dyDescent="0.2">
      <c r="D1985" s="130"/>
    </row>
    <row r="1986" spans="4:4" x14ac:dyDescent="0.2">
      <c r="D1986" s="130"/>
    </row>
    <row r="1987" spans="4:4" x14ac:dyDescent="0.2">
      <c r="D1987" s="130"/>
    </row>
    <row r="1988" spans="4:4" x14ac:dyDescent="0.2">
      <c r="D1988" s="130"/>
    </row>
    <row r="1989" spans="4:4" x14ac:dyDescent="0.2">
      <c r="D1989" s="130"/>
    </row>
    <row r="1990" spans="4:4" x14ac:dyDescent="0.2">
      <c r="D1990" s="130"/>
    </row>
    <row r="1991" spans="4:4" x14ac:dyDescent="0.2">
      <c r="D1991" s="130"/>
    </row>
    <row r="1992" spans="4:4" x14ac:dyDescent="0.2">
      <c r="D1992" s="130"/>
    </row>
    <row r="1993" spans="4:4" x14ac:dyDescent="0.2">
      <c r="D1993" s="130"/>
    </row>
    <row r="1994" spans="4:4" x14ac:dyDescent="0.2">
      <c r="D1994" s="130"/>
    </row>
    <row r="1995" spans="4:4" x14ac:dyDescent="0.2">
      <c r="D1995" s="130"/>
    </row>
    <row r="1996" spans="4:4" x14ac:dyDescent="0.2">
      <c r="D1996" s="130"/>
    </row>
    <row r="1997" spans="4:4" x14ac:dyDescent="0.2">
      <c r="D1997" s="130"/>
    </row>
    <row r="1998" spans="4:4" x14ac:dyDescent="0.2">
      <c r="D1998" s="130"/>
    </row>
    <row r="1999" spans="4:4" x14ac:dyDescent="0.2">
      <c r="D1999" s="130"/>
    </row>
    <row r="2000" spans="4:4" x14ac:dyDescent="0.2">
      <c r="D2000" s="130"/>
    </row>
    <row r="2001" spans="4:4" x14ac:dyDescent="0.2">
      <c r="D2001" s="130"/>
    </row>
    <row r="2002" spans="4:4" x14ac:dyDescent="0.2">
      <c r="D2002" s="130"/>
    </row>
    <row r="2003" spans="4:4" x14ac:dyDescent="0.2">
      <c r="D2003" s="130"/>
    </row>
    <row r="2004" spans="4:4" x14ac:dyDescent="0.2">
      <c r="D2004" s="130"/>
    </row>
    <row r="2005" spans="4:4" x14ac:dyDescent="0.2">
      <c r="D2005" s="130"/>
    </row>
    <row r="2006" spans="4:4" x14ac:dyDescent="0.2">
      <c r="D2006" s="130"/>
    </row>
    <row r="2007" spans="4:4" x14ac:dyDescent="0.2">
      <c r="D2007" s="130"/>
    </row>
    <row r="2008" spans="4:4" x14ac:dyDescent="0.2">
      <c r="D2008" s="130"/>
    </row>
    <row r="2009" spans="4:4" x14ac:dyDescent="0.2">
      <c r="D2009" s="130"/>
    </row>
    <row r="2010" spans="4:4" x14ac:dyDescent="0.2">
      <c r="D2010" s="130"/>
    </row>
    <row r="2011" spans="4:4" x14ac:dyDescent="0.2">
      <c r="D2011" s="130"/>
    </row>
    <row r="2012" spans="4:4" x14ac:dyDescent="0.2">
      <c r="D2012" s="130"/>
    </row>
    <row r="2013" spans="4:4" x14ac:dyDescent="0.2">
      <c r="D2013" s="130"/>
    </row>
    <row r="2014" spans="4:4" x14ac:dyDescent="0.2">
      <c r="D2014" s="130"/>
    </row>
    <row r="2015" spans="4:4" x14ac:dyDescent="0.2">
      <c r="D2015" s="130"/>
    </row>
    <row r="2016" spans="4:4" x14ac:dyDescent="0.2">
      <c r="D2016" s="130"/>
    </row>
    <row r="2017" spans="4:4" x14ac:dyDescent="0.2">
      <c r="D2017" s="130"/>
    </row>
    <row r="2018" spans="4:4" x14ac:dyDescent="0.2">
      <c r="D2018" s="130"/>
    </row>
    <row r="2019" spans="4:4" x14ac:dyDescent="0.2">
      <c r="D2019" s="130"/>
    </row>
    <row r="2020" spans="4:4" x14ac:dyDescent="0.2">
      <c r="D2020" s="130"/>
    </row>
    <row r="2021" spans="4:4" x14ac:dyDescent="0.2">
      <c r="D2021" s="130"/>
    </row>
    <row r="2022" spans="4:4" x14ac:dyDescent="0.2">
      <c r="D2022" s="130"/>
    </row>
    <row r="2023" spans="4:4" x14ac:dyDescent="0.2">
      <c r="D2023" s="130"/>
    </row>
    <row r="2024" spans="4:4" x14ac:dyDescent="0.2">
      <c r="D2024" s="130"/>
    </row>
    <row r="2025" spans="4:4" x14ac:dyDescent="0.2">
      <c r="D2025" s="130"/>
    </row>
    <row r="2026" spans="4:4" x14ac:dyDescent="0.2">
      <c r="D2026" s="130"/>
    </row>
    <row r="2027" spans="4:4" x14ac:dyDescent="0.2">
      <c r="D2027" s="130"/>
    </row>
    <row r="2028" spans="4:4" x14ac:dyDescent="0.2">
      <c r="D2028" s="130"/>
    </row>
    <row r="2029" spans="4:4" x14ac:dyDescent="0.2">
      <c r="D2029" s="130"/>
    </row>
    <row r="2030" spans="4:4" x14ac:dyDescent="0.2">
      <c r="D2030" s="130"/>
    </row>
    <row r="2031" spans="4:4" x14ac:dyDescent="0.2">
      <c r="D2031" s="130"/>
    </row>
    <row r="2032" spans="4:4" x14ac:dyDescent="0.2">
      <c r="D2032" s="130"/>
    </row>
    <row r="2033" spans="4:4" x14ac:dyDescent="0.2">
      <c r="D2033" s="130"/>
    </row>
    <row r="2034" spans="4:4" x14ac:dyDescent="0.2">
      <c r="D2034" s="130"/>
    </row>
    <row r="2035" spans="4:4" x14ac:dyDescent="0.2">
      <c r="D2035" s="130"/>
    </row>
    <row r="2036" spans="4:4" x14ac:dyDescent="0.2">
      <c r="D2036" s="130"/>
    </row>
    <row r="2037" spans="4:4" x14ac:dyDescent="0.2">
      <c r="D2037" s="130"/>
    </row>
    <row r="2038" spans="4:4" x14ac:dyDescent="0.2">
      <c r="D2038" s="130"/>
    </row>
    <row r="2039" spans="4:4" x14ac:dyDescent="0.2">
      <c r="D2039" s="130"/>
    </row>
    <row r="2040" spans="4:4" x14ac:dyDescent="0.2">
      <c r="D2040" s="130"/>
    </row>
    <row r="2041" spans="4:4" x14ac:dyDescent="0.2">
      <c r="D2041" s="130"/>
    </row>
    <row r="2042" spans="4:4" x14ac:dyDescent="0.2">
      <c r="D2042" s="130"/>
    </row>
    <row r="2043" spans="4:4" x14ac:dyDescent="0.2">
      <c r="D2043" s="130"/>
    </row>
    <row r="2044" spans="4:4" x14ac:dyDescent="0.2">
      <c r="D2044" s="130"/>
    </row>
    <row r="2045" spans="4:4" x14ac:dyDescent="0.2">
      <c r="D2045" s="130"/>
    </row>
    <row r="2046" spans="4:4" x14ac:dyDescent="0.2">
      <c r="D2046" s="130"/>
    </row>
    <row r="2047" spans="4:4" x14ac:dyDescent="0.2">
      <c r="D2047" s="130"/>
    </row>
    <row r="2048" spans="4:4" x14ac:dyDescent="0.2">
      <c r="D2048" s="130"/>
    </row>
    <row r="2049" spans="4:4" x14ac:dyDescent="0.2">
      <c r="D2049" s="130"/>
    </row>
    <row r="2050" spans="4:4" x14ac:dyDescent="0.2">
      <c r="D2050" s="130"/>
    </row>
    <row r="2051" spans="4:4" x14ac:dyDescent="0.2">
      <c r="D2051" s="130"/>
    </row>
    <row r="2052" spans="4:4" x14ac:dyDescent="0.2">
      <c r="D2052" s="130"/>
    </row>
    <row r="2053" spans="4:4" x14ac:dyDescent="0.2">
      <c r="D2053" s="130"/>
    </row>
    <row r="2054" spans="4:4" x14ac:dyDescent="0.2">
      <c r="D2054" s="130"/>
    </row>
    <row r="2055" spans="4:4" x14ac:dyDescent="0.2">
      <c r="D2055" s="130"/>
    </row>
    <row r="2056" spans="4:4" x14ac:dyDescent="0.2">
      <c r="D2056" s="130"/>
    </row>
    <row r="2057" spans="4:4" x14ac:dyDescent="0.2">
      <c r="D2057" s="130"/>
    </row>
    <row r="2058" spans="4:4" x14ac:dyDescent="0.2">
      <c r="D2058" s="130"/>
    </row>
    <row r="2059" spans="4:4" x14ac:dyDescent="0.2">
      <c r="D2059" s="130"/>
    </row>
    <row r="2060" spans="4:4" x14ac:dyDescent="0.2">
      <c r="D2060" s="130"/>
    </row>
    <row r="2061" spans="4:4" x14ac:dyDescent="0.2">
      <c r="D2061" s="130"/>
    </row>
    <row r="2062" spans="4:4" x14ac:dyDescent="0.2">
      <c r="D2062" s="130"/>
    </row>
    <row r="2063" spans="4:4" x14ac:dyDescent="0.2">
      <c r="D2063" s="130"/>
    </row>
    <row r="2064" spans="4:4" x14ac:dyDescent="0.2">
      <c r="D2064" s="130"/>
    </row>
    <row r="2065" spans="4:4" x14ac:dyDescent="0.2">
      <c r="D2065" s="130"/>
    </row>
    <row r="2066" spans="4:4" x14ac:dyDescent="0.2">
      <c r="D2066" s="130"/>
    </row>
    <row r="2067" spans="4:4" x14ac:dyDescent="0.2">
      <c r="D2067" s="130"/>
    </row>
    <row r="2068" spans="4:4" x14ac:dyDescent="0.2">
      <c r="D2068" s="130"/>
    </row>
    <row r="2069" spans="4:4" x14ac:dyDescent="0.2">
      <c r="D2069" s="130"/>
    </row>
    <row r="2070" spans="4:4" x14ac:dyDescent="0.2">
      <c r="D2070" s="130"/>
    </row>
    <row r="2071" spans="4:4" x14ac:dyDescent="0.2">
      <c r="D2071" s="130"/>
    </row>
    <row r="2072" spans="4:4" x14ac:dyDescent="0.2">
      <c r="D2072" s="130"/>
    </row>
    <row r="2073" spans="4:4" x14ac:dyDescent="0.2">
      <c r="D2073" s="130"/>
    </row>
    <row r="2074" spans="4:4" x14ac:dyDescent="0.2">
      <c r="D2074" s="130"/>
    </row>
    <row r="2075" spans="4:4" x14ac:dyDescent="0.2">
      <c r="D2075" s="130"/>
    </row>
    <row r="2076" spans="4:4" x14ac:dyDescent="0.2">
      <c r="D2076" s="130"/>
    </row>
    <row r="2077" spans="4:4" x14ac:dyDescent="0.2">
      <c r="D2077" s="130"/>
    </row>
    <row r="2078" spans="4:4" x14ac:dyDescent="0.2">
      <c r="D2078" s="130"/>
    </row>
    <row r="2079" spans="4:4" x14ac:dyDescent="0.2">
      <c r="D2079" s="130"/>
    </row>
    <row r="2080" spans="4:4" x14ac:dyDescent="0.2">
      <c r="D2080" s="130"/>
    </row>
    <row r="2081" spans="4:4" x14ac:dyDescent="0.2">
      <c r="D2081" s="130"/>
    </row>
    <row r="2082" spans="4:4" x14ac:dyDescent="0.2">
      <c r="D2082" s="130"/>
    </row>
    <row r="2083" spans="4:4" x14ac:dyDescent="0.2">
      <c r="D2083" s="130"/>
    </row>
    <row r="2084" spans="4:4" x14ac:dyDescent="0.2">
      <c r="D2084" s="130"/>
    </row>
    <row r="2085" spans="4:4" x14ac:dyDescent="0.2">
      <c r="D2085" s="130"/>
    </row>
    <row r="2086" spans="4:4" x14ac:dyDescent="0.2">
      <c r="D2086" s="130"/>
    </row>
    <row r="2087" spans="4:4" x14ac:dyDescent="0.2">
      <c r="D2087" s="130"/>
    </row>
    <row r="2088" spans="4:4" x14ac:dyDescent="0.2">
      <c r="D2088" s="130"/>
    </row>
    <row r="2089" spans="4:4" x14ac:dyDescent="0.2">
      <c r="D2089" s="130"/>
    </row>
    <row r="2090" spans="4:4" x14ac:dyDescent="0.2">
      <c r="D2090" s="130"/>
    </row>
    <row r="2091" spans="4:4" x14ac:dyDescent="0.2">
      <c r="D2091" s="130"/>
    </row>
    <row r="2092" spans="4:4" x14ac:dyDescent="0.2">
      <c r="D2092" s="130"/>
    </row>
    <row r="2093" spans="4:4" x14ac:dyDescent="0.2">
      <c r="D2093" s="130"/>
    </row>
    <row r="2094" spans="4:4" x14ac:dyDescent="0.2">
      <c r="D2094" s="130"/>
    </row>
    <row r="2095" spans="4:4" x14ac:dyDescent="0.2">
      <c r="D2095" s="130"/>
    </row>
    <row r="2096" spans="4:4" x14ac:dyDescent="0.2">
      <c r="D2096" s="130"/>
    </row>
    <row r="2097" spans="4:4" x14ac:dyDescent="0.2">
      <c r="D2097" s="130"/>
    </row>
    <row r="2098" spans="4:4" x14ac:dyDescent="0.2">
      <c r="D2098" s="130"/>
    </row>
    <row r="2099" spans="4:4" x14ac:dyDescent="0.2">
      <c r="D2099" s="130"/>
    </row>
    <row r="2100" spans="4:4" x14ac:dyDescent="0.2">
      <c r="D2100" s="130"/>
    </row>
    <row r="2101" spans="4:4" x14ac:dyDescent="0.2">
      <c r="D2101" s="130"/>
    </row>
    <row r="2102" spans="4:4" x14ac:dyDescent="0.2">
      <c r="D2102" s="130"/>
    </row>
    <row r="2103" spans="4:4" x14ac:dyDescent="0.2">
      <c r="D2103" s="130"/>
    </row>
    <row r="2104" spans="4:4" x14ac:dyDescent="0.2">
      <c r="D2104" s="130"/>
    </row>
    <row r="2105" spans="4:4" x14ac:dyDescent="0.2">
      <c r="D2105" s="130"/>
    </row>
    <row r="2106" spans="4:4" x14ac:dyDescent="0.2">
      <c r="D2106" s="130"/>
    </row>
    <row r="2107" spans="4:4" x14ac:dyDescent="0.2">
      <c r="D2107" s="130"/>
    </row>
    <row r="2108" spans="4:4" x14ac:dyDescent="0.2">
      <c r="D2108" s="130"/>
    </row>
    <row r="2109" spans="4:4" x14ac:dyDescent="0.2">
      <c r="D2109" s="130"/>
    </row>
    <row r="2110" spans="4:4" x14ac:dyDescent="0.2">
      <c r="D2110" s="130"/>
    </row>
    <row r="2111" spans="4:4" x14ac:dyDescent="0.2">
      <c r="D2111" s="130"/>
    </row>
    <row r="2112" spans="4:4" x14ac:dyDescent="0.2">
      <c r="D2112" s="130"/>
    </row>
    <row r="2113" spans="4:4" x14ac:dyDescent="0.2">
      <c r="D2113" s="130"/>
    </row>
    <row r="2114" spans="4:4" x14ac:dyDescent="0.2">
      <c r="D2114" s="130"/>
    </row>
    <row r="2115" spans="4:4" x14ac:dyDescent="0.2">
      <c r="D2115" s="130"/>
    </row>
    <row r="2116" spans="4:4" x14ac:dyDescent="0.2">
      <c r="D2116" s="130"/>
    </row>
    <row r="2117" spans="4:4" x14ac:dyDescent="0.2">
      <c r="D2117" s="130"/>
    </row>
    <row r="2118" spans="4:4" x14ac:dyDescent="0.2">
      <c r="D2118" s="130"/>
    </row>
    <row r="2119" spans="4:4" x14ac:dyDescent="0.2">
      <c r="D2119" s="130"/>
    </row>
    <row r="2120" spans="4:4" x14ac:dyDescent="0.2">
      <c r="D2120" s="130"/>
    </row>
    <row r="2121" spans="4:4" x14ac:dyDescent="0.2">
      <c r="D2121" s="130"/>
    </row>
    <row r="2122" spans="4:4" x14ac:dyDescent="0.2">
      <c r="D2122" s="130"/>
    </row>
    <row r="2123" spans="4:4" x14ac:dyDescent="0.2">
      <c r="D2123" s="130"/>
    </row>
    <row r="2124" spans="4:4" x14ac:dyDescent="0.2">
      <c r="D2124" s="130"/>
    </row>
    <row r="2125" spans="4:4" x14ac:dyDescent="0.2">
      <c r="D2125" s="130"/>
    </row>
    <row r="2126" spans="4:4" x14ac:dyDescent="0.2">
      <c r="D2126" s="130"/>
    </row>
    <row r="2127" spans="4:4" x14ac:dyDescent="0.2">
      <c r="D2127" s="130"/>
    </row>
    <row r="2128" spans="4:4" x14ac:dyDescent="0.2">
      <c r="D2128" s="130"/>
    </row>
    <row r="2129" spans="4:4" x14ac:dyDescent="0.2">
      <c r="D2129" s="130"/>
    </row>
    <row r="2130" spans="4:4" x14ac:dyDescent="0.2">
      <c r="D2130" s="130"/>
    </row>
    <row r="2131" spans="4:4" x14ac:dyDescent="0.2">
      <c r="D2131" s="130"/>
    </row>
    <row r="2132" spans="4:4" x14ac:dyDescent="0.2">
      <c r="D2132" s="130"/>
    </row>
    <row r="2133" spans="4:4" x14ac:dyDescent="0.2">
      <c r="D2133" s="130"/>
    </row>
    <row r="2134" spans="4:4" x14ac:dyDescent="0.2">
      <c r="D2134" s="130"/>
    </row>
    <row r="2135" spans="4:4" x14ac:dyDescent="0.2">
      <c r="D2135" s="130"/>
    </row>
    <row r="2136" spans="4:4" x14ac:dyDescent="0.2">
      <c r="D2136" s="130"/>
    </row>
    <row r="2137" spans="4:4" x14ac:dyDescent="0.2">
      <c r="D2137" s="130"/>
    </row>
    <row r="2138" spans="4:4" x14ac:dyDescent="0.2">
      <c r="D2138" s="130"/>
    </row>
    <row r="2139" spans="4:4" x14ac:dyDescent="0.2">
      <c r="D2139" s="130"/>
    </row>
    <row r="2140" spans="4:4" x14ac:dyDescent="0.2">
      <c r="D2140" s="130"/>
    </row>
    <row r="2141" spans="4:4" x14ac:dyDescent="0.2">
      <c r="D2141" s="130"/>
    </row>
    <row r="2142" spans="4:4" x14ac:dyDescent="0.2">
      <c r="D2142" s="130"/>
    </row>
    <row r="2143" spans="4:4" x14ac:dyDescent="0.2">
      <c r="D2143" s="130"/>
    </row>
    <row r="2144" spans="4:4" x14ac:dyDescent="0.2">
      <c r="D2144" s="130"/>
    </row>
    <row r="2145" spans="4:4" x14ac:dyDescent="0.2">
      <c r="D2145" s="130"/>
    </row>
    <row r="2146" spans="4:4" x14ac:dyDescent="0.2">
      <c r="D2146" s="130"/>
    </row>
    <row r="2147" spans="4:4" x14ac:dyDescent="0.2">
      <c r="D2147" s="130"/>
    </row>
    <row r="2148" spans="4:4" x14ac:dyDescent="0.2">
      <c r="D2148" s="130"/>
    </row>
    <row r="2149" spans="4:4" x14ac:dyDescent="0.2">
      <c r="D2149" s="130"/>
    </row>
    <row r="2150" spans="4:4" x14ac:dyDescent="0.2">
      <c r="D2150" s="130"/>
    </row>
    <row r="2151" spans="4:4" x14ac:dyDescent="0.2">
      <c r="D2151" s="130"/>
    </row>
    <row r="2152" spans="4:4" x14ac:dyDescent="0.2">
      <c r="D2152" s="130"/>
    </row>
    <row r="2153" spans="4:4" x14ac:dyDescent="0.2">
      <c r="D2153" s="130"/>
    </row>
    <row r="2154" spans="4:4" x14ac:dyDescent="0.2">
      <c r="D2154" s="130"/>
    </row>
    <row r="2155" spans="4:4" x14ac:dyDescent="0.2">
      <c r="D2155" s="130"/>
    </row>
    <row r="2156" spans="4:4" x14ac:dyDescent="0.2">
      <c r="D2156" s="130"/>
    </row>
    <row r="2157" spans="4:4" x14ac:dyDescent="0.2">
      <c r="D2157" s="130"/>
    </row>
    <row r="2158" spans="4:4" x14ac:dyDescent="0.2">
      <c r="D2158" s="130"/>
    </row>
    <row r="2159" spans="4:4" x14ac:dyDescent="0.2">
      <c r="D2159" s="130"/>
    </row>
    <row r="2160" spans="4:4" x14ac:dyDescent="0.2">
      <c r="D2160" s="130"/>
    </row>
    <row r="2161" spans="4:4" x14ac:dyDescent="0.2">
      <c r="D2161" s="130"/>
    </row>
    <row r="2162" spans="4:4" x14ac:dyDescent="0.2">
      <c r="D2162" s="130"/>
    </row>
    <row r="2163" spans="4:4" x14ac:dyDescent="0.2">
      <c r="D2163" s="130"/>
    </row>
    <row r="2164" spans="4:4" x14ac:dyDescent="0.2">
      <c r="D2164" s="130"/>
    </row>
    <row r="2165" spans="4:4" x14ac:dyDescent="0.2">
      <c r="D2165" s="130"/>
    </row>
    <row r="2166" spans="4:4" x14ac:dyDescent="0.2">
      <c r="D2166" s="130"/>
    </row>
    <row r="2167" spans="4:4" x14ac:dyDescent="0.2">
      <c r="D2167" s="130"/>
    </row>
    <row r="2168" spans="4:4" x14ac:dyDescent="0.2">
      <c r="D2168" s="130"/>
    </row>
    <row r="2169" spans="4:4" x14ac:dyDescent="0.2">
      <c r="D2169" s="130"/>
    </row>
    <row r="2170" spans="4:4" x14ac:dyDescent="0.2">
      <c r="D2170" s="130"/>
    </row>
    <row r="2171" spans="4:4" x14ac:dyDescent="0.2">
      <c r="D2171" s="130"/>
    </row>
    <row r="2172" spans="4:4" x14ac:dyDescent="0.2">
      <c r="D2172" s="130"/>
    </row>
    <row r="2173" spans="4:4" x14ac:dyDescent="0.2">
      <c r="D2173" s="130"/>
    </row>
    <row r="2174" spans="4:4" x14ac:dyDescent="0.2">
      <c r="D2174" s="130"/>
    </row>
    <row r="2175" spans="4:4" x14ac:dyDescent="0.2">
      <c r="D2175" s="130"/>
    </row>
    <row r="2176" spans="4:4" x14ac:dyDescent="0.2">
      <c r="D2176" s="130"/>
    </row>
    <row r="2177" spans="4:4" x14ac:dyDescent="0.2">
      <c r="D2177" s="130"/>
    </row>
    <row r="2178" spans="4:4" x14ac:dyDescent="0.2">
      <c r="D2178" s="130"/>
    </row>
    <row r="2179" spans="4:4" x14ac:dyDescent="0.2">
      <c r="D2179" s="130"/>
    </row>
    <row r="2180" spans="4:4" x14ac:dyDescent="0.2">
      <c r="D2180" s="130"/>
    </row>
    <row r="2181" spans="4:4" x14ac:dyDescent="0.2">
      <c r="D2181" s="130"/>
    </row>
    <row r="2182" spans="4:4" x14ac:dyDescent="0.2">
      <c r="D2182" s="130"/>
    </row>
    <row r="2183" spans="4:4" x14ac:dyDescent="0.2">
      <c r="D2183" s="130"/>
    </row>
    <row r="2184" spans="4:4" x14ac:dyDescent="0.2">
      <c r="D2184" s="130"/>
    </row>
    <row r="2185" spans="4:4" x14ac:dyDescent="0.2">
      <c r="D2185" s="130"/>
    </row>
    <row r="2186" spans="4:4" x14ac:dyDescent="0.2">
      <c r="D2186" s="130"/>
    </row>
    <row r="2187" spans="4:4" x14ac:dyDescent="0.2">
      <c r="D2187" s="130"/>
    </row>
    <row r="2188" spans="4:4" x14ac:dyDescent="0.2">
      <c r="D2188" s="130"/>
    </row>
    <row r="2189" spans="4:4" x14ac:dyDescent="0.2">
      <c r="D2189" s="130"/>
    </row>
    <row r="2190" spans="4:4" x14ac:dyDescent="0.2">
      <c r="D2190" s="130"/>
    </row>
    <row r="2191" spans="4:4" x14ac:dyDescent="0.2">
      <c r="D2191" s="130"/>
    </row>
    <row r="2192" spans="4:4" x14ac:dyDescent="0.2">
      <c r="D2192" s="130"/>
    </row>
    <row r="2193" spans="4:4" x14ac:dyDescent="0.2">
      <c r="D2193" s="130"/>
    </row>
    <row r="2194" spans="4:4" x14ac:dyDescent="0.2">
      <c r="D2194" s="130"/>
    </row>
    <row r="2195" spans="4:4" x14ac:dyDescent="0.2">
      <c r="D2195" s="130"/>
    </row>
    <row r="2196" spans="4:4" x14ac:dyDescent="0.2">
      <c r="D2196" s="130"/>
    </row>
    <row r="2197" spans="4:4" x14ac:dyDescent="0.2">
      <c r="D2197" s="130"/>
    </row>
    <row r="2198" spans="4:4" x14ac:dyDescent="0.2">
      <c r="D2198" s="130"/>
    </row>
    <row r="2199" spans="4:4" x14ac:dyDescent="0.2">
      <c r="D2199" s="130"/>
    </row>
    <row r="2200" spans="4:4" x14ac:dyDescent="0.2">
      <c r="D2200" s="130"/>
    </row>
    <row r="2201" spans="4:4" x14ac:dyDescent="0.2">
      <c r="D2201" s="130"/>
    </row>
    <row r="2202" spans="4:4" x14ac:dyDescent="0.2">
      <c r="D2202" s="130"/>
    </row>
    <row r="2203" spans="4:4" x14ac:dyDescent="0.2">
      <c r="D2203" s="130"/>
    </row>
    <row r="2204" spans="4:4" x14ac:dyDescent="0.2">
      <c r="D2204" s="130"/>
    </row>
    <row r="2205" spans="4:4" x14ac:dyDescent="0.2">
      <c r="D2205" s="130"/>
    </row>
    <row r="2206" spans="4:4" x14ac:dyDescent="0.2">
      <c r="D2206" s="130"/>
    </row>
    <row r="2207" spans="4:4" x14ac:dyDescent="0.2">
      <c r="D2207" s="130"/>
    </row>
    <row r="2208" spans="4:4" x14ac:dyDescent="0.2">
      <c r="D2208" s="130"/>
    </row>
    <row r="2209" spans="4:4" x14ac:dyDescent="0.2">
      <c r="D2209" s="130"/>
    </row>
    <row r="2210" spans="4:4" x14ac:dyDescent="0.2">
      <c r="D2210" s="130"/>
    </row>
    <row r="2211" spans="4:4" x14ac:dyDescent="0.2">
      <c r="D2211" s="130"/>
    </row>
    <row r="2212" spans="4:4" x14ac:dyDescent="0.2">
      <c r="D2212" s="130"/>
    </row>
    <row r="2213" spans="4:4" x14ac:dyDescent="0.2">
      <c r="D2213" s="130"/>
    </row>
    <row r="2214" spans="4:4" x14ac:dyDescent="0.2">
      <c r="D2214" s="130"/>
    </row>
    <row r="2215" spans="4:4" x14ac:dyDescent="0.2">
      <c r="D2215" s="130"/>
    </row>
    <row r="2216" spans="4:4" x14ac:dyDescent="0.2">
      <c r="D2216" s="130"/>
    </row>
    <row r="2217" spans="4:4" x14ac:dyDescent="0.2">
      <c r="D2217" s="130"/>
    </row>
    <row r="2218" spans="4:4" x14ac:dyDescent="0.2">
      <c r="D2218" s="130"/>
    </row>
    <row r="2219" spans="4:4" x14ac:dyDescent="0.2">
      <c r="D2219" s="130"/>
    </row>
    <row r="2220" spans="4:4" x14ac:dyDescent="0.2">
      <c r="D2220" s="130"/>
    </row>
    <row r="2221" spans="4:4" x14ac:dyDescent="0.2">
      <c r="D2221" s="130"/>
    </row>
    <row r="2222" spans="4:4" x14ac:dyDescent="0.2">
      <c r="D2222" s="130"/>
    </row>
    <row r="2223" spans="4:4" x14ac:dyDescent="0.2">
      <c r="D2223" s="130"/>
    </row>
    <row r="2224" spans="4:4" x14ac:dyDescent="0.2">
      <c r="D2224" s="130"/>
    </row>
    <row r="2225" spans="4:4" x14ac:dyDescent="0.2">
      <c r="D2225" s="130"/>
    </row>
    <row r="2226" spans="4:4" x14ac:dyDescent="0.2">
      <c r="D2226" s="130"/>
    </row>
    <row r="2227" spans="4:4" x14ac:dyDescent="0.2">
      <c r="D2227" s="130"/>
    </row>
    <row r="2228" spans="4:4" x14ac:dyDescent="0.2">
      <c r="D2228" s="130"/>
    </row>
    <row r="2229" spans="4:4" x14ac:dyDescent="0.2">
      <c r="D2229" s="130"/>
    </row>
    <row r="2230" spans="4:4" x14ac:dyDescent="0.2">
      <c r="D2230" s="130"/>
    </row>
    <row r="2231" spans="4:4" x14ac:dyDescent="0.2">
      <c r="D2231" s="130"/>
    </row>
    <row r="2232" spans="4:4" x14ac:dyDescent="0.2">
      <c r="D2232" s="130"/>
    </row>
    <row r="2233" spans="4:4" x14ac:dyDescent="0.2">
      <c r="D2233" s="130"/>
    </row>
    <row r="2234" spans="4:4" x14ac:dyDescent="0.2">
      <c r="D2234" s="130"/>
    </row>
    <row r="2235" spans="4:4" x14ac:dyDescent="0.2">
      <c r="D2235" s="130"/>
    </row>
    <row r="2236" spans="4:4" x14ac:dyDescent="0.2">
      <c r="D2236" s="130"/>
    </row>
    <row r="2237" spans="4:4" x14ac:dyDescent="0.2">
      <c r="D2237" s="130"/>
    </row>
    <row r="2238" spans="4:4" x14ac:dyDescent="0.2">
      <c r="D2238" s="130"/>
    </row>
    <row r="2239" spans="4:4" x14ac:dyDescent="0.2">
      <c r="D2239" s="130"/>
    </row>
    <row r="2240" spans="4:4" x14ac:dyDescent="0.2">
      <c r="D2240" s="130"/>
    </row>
    <row r="2241" spans="4:4" x14ac:dyDescent="0.2">
      <c r="D2241" s="130"/>
    </row>
    <row r="2242" spans="4:4" x14ac:dyDescent="0.2">
      <c r="D2242" s="130"/>
    </row>
    <row r="2243" spans="4:4" x14ac:dyDescent="0.2">
      <c r="D2243" s="130"/>
    </row>
    <row r="2244" spans="4:4" x14ac:dyDescent="0.2">
      <c r="D2244" s="130"/>
    </row>
    <row r="2245" spans="4:4" x14ac:dyDescent="0.2">
      <c r="D2245" s="130"/>
    </row>
    <row r="2246" spans="4:4" x14ac:dyDescent="0.2">
      <c r="D2246" s="130"/>
    </row>
    <row r="2247" spans="4:4" x14ac:dyDescent="0.2">
      <c r="D2247" s="130"/>
    </row>
    <row r="2248" spans="4:4" x14ac:dyDescent="0.2">
      <c r="D2248" s="130"/>
    </row>
    <row r="2249" spans="4:4" x14ac:dyDescent="0.2">
      <c r="D2249" s="130"/>
    </row>
    <row r="2250" spans="4:4" x14ac:dyDescent="0.2">
      <c r="D2250" s="130"/>
    </row>
    <row r="2251" spans="4:4" x14ac:dyDescent="0.2">
      <c r="D2251" s="130"/>
    </row>
    <row r="2252" spans="4:4" x14ac:dyDescent="0.2">
      <c r="D2252" s="130"/>
    </row>
    <row r="2253" spans="4:4" x14ac:dyDescent="0.2">
      <c r="D2253" s="130"/>
    </row>
    <row r="2254" spans="4:4" x14ac:dyDescent="0.2">
      <c r="D2254" s="130"/>
    </row>
    <row r="2255" spans="4:4" x14ac:dyDescent="0.2">
      <c r="D2255" s="130"/>
    </row>
    <row r="2256" spans="4:4" x14ac:dyDescent="0.2">
      <c r="D2256" s="130"/>
    </row>
    <row r="2257" spans="4:4" x14ac:dyDescent="0.2">
      <c r="D2257" s="130"/>
    </row>
    <row r="2258" spans="4:4" x14ac:dyDescent="0.2">
      <c r="D2258" s="130"/>
    </row>
    <row r="2259" spans="4:4" x14ac:dyDescent="0.2">
      <c r="D2259" s="130"/>
    </row>
    <row r="2260" spans="4:4" x14ac:dyDescent="0.2">
      <c r="D2260" s="130"/>
    </row>
    <row r="2261" spans="4:4" x14ac:dyDescent="0.2">
      <c r="D2261" s="130"/>
    </row>
    <row r="2262" spans="4:4" x14ac:dyDescent="0.2">
      <c r="D2262" s="130"/>
    </row>
    <row r="2263" spans="4:4" x14ac:dyDescent="0.2">
      <c r="D2263" s="130"/>
    </row>
    <row r="2264" spans="4:4" x14ac:dyDescent="0.2">
      <c r="D2264" s="130"/>
    </row>
    <row r="2265" spans="4:4" x14ac:dyDescent="0.2">
      <c r="D2265" s="130"/>
    </row>
    <row r="2266" spans="4:4" x14ac:dyDescent="0.2">
      <c r="D2266" s="130"/>
    </row>
    <row r="2267" spans="4:4" x14ac:dyDescent="0.2">
      <c r="D2267" s="130"/>
    </row>
    <row r="2268" spans="4:4" x14ac:dyDescent="0.2">
      <c r="D2268" s="130"/>
    </row>
    <row r="2269" spans="4:4" x14ac:dyDescent="0.2">
      <c r="D2269" s="130"/>
    </row>
    <row r="2270" spans="4:4" x14ac:dyDescent="0.2">
      <c r="D2270" s="130"/>
    </row>
    <row r="2271" spans="4:4" x14ac:dyDescent="0.2">
      <c r="D2271" s="130"/>
    </row>
    <row r="2272" spans="4:4" x14ac:dyDescent="0.2">
      <c r="D2272" s="130"/>
    </row>
    <row r="2273" spans="4:4" x14ac:dyDescent="0.2">
      <c r="D2273" s="130"/>
    </row>
    <row r="2274" spans="4:4" x14ac:dyDescent="0.2">
      <c r="D2274" s="130"/>
    </row>
    <row r="2275" spans="4:4" x14ac:dyDescent="0.2">
      <c r="D2275" s="130"/>
    </row>
    <row r="2276" spans="4:4" x14ac:dyDescent="0.2">
      <c r="D2276" s="130"/>
    </row>
    <row r="2277" spans="4:4" x14ac:dyDescent="0.2">
      <c r="D2277" s="130"/>
    </row>
    <row r="2278" spans="4:4" x14ac:dyDescent="0.2">
      <c r="D2278" s="130"/>
    </row>
    <row r="2279" spans="4:4" x14ac:dyDescent="0.2">
      <c r="D2279" s="130"/>
    </row>
    <row r="2280" spans="4:4" x14ac:dyDescent="0.2">
      <c r="D2280" s="130"/>
    </row>
    <row r="2281" spans="4:4" x14ac:dyDescent="0.2">
      <c r="D2281" s="130"/>
    </row>
    <row r="2282" spans="4:4" x14ac:dyDescent="0.2">
      <c r="D2282" s="130"/>
    </row>
    <row r="2283" spans="4:4" x14ac:dyDescent="0.2">
      <c r="D2283" s="130"/>
    </row>
    <row r="2284" spans="4:4" x14ac:dyDescent="0.2">
      <c r="D2284" s="130"/>
    </row>
    <row r="2285" spans="4:4" x14ac:dyDescent="0.2">
      <c r="D2285" s="130"/>
    </row>
    <row r="2286" spans="4:4" x14ac:dyDescent="0.2">
      <c r="D2286" s="130"/>
    </row>
    <row r="2287" spans="4:4" x14ac:dyDescent="0.2">
      <c r="D2287" s="130"/>
    </row>
    <row r="2288" spans="4:4" x14ac:dyDescent="0.2">
      <c r="D2288" s="130"/>
    </row>
    <row r="2289" spans="4:4" x14ac:dyDescent="0.2">
      <c r="D2289" s="130"/>
    </row>
    <row r="2290" spans="4:4" x14ac:dyDescent="0.2">
      <c r="D2290" s="130"/>
    </row>
    <row r="2291" spans="4:4" x14ac:dyDescent="0.2">
      <c r="D2291" s="130"/>
    </row>
    <row r="2292" spans="4:4" x14ac:dyDescent="0.2">
      <c r="D2292" s="130"/>
    </row>
    <row r="2293" spans="4:4" x14ac:dyDescent="0.2">
      <c r="D2293" s="130"/>
    </row>
    <row r="2294" spans="4:4" x14ac:dyDescent="0.2">
      <c r="D2294" s="130"/>
    </row>
    <row r="2295" spans="4:4" x14ac:dyDescent="0.2">
      <c r="D2295" s="130"/>
    </row>
    <row r="2296" spans="4:4" x14ac:dyDescent="0.2">
      <c r="D2296" s="130"/>
    </row>
    <row r="2297" spans="4:4" x14ac:dyDescent="0.2">
      <c r="D2297" s="130"/>
    </row>
    <row r="2298" spans="4:4" x14ac:dyDescent="0.2">
      <c r="D2298" s="130"/>
    </row>
    <row r="2299" spans="4:4" x14ac:dyDescent="0.2">
      <c r="D2299" s="130"/>
    </row>
    <row r="2300" spans="4:4" x14ac:dyDescent="0.2">
      <c r="D2300" s="130"/>
    </row>
    <row r="2301" spans="4:4" x14ac:dyDescent="0.2">
      <c r="D2301" s="130"/>
    </row>
    <row r="2302" spans="4:4" x14ac:dyDescent="0.2">
      <c r="D2302" s="130"/>
    </row>
    <row r="2303" spans="4:4" x14ac:dyDescent="0.2">
      <c r="D2303" s="130"/>
    </row>
    <row r="2304" spans="4:4" x14ac:dyDescent="0.2">
      <c r="D2304" s="130"/>
    </row>
    <row r="2305" spans="4:4" x14ac:dyDescent="0.2">
      <c r="D2305" s="130"/>
    </row>
    <row r="2306" spans="4:4" x14ac:dyDescent="0.2">
      <c r="D2306" s="130"/>
    </row>
    <row r="2307" spans="4:4" x14ac:dyDescent="0.2">
      <c r="D2307" s="130"/>
    </row>
    <row r="2308" spans="4:4" x14ac:dyDescent="0.2">
      <c r="D2308" s="130"/>
    </row>
    <row r="2309" spans="4:4" x14ac:dyDescent="0.2">
      <c r="D2309" s="130"/>
    </row>
    <row r="2310" spans="4:4" x14ac:dyDescent="0.2">
      <c r="D2310" s="130"/>
    </row>
    <row r="2311" spans="4:4" x14ac:dyDescent="0.2">
      <c r="D2311" s="130"/>
    </row>
    <row r="2312" spans="4:4" x14ac:dyDescent="0.2">
      <c r="D2312" s="130"/>
    </row>
    <row r="2313" spans="4:4" x14ac:dyDescent="0.2">
      <c r="D2313" s="130"/>
    </row>
    <row r="2314" spans="4:4" x14ac:dyDescent="0.2">
      <c r="D2314" s="130"/>
    </row>
    <row r="2315" spans="4:4" x14ac:dyDescent="0.2">
      <c r="D2315" s="130"/>
    </row>
    <row r="2316" spans="4:4" x14ac:dyDescent="0.2">
      <c r="D2316" s="130"/>
    </row>
    <row r="2317" spans="4:4" x14ac:dyDescent="0.2">
      <c r="D2317" s="130"/>
    </row>
    <row r="2318" spans="4:4" x14ac:dyDescent="0.2">
      <c r="D2318" s="130"/>
    </row>
    <row r="2319" spans="4:4" x14ac:dyDescent="0.2">
      <c r="D2319" s="130"/>
    </row>
    <row r="2320" spans="4:4" x14ac:dyDescent="0.2">
      <c r="D2320" s="130"/>
    </row>
    <row r="2321" spans="4:4" x14ac:dyDescent="0.2">
      <c r="D2321" s="130"/>
    </row>
    <row r="2322" spans="4:4" x14ac:dyDescent="0.2">
      <c r="D2322" s="130"/>
    </row>
    <row r="2323" spans="4:4" x14ac:dyDescent="0.2">
      <c r="D2323" s="130"/>
    </row>
    <row r="2324" spans="4:4" x14ac:dyDescent="0.2">
      <c r="D2324" s="130"/>
    </row>
    <row r="2325" spans="4:4" x14ac:dyDescent="0.2">
      <c r="D2325" s="130"/>
    </row>
    <row r="2326" spans="4:4" x14ac:dyDescent="0.2">
      <c r="D2326" s="130"/>
    </row>
    <row r="2327" spans="4:4" x14ac:dyDescent="0.2">
      <c r="D2327" s="130"/>
    </row>
    <row r="2328" spans="4:4" x14ac:dyDescent="0.2">
      <c r="D2328" s="130"/>
    </row>
    <row r="2329" spans="4:4" x14ac:dyDescent="0.2">
      <c r="D2329" s="130"/>
    </row>
    <row r="2330" spans="4:4" x14ac:dyDescent="0.2">
      <c r="D2330" s="130"/>
    </row>
    <row r="2331" spans="4:4" x14ac:dyDescent="0.2">
      <c r="D2331" s="130"/>
    </row>
    <row r="2332" spans="4:4" x14ac:dyDescent="0.2">
      <c r="D2332" s="130"/>
    </row>
    <row r="2333" spans="4:4" x14ac:dyDescent="0.2">
      <c r="D2333" s="130"/>
    </row>
    <row r="2334" spans="4:4" x14ac:dyDescent="0.2">
      <c r="D2334" s="130"/>
    </row>
    <row r="2335" spans="4:4" x14ac:dyDescent="0.2">
      <c r="D2335" s="130"/>
    </row>
    <row r="2336" spans="4:4" x14ac:dyDescent="0.2">
      <c r="D2336" s="130"/>
    </row>
    <row r="2337" spans="4:4" x14ac:dyDescent="0.2">
      <c r="D2337" s="130"/>
    </row>
    <row r="2338" spans="4:4" x14ac:dyDescent="0.2">
      <c r="D2338" s="130"/>
    </row>
    <row r="2339" spans="4:4" x14ac:dyDescent="0.2">
      <c r="D2339" s="130"/>
    </row>
    <row r="2340" spans="4:4" x14ac:dyDescent="0.2">
      <c r="D2340" s="130"/>
    </row>
    <row r="2341" spans="4:4" x14ac:dyDescent="0.2">
      <c r="D2341" s="130"/>
    </row>
    <row r="2342" spans="4:4" x14ac:dyDescent="0.2">
      <c r="D2342" s="130"/>
    </row>
    <row r="2343" spans="4:4" x14ac:dyDescent="0.2">
      <c r="D2343" s="130"/>
    </row>
    <row r="2344" spans="4:4" x14ac:dyDescent="0.2">
      <c r="D2344" s="130"/>
    </row>
    <row r="2345" spans="4:4" x14ac:dyDescent="0.2">
      <c r="D2345" s="130"/>
    </row>
    <row r="2346" spans="4:4" x14ac:dyDescent="0.2">
      <c r="D2346" s="130"/>
    </row>
    <row r="2347" spans="4:4" x14ac:dyDescent="0.2">
      <c r="D2347" s="130"/>
    </row>
    <row r="2348" spans="4:4" x14ac:dyDescent="0.2">
      <c r="D2348" s="130"/>
    </row>
    <row r="2349" spans="4:4" x14ac:dyDescent="0.2">
      <c r="D2349" s="130"/>
    </row>
    <row r="2350" spans="4:4" x14ac:dyDescent="0.2">
      <c r="D2350" s="130"/>
    </row>
    <row r="2351" spans="4:4" x14ac:dyDescent="0.2">
      <c r="D2351" s="130"/>
    </row>
    <row r="2352" spans="4:4" x14ac:dyDescent="0.2">
      <c r="D2352" s="130"/>
    </row>
    <row r="2353" spans="4:4" x14ac:dyDescent="0.2">
      <c r="D2353" s="130"/>
    </row>
    <row r="2354" spans="4:4" x14ac:dyDescent="0.2">
      <c r="D2354" s="130"/>
    </row>
    <row r="2355" spans="4:4" x14ac:dyDescent="0.2">
      <c r="D2355" s="130"/>
    </row>
    <row r="2356" spans="4:4" x14ac:dyDescent="0.2">
      <c r="D2356" s="130"/>
    </row>
    <row r="2357" spans="4:4" x14ac:dyDescent="0.2">
      <c r="D2357" s="130"/>
    </row>
    <row r="2358" spans="4:4" x14ac:dyDescent="0.2">
      <c r="D2358" s="130"/>
    </row>
    <row r="2359" spans="4:4" x14ac:dyDescent="0.2">
      <c r="D2359" s="130"/>
    </row>
    <row r="2360" spans="4:4" x14ac:dyDescent="0.2">
      <c r="D2360" s="130"/>
    </row>
    <row r="2361" spans="4:4" x14ac:dyDescent="0.2">
      <c r="D2361" s="130"/>
    </row>
    <row r="2362" spans="4:4" x14ac:dyDescent="0.2">
      <c r="D2362" s="130"/>
    </row>
    <row r="2363" spans="4:4" x14ac:dyDescent="0.2">
      <c r="D2363" s="130"/>
    </row>
    <row r="2364" spans="4:4" x14ac:dyDescent="0.2">
      <c r="D2364" s="130"/>
    </row>
    <row r="2365" spans="4:4" x14ac:dyDescent="0.2">
      <c r="D2365" s="130"/>
    </row>
    <row r="2366" spans="4:4" x14ac:dyDescent="0.2">
      <c r="D2366" s="130"/>
    </row>
    <row r="2367" spans="4:4" x14ac:dyDescent="0.2">
      <c r="D2367" s="130"/>
    </row>
    <row r="2368" spans="4:4" x14ac:dyDescent="0.2">
      <c r="D2368" s="130"/>
    </row>
    <row r="2369" spans="4:4" x14ac:dyDescent="0.2">
      <c r="D2369" s="130"/>
    </row>
    <row r="2370" spans="4:4" x14ac:dyDescent="0.2">
      <c r="D2370" s="130"/>
    </row>
    <row r="2371" spans="4:4" x14ac:dyDescent="0.2">
      <c r="D2371" s="130"/>
    </row>
    <row r="2372" spans="4:4" x14ac:dyDescent="0.2">
      <c r="D2372" s="130"/>
    </row>
    <row r="2373" spans="4:4" x14ac:dyDescent="0.2">
      <c r="D2373" s="130"/>
    </row>
    <row r="2374" spans="4:4" x14ac:dyDescent="0.2">
      <c r="D2374" s="130"/>
    </row>
    <row r="2375" spans="4:4" x14ac:dyDescent="0.2">
      <c r="D2375" s="130"/>
    </row>
    <row r="2376" spans="4:4" x14ac:dyDescent="0.2">
      <c r="D2376" s="130"/>
    </row>
    <row r="2377" spans="4:4" x14ac:dyDescent="0.2">
      <c r="D2377" s="130"/>
    </row>
    <row r="2378" spans="4:4" x14ac:dyDescent="0.2">
      <c r="D2378" s="130"/>
    </row>
    <row r="2379" spans="4:4" x14ac:dyDescent="0.2">
      <c r="D2379" s="130"/>
    </row>
    <row r="2380" spans="4:4" x14ac:dyDescent="0.2">
      <c r="D2380" s="130"/>
    </row>
    <row r="2381" spans="4:4" x14ac:dyDescent="0.2">
      <c r="D2381" s="130"/>
    </row>
    <row r="2382" spans="4:4" x14ac:dyDescent="0.2">
      <c r="D2382" s="130"/>
    </row>
    <row r="2383" spans="4:4" x14ac:dyDescent="0.2">
      <c r="D2383" s="130"/>
    </row>
    <row r="2384" spans="4:4" x14ac:dyDescent="0.2">
      <c r="D2384" s="130"/>
    </row>
    <row r="2385" spans="4:4" x14ac:dyDescent="0.2">
      <c r="D2385" s="130"/>
    </row>
    <row r="2386" spans="4:4" x14ac:dyDescent="0.2">
      <c r="D2386" s="130"/>
    </row>
    <row r="2387" spans="4:4" x14ac:dyDescent="0.2">
      <c r="D2387" s="130"/>
    </row>
    <row r="2388" spans="4:4" x14ac:dyDescent="0.2">
      <c r="D2388" s="130"/>
    </row>
    <row r="2389" spans="4:4" x14ac:dyDescent="0.2">
      <c r="D2389" s="130"/>
    </row>
    <row r="2390" spans="4:4" x14ac:dyDescent="0.2">
      <c r="D2390" s="130"/>
    </row>
    <row r="2391" spans="4:4" x14ac:dyDescent="0.2">
      <c r="D2391" s="130"/>
    </row>
    <row r="2392" spans="4:4" x14ac:dyDescent="0.2">
      <c r="D2392" s="130"/>
    </row>
    <row r="2393" spans="4:4" x14ac:dyDescent="0.2">
      <c r="D2393" s="130"/>
    </row>
    <row r="2394" spans="4:4" x14ac:dyDescent="0.2">
      <c r="D2394" s="130"/>
    </row>
    <row r="2395" spans="4:4" x14ac:dyDescent="0.2">
      <c r="D2395" s="130"/>
    </row>
    <row r="2396" spans="4:4" x14ac:dyDescent="0.2">
      <c r="D2396" s="130"/>
    </row>
    <row r="2397" spans="4:4" x14ac:dyDescent="0.2">
      <c r="D2397" s="130"/>
    </row>
    <row r="2398" spans="4:4" x14ac:dyDescent="0.2">
      <c r="D2398" s="130"/>
    </row>
    <row r="2399" spans="4:4" x14ac:dyDescent="0.2">
      <c r="D2399" s="130"/>
    </row>
    <row r="2400" spans="4:4" x14ac:dyDescent="0.2">
      <c r="D2400" s="130"/>
    </row>
    <row r="2401" spans="4:4" x14ac:dyDescent="0.2">
      <c r="D2401" s="130"/>
    </row>
    <row r="2402" spans="4:4" x14ac:dyDescent="0.2">
      <c r="D2402" s="130"/>
    </row>
    <row r="2403" spans="4:4" x14ac:dyDescent="0.2">
      <c r="D2403" s="130"/>
    </row>
    <row r="2404" spans="4:4" x14ac:dyDescent="0.2">
      <c r="D2404" s="130"/>
    </row>
    <row r="2405" spans="4:4" x14ac:dyDescent="0.2">
      <c r="D2405" s="130"/>
    </row>
    <row r="2406" spans="4:4" x14ac:dyDescent="0.2">
      <c r="D2406" s="130"/>
    </row>
    <row r="2407" spans="4:4" x14ac:dyDescent="0.2">
      <c r="D2407" s="130"/>
    </row>
    <row r="2408" spans="4:4" x14ac:dyDescent="0.2">
      <c r="D2408" s="130"/>
    </row>
    <row r="2409" spans="4:4" x14ac:dyDescent="0.2">
      <c r="D2409" s="130"/>
    </row>
    <row r="2410" spans="4:4" x14ac:dyDescent="0.2">
      <c r="D2410" s="130"/>
    </row>
    <row r="2411" spans="4:4" x14ac:dyDescent="0.2">
      <c r="D2411" s="130"/>
    </row>
    <row r="2412" spans="4:4" x14ac:dyDescent="0.2">
      <c r="D2412" s="130"/>
    </row>
    <row r="2413" spans="4:4" x14ac:dyDescent="0.2">
      <c r="D2413" s="130"/>
    </row>
    <row r="2414" spans="4:4" x14ac:dyDescent="0.2">
      <c r="D2414" s="130"/>
    </row>
    <row r="2415" spans="4:4" x14ac:dyDescent="0.2">
      <c r="D2415" s="130"/>
    </row>
    <row r="2416" spans="4:4" x14ac:dyDescent="0.2">
      <c r="D2416" s="130"/>
    </row>
    <row r="2417" spans="4:4" x14ac:dyDescent="0.2">
      <c r="D2417" s="130"/>
    </row>
    <row r="2418" spans="4:4" x14ac:dyDescent="0.2">
      <c r="D2418" s="130"/>
    </row>
    <row r="2419" spans="4:4" x14ac:dyDescent="0.2">
      <c r="D2419" s="130"/>
    </row>
    <row r="2420" spans="4:4" x14ac:dyDescent="0.2">
      <c r="D2420" s="130"/>
    </row>
    <row r="2421" spans="4:4" x14ac:dyDescent="0.2">
      <c r="D2421" s="130"/>
    </row>
    <row r="2422" spans="4:4" x14ac:dyDescent="0.2">
      <c r="D2422" s="130"/>
    </row>
    <row r="2423" spans="4:4" x14ac:dyDescent="0.2">
      <c r="D2423" s="130"/>
    </row>
    <row r="2424" spans="4:4" x14ac:dyDescent="0.2">
      <c r="D2424" s="130"/>
    </row>
    <row r="2425" spans="4:4" x14ac:dyDescent="0.2">
      <c r="D2425" s="130"/>
    </row>
    <row r="2426" spans="4:4" x14ac:dyDescent="0.2">
      <c r="D2426" s="130"/>
    </row>
    <row r="2427" spans="4:4" x14ac:dyDescent="0.2">
      <c r="D2427" s="130"/>
    </row>
    <row r="2428" spans="4:4" x14ac:dyDescent="0.2">
      <c r="D2428" s="130"/>
    </row>
    <row r="2429" spans="4:4" x14ac:dyDescent="0.2">
      <c r="D2429" s="130"/>
    </row>
    <row r="2430" spans="4:4" x14ac:dyDescent="0.2">
      <c r="D2430" s="130"/>
    </row>
    <row r="2431" spans="4:4" x14ac:dyDescent="0.2">
      <c r="D2431" s="130"/>
    </row>
    <row r="2432" spans="4:4" x14ac:dyDescent="0.2">
      <c r="D2432" s="130"/>
    </row>
    <row r="2433" spans="4:4" x14ac:dyDescent="0.2">
      <c r="D2433" s="130"/>
    </row>
    <row r="2434" spans="4:4" x14ac:dyDescent="0.2">
      <c r="D2434" s="130"/>
    </row>
    <row r="2435" spans="4:4" x14ac:dyDescent="0.2">
      <c r="D2435" s="130"/>
    </row>
    <row r="2436" spans="4:4" x14ac:dyDescent="0.2">
      <c r="D2436" s="130"/>
    </row>
    <row r="2437" spans="4:4" x14ac:dyDescent="0.2">
      <c r="D2437" s="130"/>
    </row>
    <row r="2438" spans="4:4" x14ac:dyDescent="0.2">
      <c r="D2438" s="130"/>
    </row>
    <row r="2439" spans="4:4" x14ac:dyDescent="0.2">
      <c r="D2439" s="130"/>
    </row>
    <row r="2440" spans="4:4" x14ac:dyDescent="0.2">
      <c r="D2440" s="130"/>
    </row>
    <row r="2441" spans="4:4" x14ac:dyDescent="0.2">
      <c r="D2441" s="130"/>
    </row>
    <row r="2442" spans="4:4" x14ac:dyDescent="0.2">
      <c r="D2442" s="130"/>
    </row>
    <row r="2443" spans="4:4" x14ac:dyDescent="0.2">
      <c r="D2443" s="130"/>
    </row>
    <row r="2444" spans="4:4" x14ac:dyDescent="0.2">
      <c r="D2444" s="130"/>
    </row>
    <row r="2445" spans="4:4" x14ac:dyDescent="0.2">
      <c r="D2445" s="130"/>
    </row>
    <row r="2446" spans="4:4" x14ac:dyDescent="0.2">
      <c r="D2446" s="130"/>
    </row>
    <row r="2447" spans="4:4" x14ac:dyDescent="0.2">
      <c r="D2447" s="130"/>
    </row>
    <row r="2448" spans="4:4" x14ac:dyDescent="0.2">
      <c r="D2448" s="130"/>
    </row>
    <row r="2449" spans="4:4" x14ac:dyDescent="0.2">
      <c r="D2449" s="130"/>
    </row>
    <row r="2450" spans="4:4" x14ac:dyDescent="0.2">
      <c r="D2450" s="130"/>
    </row>
    <row r="2451" spans="4:4" x14ac:dyDescent="0.2">
      <c r="D2451" s="130"/>
    </row>
    <row r="2452" spans="4:4" x14ac:dyDescent="0.2">
      <c r="D2452" s="130"/>
    </row>
    <row r="2453" spans="4:4" x14ac:dyDescent="0.2">
      <c r="D2453" s="130"/>
    </row>
    <row r="2454" spans="4:4" x14ac:dyDescent="0.2">
      <c r="D2454" s="130"/>
    </row>
    <row r="2455" spans="4:4" x14ac:dyDescent="0.2">
      <c r="D2455" s="130"/>
    </row>
    <row r="2456" spans="4:4" x14ac:dyDescent="0.2">
      <c r="D2456" s="130"/>
    </row>
    <row r="2457" spans="4:4" x14ac:dyDescent="0.2">
      <c r="D2457" s="130"/>
    </row>
    <row r="2458" spans="4:4" x14ac:dyDescent="0.2">
      <c r="D2458" s="130"/>
    </row>
    <row r="2459" spans="4:4" x14ac:dyDescent="0.2">
      <c r="D2459" s="130"/>
    </row>
    <row r="2460" spans="4:4" x14ac:dyDescent="0.2">
      <c r="D2460" s="130"/>
    </row>
    <row r="2461" spans="4:4" x14ac:dyDescent="0.2">
      <c r="D2461" s="130"/>
    </row>
    <row r="2462" spans="4:4" x14ac:dyDescent="0.2">
      <c r="D2462" s="130"/>
    </row>
    <row r="2463" spans="4:4" x14ac:dyDescent="0.2">
      <c r="D2463" s="130"/>
    </row>
    <row r="2464" spans="4:4" x14ac:dyDescent="0.2">
      <c r="D2464" s="130"/>
    </row>
    <row r="2465" spans="4:4" x14ac:dyDescent="0.2">
      <c r="D2465" s="130"/>
    </row>
    <row r="2466" spans="4:4" x14ac:dyDescent="0.2">
      <c r="D2466" s="130"/>
    </row>
    <row r="2467" spans="4:4" x14ac:dyDescent="0.2">
      <c r="D2467" s="130"/>
    </row>
    <row r="2468" spans="4:4" x14ac:dyDescent="0.2">
      <c r="D2468" s="130"/>
    </row>
    <row r="2469" spans="4:4" x14ac:dyDescent="0.2">
      <c r="D2469" s="130"/>
    </row>
    <row r="2470" spans="4:4" x14ac:dyDescent="0.2">
      <c r="D2470" s="130"/>
    </row>
    <row r="2471" spans="4:4" x14ac:dyDescent="0.2">
      <c r="D2471" s="130"/>
    </row>
    <row r="2472" spans="4:4" x14ac:dyDescent="0.2">
      <c r="D2472" s="130"/>
    </row>
    <row r="2473" spans="4:4" x14ac:dyDescent="0.2">
      <c r="D2473" s="130"/>
    </row>
    <row r="2474" spans="4:4" x14ac:dyDescent="0.2">
      <c r="D2474" s="130"/>
    </row>
    <row r="2475" spans="4:4" x14ac:dyDescent="0.2">
      <c r="D2475" s="130"/>
    </row>
    <row r="2476" spans="4:4" x14ac:dyDescent="0.2">
      <c r="D2476" s="130"/>
    </row>
    <row r="2477" spans="4:4" x14ac:dyDescent="0.2">
      <c r="D2477" s="130"/>
    </row>
    <row r="2478" spans="4:4" x14ac:dyDescent="0.2">
      <c r="D2478" s="130"/>
    </row>
    <row r="2479" spans="4:4" x14ac:dyDescent="0.2">
      <c r="D2479" s="130"/>
    </row>
    <row r="2480" spans="4:4" x14ac:dyDescent="0.2">
      <c r="D2480" s="130"/>
    </row>
    <row r="2481" spans="4:4" x14ac:dyDescent="0.2">
      <c r="D2481" s="130"/>
    </row>
    <row r="2482" spans="4:4" x14ac:dyDescent="0.2">
      <c r="D2482" s="130"/>
    </row>
    <row r="2483" spans="4:4" x14ac:dyDescent="0.2">
      <c r="D2483" s="130"/>
    </row>
    <row r="2484" spans="4:4" x14ac:dyDescent="0.2">
      <c r="D2484" s="130"/>
    </row>
    <row r="2485" spans="4:4" x14ac:dyDescent="0.2">
      <c r="D2485" s="130"/>
    </row>
    <row r="2486" spans="4:4" x14ac:dyDescent="0.2">
      <c r="D2486" s="130"/>
    </row>
    <row r="2487" spans="4:4" x14ac:dyDescent="0.2">
      <c r="D2487" s="130"/>
    </row>
    <row r="2488" spans="4:4" x14ac:dyDescent="0.2">
      <c r="D2488" s="130"/>
    </row>
    <row r="2489" spans="4:4" x14ac:dyDescent="0.2">
      <c r="D2489" s="130"/>
    </row>
    <row r="2490" spans="4:4" x14ac:dyDescent="0.2">
      <c r="D2490" s="130"/>
    </row>
    <row r="2491" spans="4:4" x14ac:dyDescent="0.2">
      <c r="D2491" s="130"/>
    </row>
    <row r="2492" spans="4:4" x14ac:dyDescent="0.2">
      <c r="D2492" s="130"/>
    </row>
    <row r="2493" spans="4:4" x14ac:dyDescent="0.2">
      <c r="D2493" s="130"/>
    </row>
    <row r="2494" spans="4:4" x14ac:dyDescent="0.2">
      <c r="D2494" s="130"/>
    </row>
    <row r="2495" spans="4:4" x14ac:dyDescent="0.2">
      <c r="D2495" s="130"/>
    </row>
    <row r="2496" spans="4:4" x14ac:dyDescent="0.2">
      <c r="D2496" s="130"/>
    </row>
    <row r="2497" spans="4:4" x14ac:dyDescent="0.2">
      <c r="D2497" s="130"/>
    </row>
    <row r="2498" spans="4:4" x14ac:dyDescent="0.2">
      <c r="D2498" s="130"/>
    </row>
    <row r="2499" spans="4:4" x14ac:dyDescent="0.2">
      <c r="D2499" s="130"/>
    </row>
    <row r="2500" spans="4:4" x14ac:dyDescent="0.2">
      <c r="D2500" s="130"/>
    </row>
    <row r="2501" spans="4:4" x14ac:dyDescent="0.2">
      <c r="D2501" s="130"/>
    </row>
    <row r="2502" spans="4:4" x14ac:dyDescent="0.2">
      <c r="D2502" s="130"/>
    </row>
    <row r="2503" spans="4:4" x14ac:dyDescent="0.2">
      <c r="D2503" s="130"/>
    </row>
    <row r="2504" spans="4:4" x14ac:dyDescent="0.2">
      <c r="D2504" s="130"/>
    </row>
    <row r="2505" spans="4:4" x14ac:dyDescent="0.2">
      <c r="D2505" s="130"/>
    </row>
    <row r="2506" spans="4:4" x14ac:dyDescent="0.2">
      <c r="D2506" s="130"/>
    </row>
    <row r="2507" spans="4:4" x14ac:dyDescent="0.2">
      <c r="D2507" s="130"/>
    </row>
    <row r="2508" spans="4:4" x14ac:dyDescent="0.2">
      <c r="D2508" s="130"/>
    </row>
    <row r="2509" spans="4:4" x14ac:dyDescent="0.2">
      <c r="D2509" s="130"/>
    </row>
    <row r="2510" spans="4:4" x14ac:dyDescent="0.2">
      <c r="D2510" s="130"/>
    </row>
    <row r="2511" spans="4:4" x14ac:dyDescent="0.2">
      <c r="D2511" s="130"/>
    </row>
    <row r="2512" spans="4:4" x14ac:dyDescent="0.2">
      <c r="D2512" s="130"/>
    </row>
    <row r="2513" spans="4:4" x14ac:dyDescent="0.2">
      <c r="D2513" s="130"/>
    </row>
    <row r="2514" spans="4:4" x14ac:dyDescent="0.2">
      <c r="D2514" s="130"/>
    </row>
    <row r="2515" spans="4:4" x14ac:dyDescent="0.2">
      <c r="D2515" s="130"/>
    </row>
    <row r="2516" spans="4:4" x14ac:dyDescent="0.2">
      <c r="D2516" s="130"/>
    </row>
    <row r="2517" spans="4:4" x14ac:dyDescent="0.2">
      <c r="D2517" s="130"/>
    </row>
    <row r="2518" spans="4:4" x14ac:dyDescent="0.2">
      <c r="D2518" s="130"/>
    </row>
    <row r="2519" spans="4:4" x14ac:dyDescent="0.2">
      <c r="D2519" s="130"/>
    </row>
    <row r="2520" spans="4:4" x14ac:dyDescent="0.2">
      <c r="D2520" s="130"/>
    </row>
    <row r="2521" spans="4:4" x14ac:dyDescent="0.2">
      <c r="D2521" s="130"/>
    </row>
    <row r="2522" spans="4:4" x14ac:dyDescent="0.2">
      <c r="D2522" s="130"/>
    </row>
    <row r="2523" spans="4:4" x14ac:dyDescent="0.2">
      <c r="D2523" s="130"/>
    </row>
    <row r="2524" spans="4:4" x14ac:dyDescent="0.2">
      <c r="D2524" s="130"/>
    </row>
    <row r="2525" spans="4:4" x14ac:dyDescent="0.2">
      <c r="D2525" s="130"/>
    </row>
    <row r="2526" spans="4:4" x14ac:dyDescent="0.2">
      <c r="D2526" s="130"/>
    </row>
    <row r="2527" spans="4:4" x14ac:dyDescent="0.2">
      <c r="D2527" s="130"/>
    </row>
    <row r="2528" spans="4:4" x14ac:dyDescent="0.2">
      <c r="D2528" s="130"/>
    </row>
    <row r="2529" spans="4:4" x14ac:dyDescent="0.2">
      <c r="D2529" s="130"/>
    </row>
    <row r="2530" spans="4:4" x14ac:dyDescent="0.2">
      <c r="D2530" s="130"/>
    </row>
    <row r="2531" spans="4:4" x14ac:dyDescent="0.2">
      <c r="D2531" s="130"/>
    </row>
    <row r="2532" spans="4:4" x14ac:dyDescent="0.2">
      <c r="D2532" s="130"/>
    </row>
    <row r="2533" spans="4:4" x14ac:dyDescent="0.2">
      <c r="D2533" s="130"/>
    </row>
    <row r="2534" spans="4:4" x14ac:dyDescent="0.2">
      <c r="D2534" s="130"/>
    </row>
    <row r="2535" spans="4:4" x14ac:dyDescent="0.2">
      <c r="D2535" s="130"/>
    </row>
    <row r="2536" spans="4:4" x14ac:dyDescent="0.2">
      <c r="D2536" s="130"/>
    </row>
    <row r="2537" spans="4:4" x14ac:dyDescent="0.2">
      <c r="D2537" s="130"/>
    </row>
    <row r="2538" spans="4:4" x14ac:dyDescent="0.2">
      <c r="D2538" s="130"/>
    </row>
    <row r="2539" spans="4:4" x14ac:dyDescent="0.2">
      <c r="D2539" s="130"/>
    </row>
    <row r="2540" spans="4:4" x14ac:dyDescent="0.2">
      <c r="D2540" s="130"/>
    </row>
    <row r="2541" spans="4:4" x14ac:dyDescent="0.2">
      <c r="D2541" s="130"/>
    </row>
    <row r="2542" spans="4:4" x14ac:dyDescent="0.2">
      <c r="D2542" s="130"/>
    </row>
    <row r="2543" spans="4:4" x14ac:dyDescent="0.2">
      <c r="D2543" s="130"/>
    </row>
    <row r="2544" spans="4:4" x14ac:dyDescent="0.2">
      <c r="D2544" s="130"/>
    </row>
    <row r="2545" spans="4:4" x14ac:dyDescent="0.2">
      <c r="D2545" s="130"/>
    </row>
    <row r="2546" spans="4:4" x14ac:dyDescent="0.2">
      <c r="D2546" s="130"/>
    </row>
    <row r="2547" spans="4:4" x14ac:dyDescent="0.2">
      <c r="D2547" s="130"/>
    </row>
    <row r="2548" spans="4:4" x14ac:dyDescent="0.2">
      <c r="D2548" s="130"/>
    </row>
    <row r="2549" spans="4:4" x14ac:dyDescent="0.2">
      <c r="D2549" s="130"/>
    </row>
    <row r="2550" spans="4:4" x14ac:dyDescent="0.2">
      <c r="D2550" s="130"/>
    </row>
    <row r="2551" spans="4:4" x14ac:dyDescent="0.2">
      <c r="D2551" s="130"/>
    </row>
    <row r="2552" spans="4:4" x14ac:dyDescent="0.2">
      <c r="D2552" s="130"/>
    </row>
    <row r="2553" spans="4:4" x14ac:dyDescent="0.2">
      <c r="D2553" s="130"/>
    </row>
    <row r="2554" spans="4:4" x14ac:dyDescent="0.2">
      <c r="D2554" s="130"/>
    </row>
    <row r="2555" spans="4:4" x14ac:dyDescent="0.2">
      <c r="D2555" s="130"/>
    </row>
    <row r="2556" spans="4:4" x14ac:dyDescent="0.2">
      <c r="D2556" s="130"/>
    </row>
    <row r="2557" spans="4:4" x14ac:dyDescent="0.2">
      <c r="D2557" s="130"/>
    </row>
    <row r="2558" spans="4:4" x14ac:dyDescent="0.2">
      <c r="D2558" s="130"/>
    </row>
    <row r="2559" spans="4:4" x14ac:dyDescent="0.2">
      <c r="D2559" s="130"/>
    </row>
    <row r="2560" spans="4:4" x14ac:dyDescent="0.2">
      <c r="D2560" s="130"/>
    </row>
    <row r="2561" spans="4:4" x14ac:dyDescent="0.2">
      <c r="D2561" s="130"/>
    </row>
    <row r="2562" spans="4:4" x14ac:dyDescent="0.2">
      <c r="D2562" s="130"/>
    </row>
    <row r="2563" spans="4:4" x14ac:dyDescent="0.2">
      <c r="D2563" s="130"/>
    </row>
    <row r="2564" spans="4:4" x14ac:dyDescent="0.2">
      <c r="D2564" s="130"/>
    </row>
    <row r="2565" spans="4:4" x14ac:dyDescent="0.2">
      <c r="D2565" s="130"/>
    </row>
    <row r="2566" spans="4:4" x14ac:dyDescent="0.2">
      <c r="D2566" s="130"/>
    </row>
    <row r="2567" spans="4:4" x14ac:dyDescent="0.2">
      <c r="D2567" s="130"/>
    </row>
    <row r="2568" spans="4:4" x14ac:dyDescent="0.2">
      <c r="D2568" s="130"/>
    </row>
    <row r="2569" spans="4:4" x14ac:dyDescent="0.2">
      <c r="D2569" s="130"/>
    </row>
    <row r="2570" spans="4:4" x14ac:dyDescent="0.2">
      <c r="D2570" s="130"/>
    </row>
    <row r="2571" spans="4:4" x14ac:dyDescent="0.2">
      <c r="D2571" s="130"/>
    </row>
    <row r="2572" spans="4:4" x14ac:dyDescent="0.2">
      <c r="D2572" s="130"/>
    </row>
    <row r="2573" spans="4:4" x14ac:dyDescent="0.2">
      <c r="D2573" s="130"/>
    </row>
    <row r="2574" spans="4:4" x14ac:dyDescent="0.2">
      <c r="D2574" s="130"/>
    </row>
    <row r="2575" spans="4:4" x14ac:dyDescent="0.2">
      <c r="D2575" s="130"/>
    </row>
    <row r="2576" spans="4:4" x14ac:dyDescent="0.2">
      <c r="D2576" s="130"/>
    </row>
    <row r="2577" spans="4:4" x14ac:dyDescent="0.2">
      <c r="D2577" s="130"/>
    </row>
    <row r="2578" spans="4:4" x14ac:dyDescent="0.2">
      <c r="D2578" s="130"/>
    </row>
    <row r="2579" spans="4:4" x14ac:dyDescent="0.2">
      <c r="D2579" s="130"/>
    </row>
    <row r="2580" spans="4:4" x14ac:dyDescent="0.2">
      <c r="D2580" s="130"/>
    </row>
    <row r="2581" spans="4:4" x14ac:dyDescent="0.2">
      <c r="D2581" s="130"/>
    </row>
    <row r="2582" spans="4:4" x14ac:dyDescent="0.2">
      <c r="D2582" s="130"/>
    </row>
    <row r="2583" spans="4:4" x14ac:dyDescent="0.2">
      <c r="D2583" s="130"/>
    </row>
    <row r="2584" spans="4:4" x14ac:dyDescent="0.2">
      <c r="D2584" s="130"/>
    </row>
    <row r="2585" spans="4:4" x14ac:dyDescent="0.2">
      <c r="D2585" s="130"/>
    </row>
    <row r="2586" spans="4:4" x14ac:dyDescent="0.2">
      <c r="D2586" s="130"/>
    </row>
    <row r="2587" spans="4:4" x14ac:dyDescent="0.2">
      <c r="D2587" s="130"/>
    </row>
    <row r="2588" spans="4:4" x14ac:dyDescent="0.2">
      <c r="D2588" s="130"/>
    </row>
    <row r="2589" spans="4:4" x14ac:dyDescent="0.2">
      <c r="D2589" s="130"/>
    </row>
    <row r="2590" spans="4:4" x14ac:dyDescent="0.2">
      <c r="D2590" s="130"/>
    </row>
    <row r="2591" spans="4:4" x14ac:dyDescent="0.2">
      <c r="D2591" s="130"/>
    </row>
    <row r="2592" spans="4:4" x14ac:dyDescent="0.2">
      <c r="D2592" s="130"/>
    </row>
    <row r="2593" spans="4:4" x14ac:dyDescent="0.2">
      <c r="D2593" s="130"/>
    </row>
    <row r="2594" spans="4:4" x14ac:dyDescent="0.2">
      <c r="D2594" s="130"/>
    </row>
    <row r="2595" spans="4:4" x14ac:dyDescent="0.2">
      <c r="D2595" s="130"/>
    </row>
    <row r="2596" spans="4:4" x14ac:dyDescent="0.2">
      <c r="D2596" s="130"/>
    </row>
    <row r="2597" spans="4:4" x14ac:dyDescent="0.2">
      <c r="D2597" s="130"/>
    </row>
    <row r="2598" spans="4:4" x14ac:dyDescent="0.2">
      <c r="D2598" s="130"/>
    </row>
    <row r="2599" spans="4:4" x14ac:dyDescent="0.2">
      <c r="D2599" s="130"/>
    </row>
    <row r="2600" spans="4:4" x14ac:dyDescent="0.2">
      <c r="D2600" s="130"/>
    </row>
    <row r="2601" spans="4:4" x14ac:dyDescent="0.2">
      <c r="D2601" s="130"/>
    </row>
    <row r="2602" spans="4:4" x14ac:dyDescent="0.2">
      <c r="D2602" s="130"/>
    </row>
    <row r="2603" spans="4:4" x14ac:dyDescent="0.2">
      <c r="D2603" s="130"/>
    </row>
    <row r="2604" spans="4:4" x14ac:dyDescent="0.2">
      <c r="D2604" s="130"/>
    </row>
    <row r="2605" spans="4:4" x14ac:dyDescent="0.2">
      <c r="D2605" s="130"/>
    </row>
    <row r="2606" spans="4:4" x14ac:dyDescent="0.2">
      <c r="D2606" s="130"/>
    </row>
    <row r="2607" spans="4:4" x14ac:dyDescent="0.2">
      <c r="D2607" s="130"/>
    </row>
    <row r="2608" spans="4:4" x14ac:dyDescent="0.2">
      <c r="D2608" s="130"/>
    </row>
    <row r="2609" spans="4:4" x14ac:dyDescent="0.2">
      <c r="D2609" s="130"/>
    </row>
    <row r="2610" spans="4:4" x14ac:dyDescent="0.2">
      <c r="D2610" s="130"/>
    </row>
    <row r="2611" spans="4:4" x14ac:dyDescent="0.2">
      <c r="D2611" s="130"/>
    </row>
    <row r="2612" spans="4:4" x14ac:dyDescent="0.2">
      <c r="D2612" s="130"/>
    </row>
    <row r="2613" spans="4:4" x14ac:dyDescent="0.2">
      <c r="D2613" s="130"/>
    </row>
    <row r="2614" spans="4:4" x14ac:dyDescent="0.2">
      <c r="D2614" s="130"/>
    </row>
    <row r="2615" spans="4:4" x14ac:dyDescent="0.2">
      <c r="D2615" s="130"/>
    </row>
    <row r="2616" spans="4:4" x14ac:dyDescent="0.2">
      <c r="D2616" s="130"/>
    </row>
    <row r="2617" spans="4:4" x14ac:dyDescent="0.2">
      <c r="D2617" s="130"/>
    </row>
    <row r="2618" spans="4:4" x14ac:dyDescent="0.2">
      <c r="D2618" s="130"/>
    </row>
    <row r="2619" spans="4:4" x14ac:dyDescent="0.2">
      <c r="D2619" s="130"/>
    </row>
    <row r="2620" spans="4:4" x14ac:dyDescent="0.2">
      <c r="D2620" s="130"/>
    </row>
    <row r="2621" spans="4:4" x14ac:dyDescent="0.2">
      <c r="D2621" s="130"/>
    </row>
    <row r="2622" spans="4:4" x14ac:dyDescent="0.2">
      <c r="D2622" s="130"/>
    </row>
    <row r="2623" spans="4:4" x14ac:dyDescent="0.2">
      <c r="D2623" s="130"/>
    </row>
    <row r="2624" spans="4:4" x14ac:dyDescent="0.2">
      <c r="D2624" s="130"/>
    </row>
    <row r="2625" spans="4:4" x14ac:dyDescent="0.2">
      <c r="D2625" s="130"/>
    </row>
    <row r="2626" spans="4:4" x14ac:dyDescent="0.2">
      <c r="D2626" s="130"/>
    </row>
    <row r="2627" spans="4:4" x14ac:dyDescent="0.2">
      <c r="D2627" s="130"/>
    </row>
    <row r="2628" spans="4:4" x14ac:dyDescent="0.2">
      <c r="D2628" s="130"/>
    </row>
    <row r="2629" spans="4:4" x14ac:dyDescent="0.2">
      <c r="D2629" s="130"/>
    </row>
    <row r="2630" spans="4:4" x14ac:dyDescent="0.2">
      <c r="D2630" s="130"/>
    </row>
    <row r="2631" spans="4:4" x14ac:dyDescent="0.2">
      <c r="D2631" s="130"/>
    </row>
    <row r="2632" spans="4:4" x14ac:dyDescent="0.2">
      <c r="D2632" s="130"/>
    </row>
    <row r="2633" spans="4:4" x14ac:dyDescent="0.2">
      <c r="D2633" s="130"/>
    </row>
    <row r="2634" spans="4:4" x14ac:dyDescent="0.2">
      <c r="D2634" s="130"/>
    </row>
    <row r="2635" spans="4:4" x14ac:dyDescent="0.2">
      <c r="D2635" s="130"/>
    </row>
    <row r="2636" spans="4:4" x14ac:dyDescent="0.2">
      <c r="D2636" s="130"/>
    </row>
    <row r="2637" spans="4:4" x14ac:dyDescent="0.2">
      <c r="D2637" s="130"/>
    </row>
    <row r="2638" spans="4:4" x14ac:dyDescent="0.2">
      <c r="D2638" s="130"/>
    </row>
    <row r="2639" spans="4:4" x14ac:dyDescent="0.2">
      <c r="D2639" s="130"/>
    </row>
    <row r="2640" spans="4:4" x14ac:dyDescent="0.2">
      <c r="D2640" s="130"/>
    </row>
    <row r="2641" spans="4:4" x14ac:dyDescent="0.2">
      <c r="D2641" s="130"/>
    </row>
    <row r="2642" spans="4:4" x14ac:dyDescent="0.2">
      <c r="D2642" s="130"/>
    </row>
    <row r="2643" spans="4:4" x14ac:dyDescent="0.2">
      <c r="D2643" s="130"/>
    </row>
    <row r="2644" spans="4:4" x14ac:dyDescent="0.2">
      <c r="D2644" s="130"/>
    </row>
    <row r="2645" spans="4:4" x14ac:dyDescent="0.2">
      <c r="D2645" s="130"/>
    </row>
    <row r="2646" spans="4:4" x14ac:dyDescent="0.2">
      <c r="D2646" s="130"/>
    </row>
    <row r="2647" spans="4:4" x14ac:dyDescent="0.2">
      <c r="D2647" s="130"/>
    </row>
    <row r="2648" spans="4:4" x14ac:dyDescent="0.2">
      <c r="D2648" s="130"/>
    </row>
    <row r="2649" spans="4:4" x14ac:dyDescent="0.2">
      <c r="D2649" s="130"/>
    </row>
    <row r="2650" spans="4:4" x14ac:dyDescent="0.2">
      <c r="D2650" s="130"/>
    </row>
    <row r="2651" spans="4:4" x14ac:dyDescent="0.2">
      <c r="D2651" s="130"/>
    </row>
    <row r="2652" spans="4:4" x14ac:dyDescent="0.2">
      <c r="D2652" s="130"/>
    </row>
    <row r="2653" spans="4:4" x14ac:dyDescent="0.2">
      <c r="D2653" s="130"/>
    </row>
    <row r="2654" spans="4:4" x14ac:dyDescent="0.2">
      <c r="D2654" s="130"/>
    </row>
    <row r="2655" spans="4:4" x14ac:dyDescent="0.2">
      <c r="D2655" s="130"/>
    </row>
    <row r="2656" spans="4:4" x14ac:dyDescent="0.2">
      <c r="D2656" s="130"/>
    </row>
    <row r="2657" spans="4:4" x14ac:dyDescent="0.2">
      <c r="D2657" s="130"/>
    </row>
    <row r="2658" spans="4:4" x14ac:dyDescent="0.2">
      <c r="D2658" s="130"/>
    </row>
    <row r="2659" spans="4:4" x14ac:dyDescent="0.2">
      <c r="D2659" s="130"/>
    </row>
    <row r="2660" spans="4:4" x14ac:dyDescent="0.2">
      <c r="D2660" s="130"/>
    </row>
    <row r="2661" spans="4:4" x14ac:dyDescent="0.2">
      <c r="D2661" s="130"/>
    </row>
    <row r="2662" spans="4:4" x14ac:dyDescent="0.2">
      <c r="D2662" s="130"/>
    </row>
    <row r="2663" spans="4:4" x14ac:dyDescent="0.2">
      <c r="D2663" s="130"/>
    </row>
    <row r="2664" spans="4:4" x14ac:dyDescent="0.2">
      <c r="D2664" s="130"/>
    </row>
    <row r="2665" spans="4:4" x14ac:dyDescent="0.2">
      <c r="D2665" s="130"/>
    </row>
    <row r="2666" spans="4:4" x14ac:dyDescent="0.2">
      <c r="D2666" s="130"/>
    </row>
    <row r="2667" spans="4:4" x14ac:dyDescent="0.2">
      <c r="D2667" s="130"/>
    </row>
    <row r="2668" spans="4:4" x14ac:dyDescent="0.2">
      <c r="D2668" s="130"/>
    </row>
    <row r="2669" spans="4:4" x14ac:dyDescent="0.2">
      <c r="D2669" s="130"/>
    </row>
    <row r="2670" spans="4:4" x14ac:dyDescent="0.2">
      <c r="D2670" s="130"/>
    </row>
    <row r="2671" spans="4:4" x14ac:dyDescent="0.2">
      <c r="D2671" s="130"/>
    </row>
    <row r="2672" spans="4:4" x14ac:dyDescent="0.2">
      <c r="D2672" s="130"/>
    </row>
    <row r="2673" spans="4:4" x14ac:dyDescent="0.2">
      <c r="D2673" s="130"/>
    </row>
    <row r="2674" spans="4:4" x14ac:dyDescent="0.2">
      <c r="D2674" s="130"/>
    </row>
    <row r="2675" spans="4:4" x14ac:dyDescent="0.2">
      <c r="D2675" s="130"/>
    </row>
    <row r="2676" spans="4:4" x14ac:dyDescent="0.2">
      <c r="D2676" s="130"/>
    </row>
    <row r="2677" spans="4:4" x14ac:dyDescent="0.2">
      <c r="D2677" s="130"/>
    </row>
    <row r="2678" spans="4:4" x14ac:dyDescent="0.2">
      <c r="D2678" s="130"/>
    </row>
    <row r="2679" spans="4:4" x14ac:dyDescent="0.2">
      <c r="D2679" s="130"/>
    </row>
    <row r="2680" spans="4:4" x14ac:dyDescent="0.2">
      <c r="D2680" s="130"/>
    </row>
    <row r="2681" spans="4:4" x14ac:dyDescent="0.2">
      <c r="D2681" s="130"/>
    </row>
    <row r="2682" spans="4:4" x14ac:dyDescent="0.2">
      <c r="D2682" s="130"/>
    </row>
    <row r="2683" spans="4:4" x14ac:dyDescent="0.2">
      <c r="D2683" s="130"/>
    </row>
    <row r="2684" spans="4:4" x14ac:dyDescent="0.2">
      <c r="D2684" s="130"/>
    </row>
    <row r="2685" spans="4:4" x14ac:dyDescent="0.2">
      <c r="D2685" s="130"/>
    </row>
    <row r="2686" spans="4:4" x14ac:dyDescent="0.2">
      <c r="D2686" s="130"/>
    </row>
    <row r="2687" spans="4:4" x14ac:dyDescent="0.2">
      <c r="D2687" s="130"/>
    </row>
    <row r="2688" spans="4:4" x14ac:dyDescent="0.2">
      <c r="D2688" s="130"/>
    </row>
    <row r="2689" spans="4:4" x14ac:dyDescent="0.2">
      <c r="D2689" s="130"/>
    </row>
    <row r="2690" spans="4:4" x14ac:dyDescent="0.2">
      <c r="D2690" s="130"/>
    </row>
    <row r="2691" spans="4:4" x14ac:dyDescent="0.2">
      <c r="D2691" s="130"/>
    </row>
    <row r="2692" spans="4:4" x14ac:dyDescent="0.2">
      <c r="D2692" s="130"/>
    </row>
    <row r="2693" spans="4:4" x14ac:dyDescent="0.2">
      <c r="D2693" s="130"/>
    </row>
    <row r="2694" spans="4:4" x14ac:dyDescent="0.2">
      <c r="D2694" s="130"/>
    </row>
    <row r="2695" spans="4:4" x14ac:dyDescent="0.2">
      <c r="D2695" s="130"/>
    </row>
    <row r="2696" spans="4:4" x14ac:dyDescent="0.2">
      <c r="D2696" s="130"/>
    </row>
    <row r="2697" spans="4:4" x14ac:dyDescent="0.2">
      <c r="D2697" s="130"/>
    </row>
    <row r="2698" spans="4:4" x14ac:dyDescent="0.2">
      <c r="D2698" s="130"/>
    </row>
    <row r="2699" spans="4:4" x14ac:dyDescent="0.2">
      <c r="D2699" s="130"/>
    </row>
    <row r="2700" spans="4:4" x14ac:dyDescent="0.2">
      <c r="D2700" s="130"/>
    </row>
    <row r="2701" spans="4:4" x14ac:dyDescent="0.2">
      <c r="D2701" s="130"/>
    </row>
    <row r="2702" spans="4:4" x14ac:dyDescent="0.2">
      <c r="D2702" s="130"/>
    </row>
    <row r="2703" spans="4:4" x14ac:dyDescent="0.2">
      <c r="D2703" s="130"/>
    </row>
    <row r="2704" spans="4:4" x14ac:dyDescent="0.2">
      <c r="D2704" s="130"/>
    </row>
    <row r="2705" spans="4:4" x14ac:dyDescent="0.2">
      <c r="D2705" s="130"/>
    </row>
    <row r="2706" spans="4:4" x14ac:dyDescent="0.2">
      <c r="D2706" s="130"/>
    </row>
    <row r="2707" spans="4:4" x14ac:dyDescent="0.2">
      <c r="D2707" s="130"/>
    </row>
    <row r="2708" spans="4:4" x14ac:dyDescent="0.2">
      <c r="D2708" s="130"/>
    </row>
    <row r="2709" spans="4:4" x14ac:dyDescent="0.2">
      <c r="D2709" s="130"/>
    </row>
    <row r="2710" spans="4:4" x14ac:dyDescent="0.2">
      <c r="D2710" s="130"/>
    </row>
    <row r="2711" spans="4:4" x14ac:dyDescent="0.2">
      <c r="D2711" s="130"/>
    </row>
    <row r="2712" spans="4:4" x14ac:dyDescent="0.2">
      <c r="D2712" s="130"/>
    </row>
    <row r="2713" spans="4:4" x14ac:dyDescent="0.2">
      <c r="D2713" s="130"/>
    </row>
    <row r="2714" spans="4:4" x14ac:dyDescent="0.2">
      <c r="D2714" s="130"/>
    </row>
    <row r="2715" spans="4:4" x14ac:dyDescent="0.2">
      <c r="D2715" s="130"/>
    </row>
    <row r="2716" spans="4:4" x14ac:dyDescent="0.2">
      <c r="D2716" s="130"/>
    </row>
    <row r="2717" spans="4:4" x14ac:dyDescent="0.2">
      <c r="D2717" s="130"/>
    </row>
    <row r="2718" spans="4:4" x14ac:dyDescent="0.2">
      <c r="D2718" s="130"/>
    </row>
    <row r="2719" spans="4:4" x14ac:dyDescent="0.2">
      <c r="D2719" s="130"/>
    </row>
    <row r="2720" spans="4:4" x14ac:dyDescent="0.2">
      <c r="D2720" s="130"/>
    </row>
    <row r="2721" spans="4:4" x14ac:dyDescent="0.2">
      <c r="D2721" s="130"/>
    </row>
    <row r="2722" spans="4:4" x14ac:dyDescent="0.2">
      <c r="D2722" s="130"/>
    </row>
    <row r="2723" spans="4:4" x14ac:dyDescent="0.2">
      <c r="D2723" s="130"/>
    </row>
    <row r="2724" spans="4:4" x14ac:dyDescent="0.2">
      <c r="D2724" s="130"/>
    </row>
    <row r="2725" spans="4:4" x14ac:dyDescent="0.2">
      <c r="D2725" s="130"/>
    </row>
    <row r="2726" spans="4:4" x14ac:dyDescent="0.2">
      <c r="D2726" s="130"/>
    </row>
    <row r="2727" spans="4:4" x14ac:dyDescent="0.2">
      <c r="D2727" s="130"/>
    </row>
    <row r="2728" spans="4:4" x14ac:dyDescent="0.2">
      <c r="D2728" s="130"/>
    </row>
    <row r="2729" spans="4:4" x14ac:dyDescent="0.2">
      <c r="D2729" s="130"/>
    </row>
    <row r="2730" spans="4:4" x14ac:dyDescent="0.2">
      <c r="D2730" s="130"/>
    </row>
    <row r="2731" spans="4:4" x14ac:dyDescent="0.2">
      <c r="D2731" s="130"/>
    </row>
    <row r="2732" spans="4:4" x14ac:dyDescent="0.2">
      <c r="D2732" s="130"/>
    </row>
    <row r="2733" spans="4:4" x14ac:dyDescent="0.2">
      <c r="D2733" s="130"/>
    </row>
    <row r="2734" spans="4:4" x14ac:dyDescent="0.2">
      <c r="D2734" s="130"/>
    </row>
    <row r="2735" spans="4:4" x14ac:dyDescent="0.2">
      <c r="D2735" s="130"/>
    </row>
    <row r="2736" spans="4:4" x14ac:dyDescent="0.2">
      <c r="D2736" s="130"/>
    </row>
    <row r="2737" spans="4:4" x14ac:dyDescent="0.2">
      <c r="D2737" s="130"/>
    </row>
    <row r="2738" spans="4:4" x14ac:dyDescent="0.2">
      <c r="D2738" s="130"/>
    </row>
    <row r="2739" spans="4:4" x14ac:dyDescent="0.2">
      <c r="D2739" s="130"/>
    </row>
    <row r="2740" spans="4:4" x14ac:dyDescent="0.2">
      <c r="D2740" s="130"/>
    </row>
    <row r="2741" spans="4:4" x14ac:dyDescent="0.2">
      <c r="D2741" s="130"/>
    </row>
    <row r="2742" spans="4:4" x14ac:dyDescent="0.2">
      <c r="D2742" s="130"/>
    </row>
    <row r="2743" spans="4:4" x14ac:dyDescent="0.2">
      <c r="D2743" s="130"/>
    </row>
    <row r="2744" spans="4:4" x14ac:dyDescent="0.2">
      <c r="D2744" s="130"/>
    </row>
    <row r="2745" spans="4:4" x14ac:dyDescent="0.2">
      <c r="D2745" s="130"/>
    </row>
    <row r="2746" spans="4:4" x14ac:dyDescent="0.2">
      <c r="D2746" s="130"/>
    </row>
    <row r="2747" spans="4:4" x14ac:dyDescent="0.2">
      <c r="D2747" s="130"/>
    </row>
    <row r="2748" spans="4:4" x14ac:dyDescent="0.2">
      <c r="D2748" s="130"/>
    </row>
    <row r="2749" spans="4:4" x14ac:dyDescent="0.2">
      <c r="D2749" s="130"/>
    </row>
    <row r="2750" spans="4:4" x14ac:dyDescent="0.2">
      <c r="D2750" s="130"/>
    </row>
    <row r="2751" spans="4:4" x14ac:dyDescent="0.2">
      <c r="D2751" s="130"/>
    </row>
    <row r="2752" spans="4:4" x14ac:dyDescent="0.2">
      <c r="D2752" s="130"/>
    </row>
    <row r="2753" spans="4:4" x14ac:dyDescent="0.2">
      <c r="D2753" s="130"/>
    </row>
    <row r="2754" spans="4:4" x14ac:dyDescent="0.2">
      <c r="D2754" s="130"/>
    </row>
    <row r="2755" spans="4:4" x14ac:dyDescent="0.2">
      <c r="D2755" s="130"/>
    </row>
    <row r="2756" spans="4:4" x14ac:dyDescent="0.2">
      <c r="D2756" s="130"/>
    </row>
    <row r="2757" spans="4:4" x14ac:dyDescent="0.2">
      <c r="D2757" s="130"/>
    </row>
    <row r="2758" spans="4:4" x14ac:dyDescent="0.2">
      <c r="D2758" s="130"/>
    </row>
    <row r="2759" spans="4:4" x14ac:dyDescent="0.2">
      <c r="D2759" s="130"/>
    </row>
    <row r="2760" spans="4:4" x14ac:dyDescent="0.2">
      <c r="D2760" s="130"/>
    </row>
    <row r="2761" spans="4:4" x14ac:dyDescent="0.2">
      <c r="D2761" s="130"/>
    </row>
    <row r="2762" spans="4:4" x14ac:dyDescent="0.2">
      <c r="D2762" s="130"/>
    </row>
    <row r="2763" spans="4:4" x14ac:dyDescent="0.2">
      <c r="D2763" s="130"/>
    </row>
    <row r="2764" spans="4:4" x14ac:dyDescent="0.2">
      <c r="D2764" s="130"/>
    </row>
    <row r="2765" spans="4:4" x14ac:dyDescent="0.2">
      <c r="D2765" s="130"/>
    </row>
    <row r="2766" spans="4:4" x14ac:dyDescent="0.2">
      <c r="D2766" s="130"/>
    </row>
    <row r="2767" spans="4:4" x14ac:dyDescent="0.2">
      <c r="D2767" s="130"/>
    </row>
    <row r="2768" spans="4:4" x14ac:dyDescent="0.2">
      <c r="D2768" s="130"/>
    </row>
    <row r="2769" spans="4:4" x14ac:dyDescent="0.2">
      <c r="D2769" s="130"/>
    </row>
    <row r="2770" spans="4:4" x14ac:dyDescent="0.2">
      <c r="D2770" s="130"/>
    </row>
    <row r="2771" spans="4:4" x14ac:dyDescent="0.2">
      <c r="D2771" s="130"/>
    </row>
    <row r="2772" spans="4:4" x14ac:dyDescent="0.2">
      <c r="D2772" s="130"/>
    </row>
    <row r="2773" spans="4:4" x14ac:dyDescent="0.2">
      <c r="D2773" s="130"/>
    </row>
    <row r="2774" spans="4:4" x14ac:dyDescent="0.2">
      <c r="D2774" s="130"/>
    </row>
    <row r="2775" spans="4:4" x14ac:dyDescent="0.2">
      <c r="D2775" s="130"/>
    </row>
    <row r="2776" spans="4:4" x14ac:dyDescent="0.2">
      <c r="D2776" s="130"/>
    </row>
    <row r="2777" spans="4:4" x14ac:dyDescent="0.2">
      <c r="D2777" s="130"/>
    </row>
    <row r="2778" spans="4:4" x14ac:dyDescent="0.2">
      <c r="D2778" s="130"/>
    </row>
    <row r="2779" spans="4:4" x14ac:dyDescent="0.2">
      <c r="D2779" s="130"/>
    </row>
    <row r="2780" spans="4:4" x14ac:dyDescent="0.2">
      <c r="D2780" s="130"/>
    </row>
    <row r="2781" spans="4:4" x14ac:dyDescent="0.2">
      <c r="D2781" s="130"/>
    </row>
    <row r="2782" spans="4:4" x14ac:dyDescent="0.2">
      <c r="D2782" s="130"/>
    </row>
    <row r="2783" spans="4:4" x14ac:dyDescent="0.2">
      <c r="D2783" s="130"/>
    </row>
    <row r="2784" spans="4:4" x14ac:dyDescent="0.2">
      <c r="D2784" s="130"/>
    </row>
    <row r="2785" spans="4:4" x14ac:dyDescent="0.2">
      <c r="D2785" s="130"/>
    </row>
    <row r="2786" spans="4:4" x14ac:dyDescent="0.2">
      <c r="D2786" s="130"/>
    </row>
    <row r="2787" spans="4:4" x14ac:dyDescent="0.2">
      <c r="D2787" s="130"/>
    </row>
    <row r="2788" spans="4:4" x14ac:dyDescent="0.2">
      <c r="D2788" s="130"/>
    </row>
    <row r="2789" spans="4:4" x14ac:dyDescent="0.2">
      <c r="D2789" s="130"/>
    </row>
    <row r="2790" spans="4:4" x14ac:dyDescent="0.2">
      <c r="D2790" s="130"/>
    </row>
    <row r="2791" spans="4:4" x14ac:dyDescent="0.2">
      <c r="D2791" s="130"/>
    </row>
    <row r="2792" spans="4:4" x14ac:dyDescent="0.2">
      <c r="D2792" s="130"/>
    </row>
    <row r="2793" spans="4:4" x14ac:dyDescent="0.2">
      <c r="D2793" s="130"/>
    </row>
    <row r="2794" spans="4:4" x14ac:dyDescent="0.2">
      <c r="D2794" s="130"/>
    </row>
    <row r="2795" spans="4:4" x14ac:dyDescent="0.2">
      <c r="D2795" s="130"/>
    </row>
    <row r="2796" spans="4:4" x14ac:dyDescent="0.2">
      <c r="D2796" s="130"/>
    </row>
    <row r="2797" spans="4:4" x14ac:dyDescent="0.2">
      <c r="D2797" s="130"/>
    </row>
    <row r="2798" spans="4:4" x14ac:dyDescent="0.2">
      <c r="D2798" s="130"/>
    </row>
    <row r="2799" spans="4:4" x14ac:dyDescent="0.2">
      <c r="D2799" s="130"/>
    </row>
    <row r="2800" spans="4:4" x14ac:dyDescent="0.2">
      <c r="D2800" s="130"/>
    </row>
    <row r="2801" spans="4:4" x14ac:dyDescent="0.2">
      <c r="D2801" s="130"/>
    </row>
    <row r="2802" spans="4:4" x14ac:dyDescent="0.2">
      <c r="D2802" s="130"/>
    </row>
    <row r="2803" spans="4:4" x14ac:dyDescent="0.2">
      <c r="D2803" s="130"/>
    </row>
    <row r="2804" spans="4:4" x14ac:dyDescent="0.2">
      <c r="D2804" s="130"/>
    </row>
    <row r="2805" spans="4:4" x14ac:dyDescent="0.2">
      <c r="D2805" s="130"/>
    </row>
    <row r="2806" spans="4:4" x14ac:dyDescent="0.2">
      <c r="D2806" s="130"/>
    </row>
    <row r="2807" spans="4:4" x14ac:dyDescent="0.2">
      <c r="D2807" s="130"/>
    </row>
    <row r="2808" spans="4:4" x14ac:dyDescent="0.2">
      <c r="D2808" s="130"/>
    </row>
    <row r="2809" spans="4:4" x14ac:dyDescent="0.2">
      <c r="D2809" s="130"/>
    </row>
    <row r="2810" spans="4:4" x14ac:dyDescent="0.2">
      <c r="D2810" s="130"/>
    </row>
    <row r="2811" spans="4:4" x14ac:dyDescent="0.2">
      <c r="D2811" s="130"/>
    </row>
    <row r="2812" spans="4:4" x14ac:dyDescent="0.2">
      <c r="D2812" s="130"/>
    </row>
    <row r="2813" spans="4:4" x14ac:dyDescent="0.2">
      <c r="D2813" s="130"/>
    </row>
    <row r="2814" spans="4:4" x14ac:dyDescent="0.2">
      <c r="D2814" s="130"/>
    </row>
    <row r="2815" spans="4:4" x14ac:dyDescent="0.2">
      <c r="D2815" s="130"/>
    </row>
    <row r="2816" spans="4:4" x14ac:dyDescent="0.2">
      <c r="D2816" s="130"/>
    </row>
    <row r="2817" spans="4:4" x14ac:dyDescent="0.2">
      <c r="D2817" s="130"/>
    </row>
    <row r="2818" spans="4:4" x14ac:dyDescent="0.2">
      <c r="D2818" s="130"/>
    </row>
    <row r="2819" spans="4:4" x14ac:dyDescent="0.2">
      <c r="D2819" s="130"/>
    </row>
    <row r="2820" spans="4:4" x14ac:dyDescent="0.2">
      <c r="D2820" s="130"/>
    </row>
    <row r="2821" spans="4:4" x14ac:dyDescent="0.2">
      <c r="D2821" s="130"/>
    </row>
    <row r="2822" spans="4:4" x14ac:dyDescent="0.2">
      <c r="D2822" s="130"/>
    </row>
    <row r="2823" spans="4:4" x14ac:dyDescent="0.2">
      <c r="D2823" s="130"/>
    </row>
    <row r="2824" spans="4:4" x14ac:dyDescent="0.2">
      <c r="D2824" s="130"/>
    </row>
    <row r="2825" spans="4:4" x14ac:dyDescent="0.2">
      <c r="D2825" s="130"/>
    </row>
    <row r="2826" spans="4:4" x14ac:dyDescent="0.2">
      <c r="D2826" s="130"/>
    </row>
    <row r="2827" spans="4:4" x14ac:dyDescent="0.2">
      <c r="D2827" s="130"/>
    </row>
    <row r="2828" spans="4:4" x14ac:dyDescent="0.2">
      <c r="D2828" s="130"/>
    </row>
    <row r="2829" spans="4:4" x14ac:dyDescent="0.2">
      <c r="D2829" s="130"/>
    </row>
    <row r="2830" spans="4:4" x14ac:dyDescent="0.2">
      <c r="D2830" s="130"/>
    </row>
    <row r="2831" spans="4:4" x14ac:dyDescent="0.2">
      <c r="D2831" s="130"/>
    </row>
    <row r="2832" spans="4:4" x14ac:dyDescent="0.2">
      <c r="D2832" s="130"/>
    </row>
    <row r="2833" spans="4:4" x14ac:dyDescent="0.2">
      <c r="D2833" s="130"/>
    </row>
    <row r="2834" spans="4:4" x14ac:dyDescent="0.2">
      <c r="D2834" s="130"/>
    </row>
    <row r="2835" spans="4:4" x14ac:dyDescent="0.2">
      <c r="D2835" s="130"/>
    </row>
    <row r="2836" spans="4:4" x14ac:dyDescent="0.2">
      <c r="D2836" s="130"/>
    </row>
    <row r="2837" spans="4:4" x14ac:dyDescent="0.2">
      <c r="D2837" s="130"/>
    </row>
    <row r="2838" spans="4:4" x14ac:dyDescent="0.2">
      <c r="D2838" s="130"/>
    </row>
    <row r="2839" spans="4:4" x14ac:dyDescent="0.2">
      <c r="D2839" s="130"/>
    </row>
    <row r="2840" spans="4:4" x14ac:dyDescent="0.2">
      <c r="D2840" s="130"/>
    </row>
    <row r="2841" spans="4:4" x14ac:dyDescent="0.2">
      <c r="D2841" s="130"/>
    </row>
    <row r="2842" spans="4:4" x14ac:dyDescent="0.2">
      <c r="D2842" s="130"/>
    </row>
    <row r="2843" spans="4:4" x14ac:dyDescent="0.2">
      <c r="D2843" s="130"/>
    </row>
    <row r="2844" spans="4:4" x14ac:dyDescent="0.2">
      <c r="D2844" s="130"/>
    </row>
    <row r="2845" spans="4:4" x14ac:dyDescent="0.2">
      <c r="D2845" s="130"/>
    </row>
    <row r="2846" spans="4:4" x14ac:dyDescent="0.2">
      <c r="D2846" s="130"/>
    </row>
    <row r="2847" spans="4:4" x14ac:dyDescent="0.2">
      <c r="D2847" s="130"/>
    </row>
    <row r="2848" spans="4:4" x14ac:dyDescent="0.2">
      <c r="D2848" s="130"/>
    </row>
    <row r="2849" spans="4:4" x14ac:dyDescent="0.2">
      <c r="D2849" s="130"/>
    </row>
    <row r="2850" spans="4:4" x14ac:dyDescent="0.2">
      <c r="D2850" s="130"/>
    </row>
    <row r="2851" spans="4:4" x14ac:dyDescent="0.2">
      <c r="D2851" s="130"/>
    </row>
    <row r="2852" spans="4:4" x14ac:dyDescent="0.2">
      <c r="D2852" s="130"/>
    </row>
    <row r="2853" spans="4:4" x14ac:dyDescent="0.2">
      <c r="D2853" s="130"/>
    </row>
    <row r="2854" spans="4:4" x14ac:dyDescent="0.2">
      <c r="D2854" s="130"/>
    </row>
    <row r="2855" spans="4:4" x14ac:dyDescent="0.2">
      <c r="D2855" s="130"/>
    </row>
    <row r="2856" spans="4:4" x14ac:dyDescent="0.2">
      <c r="D2856" s="130"/>
    </row>
    <row r="2857" spans="4:4" x14ac:dyDescent="0.2">
      <c r="D2857" s="130"/>
    </row>
    <row r="2858" spans="4:4" x14ac:dyDescent="0.2">
      <c r="D2858" s="130"/>
    </row>
    <row r="2859" spans="4:4" x14ac:dyDescent="0.2">
      <c r="D2859" s="130"/>
    </row>
    <row r="2860" spans="4:4" x14ac:dyDescent="0.2">
      <c r="D2860" s="130"/>
    </row>
    <row r="2861" spans="4:4" x14ac:dyDescent="0.2">
      <c r="D2861" s="130"/>
    </row>
    <row r="2862" spans="4:4" x14ac:dyDescent="0.2">
      <c r="D2862" s="130"/>
    </row>
    <row r="2863" spans="4:4" x14ac:dyDescent="0.2">
      <c r="D2863" s="130"/>
    </row>
    <row r="2864" spans="4:4" x14ac:dyDescent="0.2">
      <c r="D2864" s="130"/>
    </row>
    <row r="2865" spans="4:4" x14ac:dyDescent="0.2">
      <c r="D2865" s="130"/>
    </row>
    <row r="2866" spans="4:4" x14ac:dyDescent="0.2">
      <c r="D2866" s="130"/>
    </row>
    <row r="2867" spans="4:4" x14ac:dyDescent="0.2">
      <c r="D2867" s="130"/>
    </row>
    <row r="2868" spans="4:4" x14ac:dyDescent="0.2">
      <c r="D2868" s="130"/>
    </row>
    <row r="2869" spans="4:4" x14ac:dyDescent="0.2">
      <c r="D2869" s="130"/>
    </row>
    <row r="2870" spans="4:4" x14ac:dyDescent="0.2">
      <c r="D2870" s="130"/>
    </row>
    <row r="2871" spans="4:4" x14ac:dyDescent="0.2">
      <c r="D2871" s="130"/>
    </row>
    <row r="2872" spans="4:4" x14ac:dyDescent="0.2">
      <c r="D2872" s="130"/>
    </row>
    <row r="2873" spans="4:4" x14ac:dyDescent="0.2">
      <c r="D2873" s="130"/>
    </row>
    <row r="2874" spans="4:4" x14ac:dyDescent="0.2">
      <c r="D2874" s="130"/>
    </row>
    <row r="2875" spans="4:4" x14ac:dyDescent="0.2">
      <c r="D2875" s="130"/>
    </row>
    <row r="2876" spans="4:4" x14ac:dyDescent="0.2">
      <c r="D2876" s="130"/>
    </row>
    <row r="2877" spans="4:4" x14ac:dyDescent="0.2">
      <c r="D2877" s="130"/>
    </row>
    <row r="2878" spans="4:4" x14ac:dyDescent="0.2">
      <c r="D2878" s="130"/>
    </row>
    <row r="2879" spans="4:4" x14ac:dyDescent="0.2">
      <c r="D2879" s="130"/>
    </row>
    <row r="2880" spans="4:4" x14ac:dyDescent="0.2">
      <c r="D2880" s="130"/>
    </row>
    <row r="2881" spans="4:4" x14ac:dyDescent="0.2">
      <c r="D2881" s="130"/>
    </row>
    <row r="2882" spans="4:4" x14ac:dyDescent="0.2">
      <c r="D2882" s="130"/>
    </row>
    <row r="2883" spans="4:4" x14ac:dyDescent="0.2">
      <c r="D2883" s="130"/>
    </row>
    <row r="2884" spans="4:4" x14ac:dyDescent="0.2">
      <c r="D2884" s="130"/>
    </row>
    <row r="2885" spans="4:4" x14ac:dyDescent="0.2">
      <c r="D2885" s="130"/>
    </row>
    <row r="2886" spans="4:4" x14ac:dyDescent="0.2">
      <c r="D2886" s="130"/>
    </row>
    <row r="2887" spans="4:4" x14ac:dyDescent="0.2">
      <c r="D2887" s="130"/>
    </row>
    <row r="2888" spans="4:4" x14ac:dyDescent="0.2">
      <c r="D2888" s="130"/>
    </row>
    <row r="2889" spans="4:4" x14ac:dyDescent="0.2">
      <c r="D2889" s="130"/>
    </row>
    <row r="2890" spans="4:4" x14ac:dyDescent="0.2">
      <c r="D2890" s="130"/>
    </row>
    <row r="2891" spans="4:4" x14ac:dyDescent="0.2">
      <c r="D2891" s="130"/>
    </row>
    <row r="2892" spans="4:4" x14ac:dyDescent="0.2">
      <c r="D2892" s="130"/>
    </row>
    <row r="2893" spans="4:4" x14ac:dyDescent="0.2">
      <c r="D2893" s="130"/>
    </row>
    <row r="2894" spans="4:4" x14ac:dyDescent="0.2">
      <c r="D2894" s="130"/>
    </row>
    <row r="2895" spans="4:4" x14ac:dyDescent="0.2">
      <c r="D2895" s="130"/>
    </row>
    <row r="2896" spans="4:4" x14ac:dyDescent="0.2">
      <c r="D2896" s="130"/>
    </row>
    <row r="2897" spans="4:4" x14ac:dyDescent="0.2">
      <c r="D2897" s="130"/>
    </row>
    <row r="2898" spans="4:4" x14ac:dyDescent="0.2">
      <c r="D2898" s="130"/>
    </row>
    <row r="2899" spans="4:4" x14ac:dyDescent="0.2">
      <c r="D2899" s="130"/>
    </row>
    <row r="2900" spans="4:4" x14ac:dyDescent="0.2">
      <c r="D2900" s="130"/>
    </row>
    <row r="2901" spans="4:4" x14ac:dyDescent="0.2">
      <c r="D2901" s="130"/>
    </row>
    <row r="2902" spans="4:4" x14ac:dyDescent="0.2">
      <c r="D2902" s="130"/>
    </row>
    <row r="2903" spans="4:4" x14ac:dyDescent="0.2">
      <c r="D2903" s="130"/>
    </row>
    <row r="2904" spans="4:4" x14ac:dyDescent="0.2">
      <c r="D2904" s="130"/>
    </row>
    <row r="2905" spans="4:4" x14ac:dyDescent="0.2">
      <c r="D2905" s="130"/>
    </row>
    <row r="2906" spans="4:4" x14ac:dyDescent="0.2">
      <c r="D2906" s="130"/>
    </row>
    <row r="2907" spans="4:4" x14ac:dyDescent="0.2">
      <c r="D2907" s="130"/>
    </row>
    <row r="2908" spans="4:4" x14ac:dyDescent="0.2">
      <c r="D2908" s="130"/>
    </row>
    <row r="2909" spans="4:4" x14ac:dyDescent="0.2">
      <c r="D2909" s="130"/>
    </row>
    <row r="2910" spans="4:4" x14ac:dyDescent="0.2">
      <c r="D2910" s="130"/>
    </row>
    <row r="2911" spans="4:4" x14ac:dyDescent="0.2">
      <c r="D2911" s="130"/>
    </row>
    <row r="2912" spans="4:4" x14ac:dyDescent="0.2">
      <c r="D2912" s="130"/>
    </row>
    <row r="2913" spans="4:4" x14ac:dyDescent="0.2">
      <c r="D2913" s="130"/>
    </row>
    <row r="2914" spans="4:4" x14ac:dyDescent="0.2">
      <c r="D2914" s="130"/>
    </row>
    <row r="2915" spans="4:4" x14ac:dyDescent="0.2">
      <c r="D2915" s="130"/>
    </row>
    <row r="2916" spans="4:4" x14ac:dyDescent="0.2">
      <c r="D2916" s="130"/>
    </row>
    <row r="2917" spans="4:4" x14ac:dyDescent="0.2">
      <c r="D2917" s="130"/>
    </row>
    <row r="2918" spans="4:4" x14ac:dyDescent="0.2">
      <c r="D2918" s="130"/>
    </row>
    <row r="2919" spans="4:4" x14ac:dyDescent="0.2">
      <c r="D2919" s="130"/>
    </row>
    <row r="2920" spans="4:4" x14ac:dyDescent="0.2">
      <c r="D2920" s="130"/>
    </row>
    <row r="2921" spans="4:4" x14ac:dyDescent="0.2">
      <c r="D2921" s="130"/>
    </row>
    <row r="2922" spans="4:4" x14ac:dyDescent="0.2">
      <c r="D2922" s="130"/>
    </row>
    <row r="2923" spans="4:4" x14ac:dyDescent="0.2">
      <c r="D2923" s="130"/>
    </row>
    <row r="2924" spans="4:4" x14ac:dyDescent="0.2">
      <c r="D2924" s="130"/>
    </row>
    <row r="2925" spans="4:4" x14ac:dyDescent="0.2">
      <c r="D2925" s="130"/>
    </row>
    <row r="2926" spans="4:4" x14ac:dyDescent="0.2">
      <c r="D2926" s="130"/>
    </row>
    <row r="2927" spans="4:4" x14ac:dyDescent="0.2">
      <c r="D2927" s="130"/>
    </row>
    <row r="2928" spans="4:4" x14ac:dyDescent="0.2">
      <c r="D2928" s="130"/>
    </row>
    <row r="2929" spans="4:4" x14ac:dyDescent="0.2">
      <c r="D2929" s="130"/>
    </row>
    <row r="2930" spans="4:4" x14ac:dyDescent="0.2">
      <c r="D2930" s="130"/>
    </row>
    <row r="2931" spans="4:4" x14ac:dyDescent="0.2">
      <c r="D2931" s="130"/>
    </row>
    <row r="2932" spans="4:4" x14ac:dyDescent="0.2">
      <c r="D2932" s="130"/>
    </row>
    <row r="2933" spans="4:4" x14ac:dyDescent="0.2">
      <c r="D2933" s="130"/>
    </row>
    <row r="2934" spans="4:4" x14ac:dyDescent="0.2">
      <c r="D2934" s="130"/>
    </row>
    <row r="2935" spans="4:4" x14ac:dyDescent="0.2">
      <c r="D2935" s="130"/>
    </row>
    <row r="2936" spans="4:4" x14ac:dyDescent="0.2">
      <c r="D2936" s="130"/>
    </row>
    <row r="2937" spans="4:4" x14ac:dyDescent="0.2">
      <c r="D2937" s="130"/>
    </row>
    <row r="2938" spans="4:4" x14ac:dyDescent="0.2">
      <c r="D2938" s="130"/>
    </row>
    <row r="2939" spans="4:4" x14ac:dyDescent="0.2">
      <c r="D2939" s="130"/>
    </row>
    <row r="2940" spans="4:4" x14ac:dyDescent="0.2">
      <c r="D2940" s="130"/>
    </row>
    <row r="2941" spans="4:4" x14ac:dyDescent="0.2">
      <c r="D2941" s="130"/>
    </row>
    <row r="2942" spans="4:4" x14ac:dyDescent="0.2">
      <c r="D2942" s="130"/>
    </row>
    <row r="2943" spans="4:4" x14ac:dyDescent="0.2">
      <c r="D2943" s="130"/>
    </row>
    <row r="2944" spans="4:4" x14ac:dyDescent="0.2">
      <c r="D2944" s="130"/>
    </row>
    <row r="2945" spans="4:4" x14ac:dyDescent="0.2">
      <c r="D2945" s="130"/>
    </row>
    <row r="2946" spans="4:4" x14ac:dyDescent="0.2">
      <c r="D2946" s="130"/>
    </row>
    <row r="2947" spans="4:4" x14ac:dyDescent="0.2">
      <c r="D2947" s="130"/>
    </row>
    <row r="2948" spans="4:4" x14ac:dyDescent="0.2">
      <c r="D2948" s="130"/>
    </row>
    <row r="2949" spans="4:4" x14ac:dyDescent="0.2">
      <c r="D2949" s="130"/>
    </row>
    <row r="2950" spans="4:4" x14ac:dyDescent="0.2">
      <c r="D2950" s="130"/>
    </row>
    <row r="2951" spans="4:4" x14ac:dyDescent="0.2">
      <c r="D2951" s="130"/>
    </row>
    <row r="2952" spans="4:4" x14ac:dyDescent="0.2">
      <c r="D2952" s="130"/>
    </row>
    <row r="2953" spans="4:4" x14ac:dyDescent="0.2">
      <c r="D2953" s="130"/>
    </row>
    <row r="2954" spans="4:4" x14ac:dyDescent="0.2">
      <c r="D2954" s="130"/>
    </row>
    <row r="2955" spans="4:4" x14ac:dyDescent="0.2">
      <c r="D2955" s="130"/>
    </row>
    <row r="2956" spans="4:4" x14ac:dyDescent="0.2">
      <c r="D2956" s="130"/>
    </row>
    <row r="2957" spans="4:4" x14ac:dyDescent="0.2">
      <c r="D2957" s="130"/>
    </row>
    <row r="2958" spans="4:4" x14ac:dyDescent="0.2">
      <c r="D2958" s="130"/>
    </row>
    <row r="2959" spans="4:4" x14ac:dyDescent="0.2">
      <c r="D2959" s="130"/>
    </row>
    <row r="2960" spans="4:4" x14ac:dyDescent="0.2">
      <c r="D2960" s="130"/>
    </row>
    <row r="2961" spans="4:4" x14ac:dyDescent="0.2">
      <c r="D2961" s="130"/>
    </row>
    <row r="2962" spans="4:4" x14ac:dyDescent="0.2">
      <c r="D2962" s="130"/>
    </row>
    <row r="2963" spans="4:4" x14ac:dyDescent="0.2">
      <c r="D2963" s="130"/>
    </row>
    <row r="2964" spans="4:4" x14ac:dyDescent="0.2">
      <c r="D2964" s="130"/>
    </row>
    <row r="2965" spans="4:4" x14ac:dyDescent="0.2">
      <c r="D2965" s="130"/>
    </row>
    <row r="2966" spans="4:4" x14ac:dyDescent="0.2">
      <c r="D2966" s="130"/>
    </row>
    <row r="2967" spans="4:4" x14ac:dyDescent="0.2">
      <c r="D2967" s="130"/>
    </row>
    <row r="2968" spans="4:4" x14ac:dyDescent="0.2">
      <c r="D2968" s="130"/>
    </row>
    <row r="2969" spans="4:4" x14ac:dyDescent="0.2">
      <c r="D2969" s="130"/>
    </row>
    <row r="2970" spans="4:4" x14ac:dyDescent="0.2">
      <c r="D2970" s="130"/>
    </row>
    <row r="2971" spans="4:4" x14ac:dyDescent="0.2">
      <c r="D2971" s="130"/>
    </row>
    <row r="2972" spans="4:4" x14ac:dyDescent="0.2">
      <c r="D2972" s="130"/>
    </row>
    <row r="2973" spans="4:4" x14ac:dyDescent="0.2">
      <c r="D2973" s="130"/>
    </row>
    <row r="2974" spans="4:4" x14ac:dyDescent="0.2">
      <c r="D2974" s="130"/>
    </row>
    <row r="2975" spans="4:4" x14ac:dyDescent="0.2">
      <c r="D2975" s="130"/>
    </row>
    <row r="2976" spans="4:4" x14ac:dyDescent="0.2">
      <c r="D2976" s="130"/>
    </row>
    <row r="2977" spans="4:4" x14ac:dyDescent="0.2">
      <c r="D2977" s="130"/>
    </row>
    <row r="2978" spans="4:4" x14ac:dyDescent="0.2">
      <c r="D2978" s="130"/>
    </row>
    <row r="2979" spans="4:4" x14ac:dyDescent="0.2">
      <c r="D2979" s="130"/>
    </row>
    <row r="2980" spans="4:4" x14ac:dyDescent="0.2">
      <c r="D2980" s="130"/>
    </row>
    <row r="2981" spans="4:4" x14ac:dyDescent="0.2">
      <c r="D2981" s="130"/>
    </row>
    <row r="2982" spans="4:4" x14ac:dyDescent="0.2">
      <c r="D2982" s="130"/>
    </row>
    <row r="2983" spans="4:4" x14ac:dyDescent="0.2">
      <c r="D2983" s="130"/>
    </row>
    <row r="2984" spans="4:4" x14ac:dyDescent="0.2">
      <c r="D2984" s="130"/>
    </row>
    <row r="2985" spans="4:4" x14ac:dyDescent="0.2">
      <c r="D2985" s="130"/>
    </row>
    <row r="2986" spans="4:4" x14ac:dyDescent="0.2">
      <c r="D2986" s="130"/>
    </row>
    <row r="2987" spans="4:4" x14ac:dyDescent="0.2">
      <c r="D2987" s="130"/>
    </row>
    <row r="2988" spans="4:4" x14ac:dyDescent="0.2">
      <c r="D2988" s="130"/>
    </row>
    <row r="2989" spans="4:4" x14ac:dyDescent="0.2">
      <c r="D2989" s="130"/>
    </row>
    <row r="2990" spans="4:4" x14ac:dyDescent="0.2">
      <c r="D2990" s="130"/>
    </row>
    <row r="2991" spans="4:4" x14ac:dyDescent="0.2">
      <c r="D2991" s="130"/>
    </row>
    <row r="2992" spans="4:4" x14ac:dyDescent="0.2">
      <c r="D2992" s="130"/>
    </row>
    <row r="2993" spans="4:4" x14ac:dyDescent="0.2">
      <c r="D2993" s="130"/>
    </row>
    <row r="2994" spans="4:4" x14ac:dyDescent="0.2">
      <c r="D2994" s="130"/>
    </row>
    <row r="2995" spans="4:4" x14ac:dyDescent="0.2">
      <c r="D2995" s="130"/>
    </row>
    <row r="2996" spans="4:4" x14ac:dyDescent="0.2">
      <c r="D2996" s="130"/>
    </row>
    <row r="2997" spans="4:4" x14ac:dyDescent="0.2">
      <c r="D2997" s="130"/>
    </row>
    <row r="2998" spans="4:4" x14ac:dyDescent="0.2">
      <c r="D2998" s="130"/>
    </row>
    <row r="2999" spans="4:4" x14ac:dyDescent="0.2">
      <c r="D2999" s="130"/>
    </row>
    <row r="3000" spans="4:4" x14ac:dyDescent="0.2">
      <c r="D3000" s="130"/>
    </row>
    <row r="3001" spans="4:4" x14ac:dyDescent="0.2">
      <c r="D3001" s="130"/>
    </row>
    <row r="3002" spans="4:4" x14ac:dyDescent="0.2">
      <c r="D3002" s="130"/>
    </row>
    <row r="3003" spans="4:4" x14ac:dyDescent="0.2">
      <c r="D3003" s="130"/>
    </row>
    <row r="3004" spans="4:4" x14ac:dyDescent="0.2">
      <c r="D3004" s="130"/>
    </row>
    <row r="3005" spans="4:4" x14ac:dyDescent="0.2">
      <c r="D3005" s="130"/>
    </row>
    <row r="3006" spans="4:4" x14ac:dyDescent="0.2">
      <c r="D3006" s="130"/>
    </row>
    <row r="3007" spans="4:4" x14ac:dyDescent="0.2">
      <c r="D3007" s="130"/>
    </row>
    <row r="3008" spans="4:4" x14ac:dyDescent="0.2">
      <c r="D3008" s="130"/>
    </row>
    <row r="3009" spans="4:4" x14ac:dyDescent="0.2">
      <c r="D3009" s="130"/>
    </row>
    <row r="3010" spans="4:4" x14ac:dyDescent="0.2">
      <c r="D3010" s="130"/>
    </row>
    <row r="3011" spans="4:4" x14ac:dyDescent="0.2">
      <c r="D3011" s="130"/>
    </row>
    <row r="3012" spans="4:4" x14ac:dyDescent="0.2">
      <c r="D3012" s="130"/>
    </row>
    <row r="3013" spans="4:4" x14ac:dyDescent="0.2">
      <c r="D3013" s="130"/>
    </row>
    <row r="3014" spans="4:4" x14ac:dyDescent="0.2">
      <c r="D3014" s="130"/>
    </row>
    <row r="3015" spans="4:4" x14ac:dyDescent="0.2">
      <c r="D3015" s="130"/>
    </row>
    <row r="3016" spans="4:4" x14ac:dyDescent="0.2">
      <c r="D3016" s="130"/>
    </row>
    <row r="3017" spans="4:4" x14ac:dyDescent="0.2">
      <c r="D3017" s="130"/>
    </row>
    <row r="3018" spans="4:4" x14ac:dyDescent="0.2">
      <c r="D3018" s="130"/>
    </row>
    <row r="3019" spans="4:4" x14ac:dyDescent="0.2">
      <c r="D3019" s="130"/>
    </row>
    <row r="3020" spans="4:4" x14ac:dyDescent="0.2">
      <c r="D3020" s="130"/>
    </row>
    <row r="3021" spans="4:4" x14ac:dyDescent="0.2">
      <c r="D3021" s="130"/>
    </row>
    <row r="3022" spans="4:4" x14ac:dyDescent="0.2">
      <c r="D3022" s="130"/>
    </row>
    <row r="3023" spans="4:4" x14ac:dyDescent="0.2">
      <c r="D3023" s="130"/>
    </row>
    <row r="3024" spans="4:4" x14ac:dyDescent="0.2">
      <c r="D3024" s="130"/>
    </row>
    <row r="3025" spans="4:4" x14ac:dyDescent="0.2">
      <c r="D3025" s="130"/>
    </row>
    <row r="3026" spans="4:4" x14ac:dyDescent="0.2">
      <c r="D3026" s="130"/>
    </row>
    <row r="3027" spans="4:4" x14ac:dyDescent="0.2">
      <c r="D3027" s="130"/>
    </row>
    <row r="3028" spans="4:4" x14ac:dyDescent="0.2">
      <c r="D3028" s="130"/>
    </row>
    <row r="3029" spans="4:4" x14ac:dyDescent="0.2">
      <c r="D3029" s="130"/>
    </row>
    <row r="3030" spans="4:4" x14ac:dyDescent="0.2">
      <c r="D3030" s="130"/>
    </row>
    <row r="3031" spans="4:4" x14ac:dyDescent="0.2">
      <c r="D3031" s="130"/>
    </row>
    <row r="3032" spans="4:4" x14ac:dyDescent="0.2">
      <c r="D3032" s="130"/>
    </row>
    <row r="3033" spans="4:4" x14ac:dyDescent="0.2">
      <c r="D3033" s="130"/>
    </row>
    <row r="3034" spans="4:4" x14ac:dyDescent="0.2">
      <c r="D3034" s="130"/>
    </row>
    <row r="3035" spans="4:4" x14ac:dyDescent="0.2">
      <c r="D3035" s="130"/>
    </row>
    <row r="3036" spans="4:4" x14ac:dyDescent="0.2">
      <c r="D3036" s="130"/>
    </row>
    <row r="3037" spans="4:4" x14ac:dyDescent="0.2">
      <c r="D3037" s="130"/>
    </row>
    <row r="3038" spans="4:4" x14ac:dyDescent="0.2">
      <c r="D3038" s="130"/>
    </row>
    <row r="3039" spans="4:4" x14ac:dyDescent="0.2">
      <c r="D3039" s="130"/>
    </row>
    <row r="3040" spans="4:4" x14ac:dyDescent="0.2">
      <c r="D3040" s="130"/>
    </row>
    <row r="3041" spans="4:4" x14ac:dyDescent="0.2">
      <c r="D3041" s="130"/>
    </row>
    <row r="3042" spans="4:4" x14ac:dyDescent="0.2">
      <c r="D3042" s="130"/>
    </row>
    <row r="3043" spans="4:4" x14ac:dyDescent="0.2">
      <c r="D3043" s="130"/>
    </row>
    <row r="3044" spans="4:4" x14ac:dyDescent="0.2">
      <c r="D3044" s="130"/>
    </row>
    <row r="3045" spans="4:4" x14ac:dyDescent="0.2">
      <c r="D3045" s="130"/>
    </row>
    <row r="3046" spans="4:4" x14ac:dyDescent="0.2">
      <c r="D3046" s="130"/>
    </row>
    <row r="3047" spans="4:4" x14ac:dyDescent="0.2">
      <c r="D3047" s="130"/>
    </row>
    <row r="3048" spans="4:4" x14ac:dyDescent="0.2">
      <c r="D3048" s="130"/>
    </row>
    <row r="3049" spans="4:4" x14ac:dyDescent="0.2">
      <c r="D3049" s="130"/>
    </row>
    <row r="3050" spans="4:4" x14ac:dyDescent="0.2">
      <c r="D3050" s="130"/>
    </row>
    <row r="3051" spans="4:4" x14ac:dyDescent="0.2">
      <c r="D3051" s="130"/>
    </row>
    <row r="3052" spans="4:4" x14ac:dyDescent="0.2">
      <c r="D3052" s="130"/>
    </row>
    <row r="3053" spans="4:4" x14ac:dyDescent="0.2">
      <c r="D3053" s="130"/>
    </row>
    <row r="3054" spans="4:4" x14ac:dyDescent="0.2">
      <c r="D3054" s="130"/>
    </row>
    <row r="3055" spans="4:4" x14ac:dyDescent="0.2">
      <c r="D3055" s="130"/>
    </row>
    <row r="3056" spans="4:4" x14ac:dyDescent="0.2">
      <c r="D3056" s="130"/>
    </row>
    <row r="3057" spans="4:4" x14ac:dyDescent="0.2">
      <c r="D3057" s="130"/>
    </row>
    <row r="3058" spans="4:4" x14ac:dyDescent="0.2">
      <c r="D3058" s="130"/>
    </row>
    <row r="3059" spans="4:4" x14ac:dyDescent="0.2">
      <c r="D3059" s="130"/>
    </row>
    <row r="3060" spans="4:4" x14ac:dyDescent="0.2">
      <c r="D3060" s="130"/>
    </row>
    <row r="3061" spans="4:4" x14ac:dyDescent="0.2">
      <c r="D3061" s="130"/>
    </row>
    <row r="3062" spans="4:4" x14ac:dyDescent="0.2">
      <c r="D3062" s="130"/>
    </row>
    <row r="3063" spans="4:4" x14ac:dyDescent="0.2">
      <c r="D3063" s="130"/>
    </row>
    <row r="3064" spans="4:4" x14ac:dyDescent="0.2">
      <c r="D3064" s="130"/>
    </row>
    <row r="3065" spans="4:4" x14ac:dyDescent="0.2">
      <c r="D3065" s="130"/>
    </row>
    <row r="3066" spans="4:4" x14ac:dyDescent="0.2">
      <c r="D3066" s="130"/>
    </row>
    <row r="3067" spans="4:4" x14ac:dyDescent="0.2">
      <c r="D3067" s="130"/>
    </row>
    <row r="3068" spans="4:4" x14ac:dyDescent="0.2">
      <c r="D3068" s="130"/>
    </row>
    <row r="3069" spans="4:4" x14ac:dyDescent="0.2">
      <c r="D3069" s="130"/>
    </row>
    <row r="3070" spans="4:4" x14ac:dyDescent="0.2">
      <c r="D3070" s="130"/>
    </row>
    <row r="3071" spans="4:4" x14ac:dyDescent="0.2">
      <c r="D3071" s="130"/>
    </row>
    <row r="3072" spans="4:4" x14ac:dyDescent="0.2">
      <c r="D3072" s="130"/>
    </row>
    <row r="3073" spans="4:4" x14ac:dyDescent="0.2">
      <c r="D3073" s="130"/>
    </row>
    <row r="3074" spans="4:4" x14ac:dyDescent="0.2">
      <c r="D3074" s="130"/>
    </row>
    <row r="3075" spans="4:4" x14ac:dyDescent="0.2">
      <c r="D3075" s="130"/>
    </row>
    <row r="3076" spans="4:4" x14ac:dyDescent="0.2">
      <c r="D3076" s="130"/>
    </row>
    <row r="3077" spans="4:4" x14ac:dyDescent="0.2">
      <c r="D3077" s="130"/>
    </row>
    <row r="3078" spans="4:4" x14ac:dyDescent="0.2">
      <c r="D3078" s="130"/>
    </row>
    <row r="3079" spans="4:4" x14ac:dyDescent="0.2">
      <c r="D3079" s="130"/>
    </row>
    <row r="3080" spans="4:4" x14ac:dyDescent="0.2">
      <c r="D3080" s="130"/>
    </row>
    <row r="3081" spans="4:4" x14ac:dyDescent="0.2">
      <c r="D3081" s="130"/>
    </row>
    <row r="3082" spans="4:4" x14ac:dyDescent="0.2">
      <c r="D3082" s="130"/>
    </row>
    <row r="3083" spans="4:4" x14ac:dyDescent="0.2">
      <c r="D3083" s="130"/>
    </row>
    <row r="3084" spans="4:4" x14ac:dyDescent="0.2">
      <c r="D3084" s="130"/>
    </row>
    <row r="3085" spans="4:4" x14ac:dyDescent="0.2">
      <c r="D3085" s="130"/>
    </row>
    <row r="3086" spans="4:4" x14ac:dyDescent="0.2">
      <c r="D3086" s="130"/>
    </row>
    <row r="3087" spans="4:4" x14ac:dyDescent="0.2">
      <c r="D3087" s="130"/>
    </row>
    <row r="3088" spans="4:4" x14ac:dyDescent="0.2">
      <c r="D3088" s="130"/>
    </row>
    <row r="3089" spans="4:4" x14ac:dyDescent="0.2">
      <c r="D3089" s="130"/>
    </row>
    <row r="3090" spans="4:4" x14ac:dyDescent="0.2">
      <c r="D3090" s="130"/>
    </row>
    <row r="3091" spans="4:4" x14ac:dyDescent="0.2">
      <c r="D3091" s="130"/>
    </row>
    <row r="3092" spans="4:4" x14ac:dyDescent="0.2">
      <c r="D3092" s="130"/>
    </row>
    <row r="3093" spans="4:4" x14ac:dyDescent="0.2">
      <c r="D3093" s="130"/>
    </row>
    <row r="3094" spans="4:4" x14ac:dyDescent="0.2">
      <c r="D3094" s="130"/>
    </row>
    <row r="3095" spans="4:4" x14ac:dyDescent="0.2">
      <c r="D3095" s="130"/>
    </row>
    <row r="3096" spans="4:4" x14ac:dyDescent="0.2">
      <c r="D3096" s="130"/>
    </row>
    <row r="3097" spans="4:4" x14ac:dyDescent="0.2">
      <c r="D3097" s="130"/>
    </row>
    <row r="3098" spans="4:4" x14ac:dyDescent="0.2">
      <c r="D3098" s="130"/>
    </row>
    <row r="3099" spans="4:4" x14ac:dyDescent="0.2">
      <c r="D3099" s="130"/>
    </row>
    <row r="3100" spans="4:4" x14ac:dyDescent="0.2">
      <c r="D3100" s="130"/>
    </row>
    <row r="3101" spans="4:4" x14ac:dyDescent="0.2">
      <c r="D3101" s="130"/>
    </row>
    <row r="3102" spans="4:4" x14ac:dyDescent="0.2">
      <c r="D3102" s="130"/>
    </row>
    <row r="3103" spans="4:4" x14ac:dyDescent="0.2">
      <c r="D3103" s="130"/>
    </row>
    <row r="3104" spans="4:4" x14ac:dyDescent="0.2">
      <c r="D3104" s="130"/>
    </row>
    <row r="3105" spans="4:4" x14ac:dyDescent="0.2">
      <c r="D3105" s="130"/>
    </row>
    <row r="3106" spans="4:4" x14ac:dyDescent="0.2">
      <c r="D3106" s="130"/>
    </row>
    <row r="3107" spans="4:4" x14ac:dyDescent="0.2">
      <c r="D3107" s="130"/>
    </row>
    <row r="3108" spans="4:4" x14ac:dyDescent="0.2">
      <c r="D3108" s="130"/>
    </row>
    <row r="3109" spans="4:4" x14ac:dyDescent="0.2">
      <c r="D3109" s="130"/>
    </row>
    <row r="3110" spans="4:4" x14ac:dyDescent="0.2">
      <c r="D3110" s="130"/>
    </row>
    <row r="3111" spans="4:4" x14ac:dyDescent="0.2">
      <c r="D3111" s="130"/>
    </row>
    <row r="3112" spans="4:4" x14ac:dyDescent="0.2">
      <c r="D3112" s="130"/>
    </row>
    <row r="3113" spans="4:4" x14ac:dyDescent="0.2">
      <c r="D3113" s="130"/>
    </row>
    <row r="3114" spans="4:4" x14ac:dyDescent="0.2">
      <c r="D3114" s="130"/>
    </row>
    <row r="3115" spans="4:4" x14ac:dyDescent="0.2">
      <c r="D3115" s="130"/>
    </row>
    <row r="3116" spans="4:4" x14ac:dyDescent="0.2">
      <c r="D3116" s="130"/>
    </row>
    <row r="3117" spans="4:4" x14ac:dyDescent="0.2">
      <c r="D3117" s="130"/>
    </row>
    <row r="3118" spans="4:4" x14ac:dyDescent="0.2">
      <c r="D3118" s="130"/>
    </row>
    <row r="3119" spans="4:4" x14ac:dyDescent="0.2">
      <c r="D3119" s="130"/>
    </row>
    <row r="3120" spans="4:4" x14ac:dyDescent="0.2">
      <c r="D3120" s="130"/>
    </row>
    <row r="3121" spans="4:4" x14ac:dyDescent="0.2">
      <c r="D3121" s="130"/>
    </row>
    <row r="3122" spans="4:4" x14ac:dyDescent="0.2">
      <c r="D3122" s="130"/>
    </row>
    <row r="3123" spans="4:4" x14ac:dyDescent="0.2">
      <c r="D3123" s="130"/>
    </row>
    <row r="3124" spans="4:4" x14ac:dyDescent="0.2">
      <c r="D3124" s="130"/>
    </row>
    <row r="3125" spans="4:4" x14ac:dyDescent="0.2">
      <c r="D3125" s="130"/>
    </row>
    <row r="3126" spans="4:4" x14ac:dyDescent="0.2">
      <c r="D3126" s="130"/>
    </row>
    <row r="3127" spans="4:4" x14ac:dyDescent="0.2">
      <c r="D3127" s="130"/>
    </row>
    <row r="3128" spans="4:4" x14ac:dyDescent="0.2">
      <c r="D3128" s="130"/>
    </row>
    <row r="3129" spans="4:4" x14ac:dyDescent="0.2">
      <c r="D3129" s="130"/>
    </row>
    <row r="3130" spans="4:4" x14ac:dyDescent="0.2">
      <c r="D3130" s="130"/>
    </row>
    <row r="3131" spans="4:4" x14ac:dyDescent="0.2">
      <c r="D3131" s="130"/>
    </row>
    <row r="3132" spans="4:4" x14ac:dyDescent="0.2">
      <c r="D3132" s="130"/>
    </row>
    <row r="3133" spans="4:4" x14ac:dyDescent="0.2">
      <c r="D3133" s="130"/>
    </row>
    <row r="3134" spans="4:4" x14ac:dyDescent="0.2">
      <c r="D3134" s="130"/>
    </row>
    <row r="3135" spans="4:4" x14ac:dyDescent="0.2">
      <c r="D3135" s="130"/>
    </row>
    <row r="3136" spans="4:4" x14ac:dyDescent="0.2">
      <c r="D3136" s="130"/>
    </row>
    <row r="3137" spans="4:4" x14ac:dyDescent="0.2">
      <c r="D3137" s="130"/>
    </row>
    <row r="3138" spans="4:4" x14ac:dyDescent="0.2">
      <c r="D3138" s="130"/>
    </row>
    <row r="3139" spans="4:4" x14ac:dyDescent="0.2">
      <c r="D3139" s="130"/>
    </row>
    <row r="3140" spans="4:4" x14ac:dyDescent="0.2">
      <c r="D3140" s="130"/>
    </row>
    <row r="3141" spans="4:4" x14ac:dyDescent="0.2">
      <c r="D3141" s="130"/>
    </row>
    <row r="3142" spans="4:4" x14ac:dyDescent="0.2">
      <c r="D3142" s="130"/>
    </row>
    <row r="3143" spans="4:4" x14ac:dyDescent="0.2">
      <c r="D3143" s="130"/>
    </row>
    <row r="3144" spans="4:4" x14ac:dyDescent="0.2">
      <c r="D3144" s="130"/>
    </row>
    <row r="3145" spans="4:4" x14ac:dyDescent="0.2">
      <c r="D3145" s="130"/>
    </row>
    <row r="3146" spans="4:4" x14ac:dyDescent="0.2">
      <c r="D3146" s="130"/>
    </row>
    <row r="3147" spans="4:4" x14ac:dyDescent="0.2">
      <c r="D3147" s="130"/>
    </row>
    <row r="3148" spans="4:4" x14ac:dyDescent="0.2">
      <c r="D3148" s="130"/>
    </row>
    <row r="3149" spans="4:4" x14ac:dyDescent="0.2">
      <c r="D3149" s="130"/>
    </row>
    <row r="3150" spans="4:4" x14ac:dyDescent="0.2">
      <c r="D3150" s="130"/>
    </row>
    <row r="3151" spans="4:4" x14ac:dyDescent="0.2">
      <c r="D3151" s="130"/>
    </row>
    <row r="3152" spans="4:4" x14ac:dyDescent="0.2">
      <c r="D3152" s="130"/>
    </row>
    <row r="3153" spans="4:4" x14ac:dyDescent="0.2">
      <c r="D3153" s="130"/>
    </row>
    <row r="3154" spans="4:4" x14ac:dyDescent="0.2">
      <c r="D3154" s="130"/>
    </row>
    <row r="3155" spans="4:4" x14ac:dyDescent="0.2">
      <c r="D3155" s="130"/>
    </row>
    <row r="3156" spans="4:4" x14ac:dyDescent="0.2">
      <c r="D3156" s="130"/>
    </row>
    <row r="3157" spans="4:4" x14ac:dyDescent="0.2">
      <c r="D3157" s="130"/>
    </row>
    <row r="3158" spans="4:4" x14ac:dyDescent="0.2">
      <c r="D3158" s="130"/>
    </row>
    <row r="3159" spans="4:4" x14ac:dyDescent="0.2">
      <c r="D3159" s="130"/>
    </row>
    <row r="3160" spans="4:4" x14ac:dyDescent="0.2">
      <c r="D3160" s="130"/>
    </row>
    <row r="3161" spans="4:4" x14ac:dyDescent="0.2">
      <c r="D3161" s="130"/>
    </row>
    <row r="3162" spans="4:4" x14ac:dyDescent="0.2">
      <c r="D3162" s="130"/>
    </row>
    <row r="3163" spans="4:4" x14ac:dyDescent="0.2">
      <c r="D3163" s="130"/>
    </row>
    <row r="3164" spans="4:4" x14ac:dyDescent="0.2">
      <c r="D3164" s="130"/>
    </row>
    <row r="3165" spans="4:4" x14ac:dyDescent="0.2">
      <c r="D3165" s="130"/>
    </row>
    <row r="3166" spans="4:4" x14ac:dyDescent="0.2">
      <c r="D3166" s="130"/>
    </row>
    <row r="3167" spans="4:4" x14ac:dyDescent="0.2">
      <c r="D3167" s="130"/>
    </row>
    <row r="3168" spans="4:4" x14ac:dyDescent="0.2">
      <c r="D3168" s="130"/>
    </row>
    <row r="3169" spans="4:4" x14ac:dyDescent="0.2">
      <c r="D3169" s="130"/>
    </row>
    <row r="3170" spans="4:4" x14ac:dyDescent="0.2">
      <c r="D3170" s="130"/>
    </row>
    <row r="3171" spans="4:4" x14ac:dyDescent="0.2">
      <c r="D3171" s="130"/>
    </row>
    <row r="3172" spans="4:4" x14ac:dyDescent="0.2">
      <c r="D3172" s="130"/>
    </row>
    <row r="3173" spans="4:4" x14ac:dyDescent="0.2">
      <c r="D3173" s="130"/>
    </row>
    <row r="3174" spans="4:4" x14ac:dyDescent="0.2">
      <c r="D3174" s="130"/>
    </row>
    <row r="3175" spans="4:4" x14ac:dyDescent="0.2">
      <c r="D3175" s="130"/>
    </row>
    <row r="3176" spans="4:4" x14ac:dyDescent="0.2">
      <c r="D3176" s="130"/>
    </row>
    <row r="3177" spans="4:4" x14ac:dyDescent="0.2">
      <c r="D3177" s="130"/>
    </row>
    <row r="3178" spans="4:4" x14ac:dyDescent="0.2">
      <c r="D3178" s="130"/>
    </row>
    <row r="3179" spans="4:4" x14ac:dyDescent="0.2">
      <c r="D3179" s="130"/>
    </row>
    <row r="3180" spans="4:4" x14ac:dyDescent="0.2">
      <c r="D3180" s="130"/>
    </row>
    <row r="3181" spans="4:4" x14ac:dyDescent="0.2">
      <c r="D3181" s="130"/>
    </row>
    <row r="3182" spans="4:4" x14ac:dyDescent="0.2">
      <c r="D3182" s="130"/>
    </row>
    <row r="3183" spans="4:4" x14ac:dyDescent="0.2">
      <c r="D3183" s="130"/>
    </row>
    <row r="3184" spans="4:4" x14ac:dyDescent="0.2">
      <c r="D3184" s="130"/>
    </row>
    <row r="3185" spans="4:4" x14ac:dyDescent="0.2">
      <c r="D3185" s="130"/>
    </row>
    <row r="3186" spans="4:4" x14ac:dyDescent="0.2">
      <c r="D3186" s="130"/>
    </row>
    <row r="3187" spans="4:4" x14ac:dyDescent="0.2">
      <c r="D3187" s="130"/>
    </row>
    <row r="3188" spans="4:4" x14ac:dyDescent="0.2">
      <c r="D3188" s="130"/>
    </row>
    <row r="3189" spans="4:4" x14ac:dyDescent="0.2">
      <c r="D3189" s="130"/>
    </row>
    <row r="3190" spans="4:4" x14ac:dyDescent="0.2">
      <c r="D3190" s="130"/>
    </row>
    <row r="3191" spans="4:4" x14ac:dyDescent="0.2">
      <c r="D3191" s="130"/>
    </row>
    <row r="3192" spans="4:4" x14ac:dyDescent="0.2">
      <c r="D3192" s="130"/>
    </row>
    <row r="3193" spans="4:4" x14ac:dyDescent="0.2">
      <c r="D3193" s="130"/>
    </row>
    <row r="3194" spans="4:4" x14ac:dyDescent="0.2">
      <c r="D3194" s="130"/>
    </row>
    <row r="3195" spans="4:4" x14ac:dyDescent="0.2">
      <c r="D3195" s="130"/>
    </row>
    <row r="3196" spans="4:4" x14ac:dyDescent="0.2">
      <c r="D3196" s="130"/>
    </row>
    <row r="3197" spans="4:4" x14ac:dyDescent="0.2">
      <c r="D3197" s="130"/>
    </row>
    <row r="3198" spans="4:4" x14ac:dyDescent="0.2">
      <c r="D3198" s="130"/>
    </row>
    <row r="3199" spans="4:4" x14ac:dyDescent="0.2">
      <c r="D3199" s="130"/>
    </row>
    <row r="3200" spans="4:4" x14ac:dyDescent="0.2">
      <c r="D3200" s="130"/>
    </row>
    <row r="3201" spans="4:4" x14ac:dyDescent="0.2">
      <c r="D3201" s="130"/>
    </row>
    <row r="3202" spans="4:4" x14ac:dyDescent="0.2">
      <c r="D3202" s="130"/>
    </row>
    <row r="3203" spans="4:4" x14ac:dyDescent="0.2">
      <c r="D3203" s="130"/>
    </row>
    <row r="3204" spans="4:4" x14ac:dyDescent="0.2">
      <c r="D3204" s="130"/>
    </row>
    <row r="3205" spans="4:4" x14ac:dyDescent="0.2">
      <c r="D3205" s="130"/>
    </row>
    <row r="3206" spans="4:4" x14ac:dyDescent="0.2">
      <c r="D3206" s="130"/>
    </row>
    <row r="3207" spans="4:4" x14ac:dyDescent="0.2">
      <c r="D3207" s="130"/>
    </row>
    <row r="3208" spans="4:4" x14ac:dyDescent="0.2">
      <c r="D3208" s="130"/>
    </row>
    <row r="3209" spans="4:4" x14ac:dyDescent="0.2">
      <c r="D3209" s="130"/>
    </row>
    <row r="3210" spans="4:4" x14ac:dyDescent="0.2">
      <c r="D3210" s="130"/>
    </row>
    <row r="3211" spans="4:4" x14ac:dyDescent="0.2">
      <c r="D3211" s="130"/>
    </row>
    <row r="3212" spans="4:4" x14ac:dyDescent="0.2">
      <c r="D3212" s="130"/>
    </row>
    <row r="3213" spans="4:4" x14ac:dyDescent="0.2">
      <c r="D3213" s="130"/>
    </row>
    <row r="3214" spans="4:4" x14ac:dyDescent="0.2">
      <c r="D3214" s="130"/>
    </row>
    <row r="3215" spans="4:4" x14ac:dyDescent="0.2">
      <c r="D3215" s="130"/>
    </row>
    <row r="3216" spans="4:4" x14ac:dyDescent="0.2">
      <c r="D3216" s="130"/>
    </row>
    <row r="3217" spans="4:4" x14ac:dyDescent="0.2">
      <c r="D3217" s="130"/>
    </row>
    <row r="3218" spans="4:4" x14ac:dyDescent="0.2">
      <c r="D3218" s="130"/>
    </row>
    <row r="3219" spans="4:4" x14ac:dyDescent="0.2">
      <c r="D3219" s="130"/>
    </row>
    <row r="3220" spans="4:4" x14ac:dyDescent="0.2">
      <c r="D3220" s="130"/>
    </row>
    <row r="3221" spans="4:4" x14ac:dyDescent="0.2">
      <c r="D3221" s="130"/>
    </row>
    <row r="3222" spans="4:4" x14ac:dyDescent="0.2">
      <c r="D3222" s="130"/>
    </row>
    <row r="3223" spans="4:4" x14ac:dyDescent="0.2">
      <c r="D3223" s="130"/>
    </row>
    <row r="3224" spans="4:4" x14ac:dyDescent="0.2">
      <c r="D3224" s="130"/>
    </row>
    <row r="3225" spans="4:4" x14ac:dyDescent="0.2">
      <c r="D3225" s="130"/>
    </row>
    <row r="3226" spans="4:4" x14ac:dyDescent="0.2">
      <c r="D3226" s="130"/>
    </row>
    <row r="3227" spans="4:4" x14ac:dyDescent="0.2">
      <c r="D3227" s="130"/>
    </row>
    <row r="3228" spans="4:4" x14ac:dyDescent="0.2">
      <c r="D3228" s="130"/>
    </row>
    <row r="3229" spans="4:4" x14ac:dyDescent="0.2">
      <c r="D3229" s="130"/>
    </row>
    <row r="3230" spans="4:4" x14ac:dyDescent="0.2">
      <c r="D3230" s="130"/>
    </row>
    <row r="3231" spans="4:4" x14ac:dyDescent="0.2">
      <c r="D3231" s="130"/>
    </row>
    <row r="3232" spans="4:4" x14ac:dyDescent="0.2">
      <c r="D3232" s="130"/>
    </row>
    <row r="3233" spans="4:4" x14ac:dyDescent="0.2">
      <c r="D3233" s="130"/>
    </row>
    <row r="3234" spans="4:4" x14ac:dyDescent="0.2">
      <c r="D3234" s="130"/>
    </row>
    <row r="3235" spans="4:4" x14ac:dyDescent="0.2">
      <c r="D3235" s="130"/>
    </row>
    <row r="3236" spans="4:4" x14ac:dyDescent="0.2">
      <c r="D3236" s="130"/>
    </row>
    <row r="3237" spans="4:4" x14ac:dyDescent="0.2">
      <c r="D3237" s="130"/>
    </row>
    <row r="3238" spans="4:4" x14ac:dyDescent="0.2">
      <c r="D3238" s="130"/>
    </row>
    <row r="3239" spans="4:4" x14ac:dyDescent="0.2">
      <c r="D3239" s="130"/>
    </row>
    <row r="3240" spans="4:4" x14ac:dyDescent="0.2">
      <c r="D3240" s="130"/>
    </row>
    <row r="3241" spans="4:4" x14ac:dyDescent="0.2">
      <c r="D3241" s="130"/>
    </row>
    <row r="3242" spans="4:4" x14ac:dyDescent="0.2">
      <c r="D3242" s="130"/>
    </row>
    <row r="3243" spans="4:4" x14ac:dyDescent="0.2">
      <c r="D3243" s="130"/>
    </row>
    <row r="3244" spans="4:4" x14ac:dyDescent="0.2">
      <c r="D3244" s="130"/>
    </row>
    <row r="3245" spans="4:4" x14ac:dyDescent="0.2">
      <c r="D3245" s="130"/>
    </row>
    <row r="3246" spans="4:4" x14ac:dyDescent="0.2">
      <c r="D3246" s="130"/>
    </row>
    <row r="3247" spans="4:4" x14ac:dyDescent="0.2">
      <c r="D3247" s="130"/>
    </row>
    <row r="3248" spans="4:4" x14ac:dyDescent="0.2">
      <c r="D3248" s="130"/>
    </row>
    <row r="3249" spans="4:4" x14ac:dyDescent="0.2">
      <c r="D3249" s="130"/>
    </row>
    <row r="3250" spans="4:4" x14ac:dyDescent="0.2">
      <c r="D3250" s="130"/>
    </row>
    <row r="3251" spans="4:4" x14ac:dyDescent="0.2">
      <c r="D3251" s="130"/>
    </row>
    <row r="3252" spans="4:4" x14ac:dyDescent="0.2">
      <c r="D3252" s="130"/>
    </row>
    <row r="3253" spans="4:4" x14ac:dyDescent="0.2">
      <c r="D3253" s="130"/>
    </row>
    <row r="3254" spans="4:4" x14ac:dyDescent="0.2">
      <c r="D3254" s="130"/>
    </row>
    <row r="3255" spans="4:4" x14ac:dyDescent="0.2">
      <c r="D3255" s="130"/>
    </row>
    <row r="3256" spans="4:4" x14ac:dyDescent="0.2">
      <c r="D3256" s="130"/>
    </row>
    <row r="3257" spans="4:4" x14ac:dyDescent="0.2">
      <c r="D3257" s="130"/>
    </row>
    <row r="3258" spans="4:4" x14ac:dyDescent="0.2">
      <c r="D3258" s="130"/>
    </row>
    <row r="3259" spans="4:4" x14ac:dyDescent="0.2">
      <c r="D3259" s="130"/>
    </row>
    <row r="3260" spans="4:4" x14ac:dyDescent="0.2">
      <c r="D3260" s="130"/>
    </row>
    <row r="3261" spans="4:4" x14ac:dyDescent="0.2">
      <c r="D3261" s="130"/>
    </row>
    <row r="3262" spans="4:4" x14ac:dyDescent="0.2">
      <c r="D3262" s="130"/>
    </row>
    <row r="3263" spans="4:4" x14ac:dyDescent="0.2">
      <c r="D3263" s="130"/>
    </row>
    <row r="3264" spans="4:4" x14ac:dyDescent="0.2">
      <c r="D3264" s="130"/>
    </row>
    <row r="3265" spans="4:4" x14ac:dyDescent="0.2">
      <c r="D3265" s="130"/>
    </row>
    <row r="3266" spans="4:4" x14ac:dyDescent="0.2">
      <c r="D3266" s="130"/>
    </row>
    <row r="3267" spans="4:4" x14ac:dyDescent="0.2">
      <c r="D3267" s="130"/>
    </row>
    <row r="3268" spans="4:4" x14ac:dyDescent="0.2">
      <c r="D3268" s="130"/>
    </row>
    <row r="3269" spans="4:4" x14ac:dyDescent="0.2">
      <c r="D3269" s="130"/>
    </row>
    <row r="3270" spans="4:4" x14ac:dyDescent="0.2">
      <c r="D3270" s="130"/>
    </row>
    <row r="3271" spans="4:4" x14ac:dyDescent="0.2">
      <c r="D3271" s="130"/>
    </row>
    <row r="3272" spans="4:4" x14ac:dyDescent="0.2">
      <c r="D3272" s="130"/>
    </row>
    <row r="3273" spans="4:4" x14ac:dyDescent="0.2">
      <c r="D3273" s="130"/>
    </row>
    <row r="3274" spans="4:4" x14ac:dyDescent="0.2">
      <c r="D3274" s="130"/>
    </row>
    <row r="3275" spans="4:4" x14ac:dyDescent="0.2">
      <c r="D3275" s="130"/>
    </row>
    <row r="3276" spans="4:4" x14ac:dyDescent="0.2">
      <c r="D3276" s="130"/>
    </row>
    <row r="3277" spans="4:4" x14ac:dyDescent="0.2">
      <c r="D3277" s="130"/>
    </row>
    <row r="3278" spans="4:4" x14ac:dyDescent="0.2">
      <c r="D3278" s="130"/>
    </row>
    <row r="3279" spans="4:4" x14ac:dyDescent="0.2">
      <c r="D3279" s="130"/>
    </row>
    <row r="3280" spans="4:4" x14ac:dyDescent="0.2">
      <c r="D3280" s="130"/>
    </row>
    <row r="3281" spans="4:4" x14ac:dyDescent="0.2">
      <c r="D3281" s="130"/>
    </row>
    <row r="3282" spans="4:4" x14ac:dyDescent="0.2">
      <c r="D3282" s="130"/>
    </row>
    <row r="3283" spans="4:4" x14ac:dyDescent="0.2">
      <c r="D3283" s="130"/>
    </row>
    <row r="3284" spans="4:4" x14ac:dyDescent="0.2">
      <c r="D3284" s="130"/>
    </row>
    <row r="3285" spans="4:4" x14ac:dyDescent="0.2">
      <c r="D3285" s="130"/>
    </row>
    <row r="3286" spans="4:4" x14ac:dyDescent="0.2">
      <c r="D3286" s="130"/>
    </row>
    <row r="3287" spans="4:4" x14ac:dyDescent="0.2">
      <c r="D3287" s="130"/>
    </row>
    <row r="3288" spans="4:4" x14ac:dyDescent="0.2">
      <c r="D3288" s="130"/>
    </row>
    <row r="3289" spans="4:4" x14ac:dyDescent="0.2">
      <c r="D3289" s="130"/>
    </row>
    <row r="3290" spans="4:4" x14ac:dyDescent="0.2">
      <c r="D3290" s="130"/>
    </row>
    <row r="3291" spans="4:4" x14ac:dyDescent="0.2">
      <c r="D3291" s="130"/>
    </row>
    <row r="3292" spans="4:4" x14ac:dyDescent="0.2">
      <c r="D3292" s="130"/>
    </row>
    <row r="3293" spans="4:4" x14ac:dyDescent="0.2">
      <c r="D3293" s="130"/>
    </row>
    <row r="3294" spans="4:4" x14ac:dyDescent="0.2">
      <c r="D3294" s="130"/>
    </row>
    <row r="3295" spans="4:4" x14ac:dyDescent="0.2">
      <c r="D3295" s="130"/>
    </row>
    <row r="3296" spans="4:4" x14ac:dyDescent="0.2">
      <c r="D3296" s="130"/>
    </row>
    <row r="3297" spans="4:4" x14ac:dyDescent="0.2">
      <c r="D3297" s="130"/>
    </row>
    <row r="3298" spans="4:4" x14ac:dyDescent="0.2">
      <c r="D3298" s="130"/>
    </row>
    <row r="3299" spans="4:4" x14ac:dyDescent="0.2">
      <c r="D3299" s="130"/>
    </row>
    <row r="3300" spans="4:4" x14ac:dyDescent="0.2">
      <c r="D3300" s="130"/>
    </row>
    <row r="3301" spans="4:4" x14ac:dyDescent="0.2">
      <c r="D3301" s="130"/>
    </row>
    <row r="3302" spans="4:4" x14ac:dyDescent="0.2">
      <c r="D3302" s="130"/>
    </row>
    <row r="3303" spans="4:4" x14ac:dyDescent="0.2">
      <c r="D3303" s="130"/>
    </row>
    <row r="3304" spans="4:4" x14ac:dyDescent="0.2">
      <c r="D3304" s="130"/>
    </row>
    <row r="3305" spans="4:4" x14ac:dyDescent="0.2">
      <c r="D3305" s="130"/>
    </row>
    <row r="3306" spans="4:4" x14ac:dyDescent="0.2">
      <c r="D3306" s="130"/>
    </row>
    <row r="3307" spans="4:4" x14ac:dyDescent="0.2">
      <c r="D3307" s="130"/>
    </row>
    <row r="3308" spans="4:4" x14ac:dyDescent="0.2">
      <c r="D3308" s="130"/>
    </row>
    <row r="3309" spans="4:4" x14ac:dyDescent="0.2">
      <c r="D3309" s="130"/>
    </row>
    <row r="3310" spans="4:4" x14ac:dyDescent="0.2">
      <c r="D3310" s="130"/>
    </row>
    <row r="3311" spans="4:4" x14ac:dyDescent="0.2">
      <c r="D3311" s="130"/>
    </row>
    <row r="3312" spans="4:4" x14ac:dyDescent="0.2">
      <c r="D3312" s="130"/>
    </row>
    <row r="3313" spans="4:4" x14ac:dyDescent="0.2">
      <c r="D3313" s="130"/>
    </row>
    <row r="3314" spans="4:4" x14ac:dyDescent="0.2">
      <c r="D3314" s="130"/>
    </row>
    <row r="3315" spans="4:4" x14ac:dyDescent="0.2">
      <c r="D3315" s="130"/>
    </row>
    <row r="3316" spans="4:4" x14ac:dyDescent="0.2">
      <c r="D3316" s="130"/>
    </row>
    <row r="3317" spans="4:4" x14ac:dyDescent="0.2">
      <c r="D3317" s="130"/>
    </row>
    <row r="3318" spans="4:4" x14ac:dyDescent="0.2">
      <c r="D3318" s="130"/>
    </row>
    <row r="3319" spans="4:4" x14ac:dyDescent="0.2">
      <c r="D3319" s="130"/>
    </row>
    <row r="3320" spans="4:4" x14ac:dyDescent="0.2">
      <c r="D3320" s="130"/>
    </row>
    <row r="3321" spans="4:4" x14ac:dyDescent="0.2">
      <c r="D3321" s="130"/>
    </row>
    <row r="3322" spans="4:4" x14ac:dyDescent="0.2">
      <c r="D3322" s="130"/>
    </row>
    <row r="3323" spans="4:4" x14ac:dyDescent="0.2">
      <c r="D3323" s="130"/>
    </row>
    <row r="3324" spans="4:4" x14ac:dyDescent="0.2">
      <c r="D3324" s="130"/>
    </row>
    <row r="3325" spans="4:4" x14ac:dyDescent="0.2">
      <c r="D3325" s="130"/>
    </row>
    <row r="3326" spans="4:4" x14ac:dyDescent="0.2">
      <c r="D3326" s="130"/>
    </row>
    <row r="3327" spans="4:4" x14ac:dyDescent="0.2">
      <c r="D3327" s="130"/>
    </row>
    <row r="3328" spans="4:4" x14ac:dyDescent="0.2">
      <c r="D3328" s="130"/>
    </row>
    <row r="3329" spans="4:4" x14ac:dyDescent="0.2">
      <c r="D3329" s="130"/>
    </row>
    <row r="3330" spans="4:4" x14ac:dyDescent="0.2">
      <c r="D3330" s="130"/>
    </row>
    <row r="3331" spans="4:4" x14ac:dyDescent="0.2">
      <c r="D3331" s="130"/>
    </row>
    <row r="3332" spans="4:4" x14ac:dyDescent="0.2">
      <c r="D3332" s="130"/>
    </row>
    <row r="3333" spans="4:4" x14ac:dyDescent="0.2">
      <c r="D3333" s="130"/>
    </row>
    <row r="3334" spans="4:4" x14ac:dyDescent="0.2">
      <c r="D3334" s="130"/>
    </row>
    <row r="3335" spans="4:4" x14ac:dyDescent="0.2">
      <c r="D3335" s="130"/>
    </row>
    <row r="3336" spans="4:4" x14ac:dyDescent="0.2">
      <c r="D3336" s="130"/>
    </row>
    <row r="3337" spans="4:4" x14ac:dyDescent="0.2">
      <c r="D3337" s="130"/>
    </row>
    <row r="3338" spans="4:4" x14ac:dyDescent="0.2">
      <c r="D3338" s="130"/>
    </row>
    <row r="3339" spans="4:4" x14ac:dyDescent="0.2">
      <c r="D3339" s="130"/>
    </row>
    <row r="3340" spans="4:4" x14ac:dyDescent="0.2">
      <c r="D3340" s="130"/>
    </row>
    <row r="3341" spans="4:4" x14ac:dyDescent="0.2">
      <c r="D3341" s="130"/>
    </row>
    <row r="3342" spans="4:4" x14ac:dyDescent="0.2">
      <c r="D3342" s="130"/>
    </row>
    <row r="3343" spans="4:4" x14ac:dyDescent="0.2">
      <c r="D3343" s="130"/>
    </row>
    <row r="3344" spans="4:4" x14ac:dyDescent="0.2">
      <c r="D3344" s="130"/>
    </row>
    <row r="3345" spans="4:4" x14ac:dyDescent="0.2">
      <c r="D3345" s="130"/>
    </row>
    <row r="3346" spans="4:4" x14ac:dyDescent="0.2">
      <c r="D3346" s="130"/>
    </row>
    <row r="3347" spans="4:4" x14ac:dyDescent="0.2">
      <c r="D3347" s="130"/>
    </row>
    <row r="3348" spans="4:4" x14ac:dyDescent="0.2">
      <c r="D3348" s="130"/>
    </row>
    <row r="3349" spans="4:4" x14ac:dyDescent="0.2">
      <c r="D3349" s="130"/>
    </row>
    <row r="3350" spans="4:4" x14ac:dyDescent="0.2">
      <c r="D3350" s="130"/>
    </row>
    <row r="3351" spans="4:4" x14ac:dyDescent="0.2">
      <c r="D3351" s="130"/>
    </row>
    <row r="3352" spans="4:4" x14ac:dyDescent="0.2">
      <c r="D3352" s="130"/>
    </row>
    <row r="3353" spans="4:4" x14ac:dyDescent="0.2">
      <c r="D3353" s="130"/>
    </row>
    <row r="3354" spans="4:4" x14ac:dyDescent="0.2">
      <c r="D3354" s="130"/>
    </row>
    <row r="3355" spans="4:4" x14ac:dyDescent="0.2">
      <c r="D3355" s="130"/>
    </row>
    <row r="3356" spans="4:4" x14ac:dyDescent="0.2">
      <c r="D3356" s="130"/>
    </row>
    <row r="3357" spans="4:4" x14ac:dyDescent="0.2">
      <c r="D3357" s="130"/>
    </row>
    <row r="3358" spans="4:4" x14ac:dyDescent="0.2">
      <c r="D3358" s="130"/>
    </row>
    <row r="3359" spans="4:4" x14ac:dyDescent="0.2">
      <c r="D3359" s="130"/>
    </row>
    <row r="3360" spans="4:4" x14ac:dyDescent="0.2">
      <c r="D3360" s="130"/>
    </row>
    <row r="3361" spans="4:4" x14ac:dyDescent="0.2">
      <c r="D3361" s="130"/>
    </row>
    <row r="3362" spans="4:4" x14ac:dyDescent="0.2">
      <c r="D3362" s="130"/>
    </row>
    <row r="3363" spans="4:4" x14ac:dyDescent="0.2">
      <c r="D3363" s="130"/>
    </row>
    <row r="3364" spans="4:4" x14ac:dyDescent="0.2">
      <c r="D3364" s="130"/>
    </row>
    <row r="3365" spans="4:4" x14ac:dyDescent="0.2">
      <c r="D3365" s="130"/>
    </row>
    <row r="3366" spans="4:4" x14ac:dyDescent="0.2">
      <c r="D3366" s="130"/>
    </row>
    <row r="3367" spans="4:4" x14ac:dyDescent="0.2">
      <c r="D3367" s="130"/>
    </row>
    <row r="3368" spans="4:4" x14ac:dyDescent="0.2">
      <c r="D3368" s="130"/>
    </row>
    <row r="3369" spans="4:4" x14ac:dyDescent="0.2">
      <c r="D3369" s="130"/>
    </row>
    <row r="3370" spans="4:4" x14ac:dyDescent="0.2">
      <c r="D3370" s="130"/>
    </row>
    <row r="3371" spans="4:4" x14ac:dyDescent="0.2">
      <c r="D3371" s="130"/>
    </row>
    <row r="3372" spans="4:4" x14ac:dyDescent="0.2">
      <c r="D3372" s="130"/>
    </row>
    <row r="3373" spans="4:4" x14ac:dyDescent="0.2">
      <c r="D3373" s="130"/>
    </row>
    <row r="3374" spans="4:4" x14ac:dyDescent="0.2">
      <c r="D3374" s="130"/>
    </row>
    <row r="3375" spans="4:4" x14ac:dyDescent="0.2">
      <c r="D3375" s="130"/>
    </row>
    <row r="3376" spans="4:4" x14ac:dyDescent="0.2">
      <c r="D3376" s="130"/>
    </row>
    <row r="3377" spans="4:4" x14ac:dyDescent="0.2">
      <c r="D3377" s="130"/>
    </row>
    <row r="3378" spans="4:4" x14ac:dyDescent="0.2">
      <c r="D3378" s="130"/>
    </row>
    <row r="3379" spans="4:4" x14ac:dyDescent="0.2">
      <c r="D3379" s="130"/>
    </row>
    <row r="3380" spans="4:4" x14ac:dyDescent="0.2">
      <c r="D3380" s="130"/>
    </row>
    <row r="3381" spans="4:4" x14ac:dyDescent="0.2">
      <c r="D3381" s="130"/>
    </row>
    <row r="3382" spans="4:4" x14ac:dyDescent="0.2">
      <c r="D3382" s="130"/>
    </row>
    <row r="3383" spans="4:4" x14ac:dyDescent="0.2">
      <c r="D3383" s="130"/>
    </row>
    <row r="3384" spans="4:4" x14ac:dyDescent="0.2">
      <c r="D3384" s="130"/>
    </row>
    <row r="3385" spans="4:4" x14ac:dyDescent="0.2">
      <c r="D3385" s="130"/>
    </row>
    <row r="3386" spans="4:4" x14ac:dyDescent="0.2">
      <c r="D3386" s="130"/>
    </row>
    <row r="3387" spans="4:4" x14ac:dyDescent="0.2">
      <c r="D3387" s="130"/>
    </row>
    <row r="3388" spans="4:4" x14ac:dyDescent="0.2">
      <c r="D3388" s="130"/>
    </row>
    <row r="3389" spans="4:4" x14ac:dyDescent="0.2">
      <c r="D3389" s="130"/>
    </row>
    <row r="3390" spans="4:4" x14ac:dyDescent="0.2">
      <c r="D3390" s="130"/>
    </row>
    <row r="3391" spans="4:4" x14ac:dyDescent="0.2">
      <c r="D3391" s="130"/>
    </row>
    <row r="3392" spans="4:4" x14ac:dyDescent="0.2">
      <c r="D3392" s="130"/>
    </row>
    <row r="3393" spans="4:4" x14ac:dyDescent="0.2">
      <c r="D3393" s="130"/>
    </row>
    <row r="3394" spans="4:4" x14ac:dyDescent="0.2">
      <c r="D3394" s="130"/>
    </row>
    <row r="3395" spans="4:4" x14ac:dyDescent="0.2">
      <c r="D3395" s="130"/>
    </row>
    <row r="3396" spans="4:4" x14ac:dyDescent="0.2">
      <c r="D3396" s="130"/>
    </row>
    <row r="3397" spans="4:4" x14ac:dyDescent="0.2">
      <c r="D3397" s="130"/>
    </row>
    <row r="3398" spans="4:4" x14ac:dyDescent="0.2">
      <c r="D3398" s="130"/>
    </row>
    <row r="3399" spans="4:4" x14ac:dyDescent="0.2">
      <c r="D3399" s="130"/>
    </row>
    <row r="3400" spans="4:4" x14ac:dyDescent="0.2">
      <c r="D3400" s="130"/>
    </row>
    <row r="3401" spans="4:4" x14ac:dyDescent="0.2">
      <c r="D3401" s="130"/>
    </row>
    <row r="3402" spans="4:4" x14ac:dyDescent="0.2">
      <c r="D3402" s="130"/>
    </row>
    <row r="3403" spans="4:4" x14ac:dyDescent="0.2">
      <c r="D3403" s="130"/>
    </row>
    <row r="3404" spans="4:4" x14ac:dyDescent="0.2">
      <c r="D3404" s="130"/>
    </row>
    <row r="3405" spans="4:4" x14ac:dyDescent="0.2">
      <c r="D3405" s="130"/>
    </row>
    <row r="3406" spans="4:4" x14ac:dyDescent="0.2">
      <c r="D3406" s="130"/>
    </row>
    <row r="3407" spans="4:4" x14ac:dyDescent="0.2">
      <c r="D3407" s="130"/>
    </row>
    <row r="3408" spans="4:4" x14ac:dyDescent="0.2">
      <c r="D3408" s="130"/>
    </row>
    <row r="3409" spans="4:4" x14ac:dyDescent="0.2">
      <c r="D3409" s="130"/>
    </row>
    <row r="3410" spans="4:4" x14ac:dyDescent="0.2">
      <c r="D3410" s="130"/>
    </row>
    <row r="3411" spans="4:4" x14ac:dyDescent="0.2">
      <c r="D3411" s="130"/>
    </row>
    <row r="3412" spans="4:4" x14ac:dyDescent="0.2">
      <c r="D3412" s="130"/>
    </row>
    <row r="3413" spans="4:4" x14ac:dyDescent="0.2">
      <c r="D3413" s="130"/>
    </row>
    <row r="3414" spans="4:4" x14ac:dyDescent="0.2">
      <c r="D3414" s="130"/>
    </row>
    <row r="3415" spans="4:4" x14ac:dyDescent="0.2">
      <c r="D3415" s="130"/>
    </row>
    <row r="3416" spans="4:4" x14ac:dyDescent="0.2">
      <c r="D3416" s="130"/>
    </row>
    <row r="3417" spans="4:4" x14ac:dyDescent="0.2">
      <c r="D3417" s="130"/>
    </row>
    <row r="3418" spans="4:4" x14ac:dyDescent="0.2">
      <c r="D3418" s="130"/>
    </row>
    <row r="3419" spans="4:4" x14ac:dyDescent="0.2">
      <c r="D3419" s="130"/>
    </row>
    <row r="3420" spans="4:4" x14ac:dyDescent="0.2">
      <c r="D3420" s="130"/>
    </row>
    <row r="3421" spans="4:4" x14ac:dyDescent="0.2">
      <c r="D3421" s="130"/>
    </row>
    <row r="3422" spans="4:4" x14ac:dyDescent="0.2">
      <c r="D3422" s="130"/>
    </row>
    <row r="3423" spans="4:4" x14ac:dyDescent="0.2">
      <c r="D3423" s="130"/>
    </row>
    <row r="3424" spans="4:4" x14ac:dyDescent="0.2">
      <c r="D3424" s="130"/>
    </row>
    <row r="3425" spans="4:4" x14ac:dyDescent="0.2">
      <c r="D3425" s="130"/>
    </row>
    <row r="3426" spans="4:4" x14ac:dyDescent="0.2">
      <c r="D3426" s="130"/>
    </row>
    <row r="3427" spans="4:4" x14ac:dyDescent="0.2">
      <c r="D3427" s="130"/>
    </row>
    <row r="3428" spans="4:4" x14ac:dyDescent="0.2">
      <c r="D3428" s="130"/>
    </row>
    <row r="3429" spans="4:4" x14ac:dyDescent="0.2">
      <c r="D3429" s="130"/>
    </row>
    <row r="3430" spans="4:4" x14ac:dyDescent="0.2">
      <c r="D3430" s="130"/>
    </row>
    <row r="3431" spans="4:4" x14ac:dyDescent="0.2">
      <c r="D3431" s="130"/>
    </row>
    <row r="3432" spans="4:4" x14ac:dyDescent="0.2">
      <c r="D3432" s="130"/>
    </row>
    <row r="3433" spans="4:4" x14ac:dyDescent="0.2">
      <c r="D3433" s="130"/>
    </row>
    <row r="3434" spans="4:4" x14ac:dyDescent="0.2">
      <c r="D3434" s="130"/>
    </row>
    <row r="3435" spans="4:4" x14ac:dyDescent="0.2">
      <c r="D3435" s="130"/>
    </row>
    <row r="3436" spans="4:4" x14ac:dyDescent="0.2">
      <c r="D3436" s="130"/>
    </row>
    <row r="3437" spans="4:4" x14ac:dyDescent="0.2">
      <c r="D3437" s="130"/>
    </row>
    <row r="3438" spans="4:4" x14ac:dyDescent="0.2">
      <c r="D3438" s="130"/>
    </row>
    <row r="3439" spans="4:4" x14ac:dyDescent="0.2">
      <c r="D3439" s="130"/>
    </row>
    <row r="3440" spans="4:4" x14ac:dyDescent="0.2">
      <c r="D3440" s="130"/>
    </row>
    <row r="3441" spans="4:4" x14ac:dyDescent="0.2">
      <c r="D3441" s="130"/>
    </row>
    <row r="3442" spans="4:4" x14ac:dyDescent="0.2">
      <c r="D3442" s="130"/>
    </row>
    <row r="3443" spans="4:4" x14ac:dyDescent="0.2">
      <c r="D3443" s="130"/>
    </row>
    <row r="3444" spans="4:4" x14ac:dyDescent="0.2">
      <c r="D3444" s="130"/>
    </row>
    <row r="3445" spans="4:4" x14ac:dyDescent="0.2">
      <c r="D3445" s="130"/>
    </row>
    <row r="3446" spans="4:4" x14ac:dyDescent="0.2">
      <c r="D3446" s="130"/>
    </row>
    <row r="3447" spans="4:4" x14ac:dyDescent="0.2">
      <c r="D3447" s="130"/>
    </row>
    <row r="3448" spans="4:4" x14ac:dyDescent="0.2">
      <c r="D3448" s="130"/>
    </row>
    <row r="3449" spans="4:4" x14ac:dyDescent="0.2">
      <c r="D3449" s="130"/>
    </row>
    <row r="3450" spans="4:4" x14ac:dyDescent="0.2">
      <c r="D3450" s="130"/>
    </row>
    <row r="3451" spans="4:4" x14ac:dyDescent="0.2">
      <c r="D3451" s="130"/>
    </row>
    <row r="3452" spans="4:4" x14ac:dyDescent="0.2">
      <c r="D3452" s="130"/>
    </row>
    <row r="3453" spans="4:4" x14ac:dyDescent="0.2">
      <c r="D3453" s="130"/>
    </row>
    <row r="3454" spans="4:4" x14ac:dyDescent="0.2">
      <c r="D3454" s="130"/>
    </row>
    <row r="3455" spans="4:4" x14ac:dyDescent="0.2">
      <c r="D3455" s="130"/>
    </row>
    <row r="3456" spans="4:4" x14ac:dyDescent="0.2">
      <c r="D3456" s="130"/>
    </row>
    <row r="3457" spans="4:4" x14ac:dyDescent="0.2">
      <c r="D3457" s="130"/>
    </row>
    <row r="3458" spans="4:4" x14ac:dyDescent="0.2">
      <c r="D3458" s="130"/>
    </row>
    <row r="3459" spans="4:4" x14ac:dyDescent="0.2">
      <c r="D3459" s="130"/>
    </row>
    <row r="3460" spans="4:4" x14ac:dyDescent="0.2">
      <c r="D3460" s="130"/>
    </row>
    <row r="3461" spans="4:4" x14ac:dyDescent="0.2">
      <c r="D3461" s="130"/>
    </row>
    <row r="3462" spans="4:4" x14ac:dyDescent="0.2">
      <c r="D3462" s="130"/>
    </row>
    <row r="3463" spans="4:4" x14ac:dyDescent="0.2">
      <c r="D3463" s="130"/>
    </row>
    <row r="3464" spans="4:4" x14ac:dyDescent="0.2">
      <c r="D3464" s="130"/>
    </row>
    <row r="3465" spans="4:4" x14ac:dyDescent="0.2">
      <c r="D3465" s="130"/>
    </row>
    <row r="3466" spans="4:4" x14ac:dyDescent="0.2">
      <c r="D3466" s="130"/>
    </row>
    <row r="3467" spans="4:4" x14ac:dyDescent="0.2">
      <c r="D3467" s="130"/>
    </row>
    <row r="3468" spans="4:4" x14ac:dyDescent="0.2">
      <c r="D3468" s="130"/>
    </row>
    <row r="3469" spans="4:4" x14ac:dyDescent="0.2">
      <c r="D3469" s="130"/>
    </row>
    <row r="3470" spans="4:4" x14ac:dyDescent="0.2">
      <c r="D3470" s="130"/>
    </row>
    <row r="3471" spans="4:4" x14ac:dyDescent="0.2">
      <c r="D3471" s="130"/>
    </row>
    <row r="3472" spans="4:4" x14ac:dyDescent="0.2">
      <c r="D3472" s="130"/>
    </row>
    <row r="3473" spans="4:4" x14ac:dyDescent="0.2">
      <c r="D3473" s="130"/>
    </row>
    <row r="3474" spans="4:4" x14ac:dyDescent="0.2">
      <c r="D3474" s="130"/>
    </row>
    <row r="3475" spans="4:4" x14ac:dyDescent="0.2">
      <c r="D3475" s="130"/>
    </row>
    <row r="3476" spans="4:4" x14ac:dyDescent="0.2">
      <c r="D3476" s="130"/>
    </row>
    <row r="3477" spans="4:4" x14ac:dyDescent="0.2">
      <c r="D3477" s="130"/>
    </row>
    <row r="3478" spans="4:4" x14ac:dyDescent="0.2">
      <c r="D3478" s="130"/>
    </row>
    <row r="3479" spans="4:4" x14ac:dyDescent="0.2">
      <c r="D3479" s="130"/>
    </row>
    <row r="3480" spans="4:4" x14ac:dyDescent="0.2">
      <c r="D3480" s="130"/>
    </row>
    <row r="3481" spans="4:4" x14ac:dyDescent="0.2">
      <c r="D3481" s="130"/>
    </row>
    <row r="3482" spans="4:4" x14ac:dyDescent="0.2">
      <c r="D3482" s="130"/>
    </row>
    <row r="3483" spans="4:4" x14ac:dyDescent="0.2">
      <c r="D3483" s="130"/>
    </row>
    <row r="3484" spans="4:4" x14ac:dyDescent="0.2">
      <c r="D3484" s="130"/>
    </row>
    <row r="3485" spans="4:4" x14ac:dyDescent="0.2">
      <c r="D3485" s="130"/>
    </row>
    <row r="3486" spans="4:4" x14ac:dyDescent="0.2">
      <c r="D3486" s="130"/>
    </row>
    <row r="3487" spans="4:4" x14ac:dyDescent="0.2">
      <c r="D3487" s="130"/>
    </row>
    <row r="3488" spans="4:4" x14ac:dyDescent="0.2">
      <c r="D3488" s="130"/>
    </row>
    <row r="3489" spans="4:4" x14ac:dyDescent="0.2">
      <c r="D3489" s="130"/>
    </row>
    <row r="3490" spans="4:4" x14ac:dyDescent="0.2">
      <c r="D3490" s="130"/>
    </row>
    <row r="3491" spans="4:4" x14ac:dyDescent="0.2">
      <c r="D3491" s="130"/>
    </row>
    <row r="3492" spans="4:4" x14ac:dyDescent="0.2">
      <c r="D3492" s="130"/>
    </row>
    <row r="3493" spans="4:4" x14ac:dyDescent="0.2">
      <c r="D3493" s="130"/>
    </row>
    <row r="3494" spans="4:4" x14ac:dyDescent="0.2">
      <c r="D3494" s="130"/>
    </row>
    <row r="3495" spans="4:4" x14ac:dyDescent="0.2">
      <c r="D3495" s="130"/>
    </row>
    <row r="3496" spans="4:4" x14ac:dyDescent="0.2">
      <c r="D3496" s="130"/>
    </row>
    <row r="3497" spans="4:4" x14ac:dyDescent="0.2">
      <c r="D3497" s="130"/>
    </row>
    <row r="3498" spans="4:4" x14ac:dyDescent="0.2">
      <c r="D3498" s="130"/>
    </row>
    <row r="3499" spans="4:4" x14ac:dyDescent="0.2">
      <c r="D3499" s="130"/>
    </row>
    <row r="3500" spans="4:4" x14ac:dyDescent="0.2">
      <c r="D3500" s="130"/>
    </row>
    <row r="3501" spans="4:4" x14ac:dyDescent="0.2">
      <c r="D3501" s="130"/>
    </row>
    <row r="3502" spans="4:4" x14ac:dyDescent="0.2">
      <c r="D3502" s="130"/>
    </row>
    <row r="3503" spans="4:4" x14ac:dyDescent="0.2">
      <c r="D3503" s="130"/>
    </row>
    <row r="3504" spans="4:4" x14ac:dyDescent="0.2">
      <c r="D3504" s="130"/>
    </row>
    <row r="3505" spans="4:4" x14ac:dyDescent="0.2">
      <c r="D3505" s="130"/>
    </row>
    <row r="3506" spans="4:4" x14ac:dyDescent="0.2">
      <c r="D3506" s="130"/>
    </row>
    <row r="3507" spans="4:4" x14ac:dyDescent="0.2">
      <c r="D3507" s="130"/>
    </row>
    <row r="3508" spans="4:4" x14ac:dyDescent="0.2">
      <c r="D3508" s="130"/>
    </row>
    <row r="3509" spans="4:4" x14ac:dyDescent="0.2">
      <c r="D3509" s="130"/>
    </row>
    <row r="3510" spans="4:4" x14ac:dyDescent="0.2">
      <c r="D3510" s="130"/>
    </row>
    <row r="3511" spans="4:4" x14ac:dyDescent="0.2">
      <c r="D3511" s="130"/>
    </row>
    <row r="3512" spans="4:4" x14ac:dyDescent="0.2">
      <c r="D3512" s="130"/>
    </row>
    <row r="3513" spans="4:4" x14ac:dyDescent="0.2">
      <c r="D3513" s="130"/>
    </row>
    <row r="3514" spans="4:4" x14ac:dyDescent="0.2">
      <c r="D3514" s="130"/>
    </row>
    <row r="3515" spans="4:4" x14ac:dyDescent="0.2">
      <c r="D3515" s="130"/>
    </row>
    <row r="3516" spans="4:4" x14ac:dyDescent="0.2">
      <c r="D3516" s="130"/>
    </row>
    <row r="3517" spans="4:4" x14ac:dyDescent="0.2">
      <c r="D3517" s="130"/>
    </row>
    <row r="3518" spans="4:4" x14ac:dyDescent="0.2">
      <c r="D3518" s="130"/>
    </row>
    <row r="3519" spans="4:4" x14ac:dyDescent="0.2">
      <c r="D3519" s="130"/>
    </row>
    <row r="3520" spans="4:4" x14ac:dyDescent="0.2">
      <c r="D3520" s="130"/>
    </row>
    <row r="3521" spans="4:4" x14ac:dyDescent="0.2">
      <c r="D3521" s="130"/>
    </row>
    <row r="3522" spans="4:4" x14ac:dyDescent="0.2">
      <c r="D3522" s="130"/>
    </row>
    <row r="3523" spans="4:4" x14ac:dyDescent="0.2">
      <c r="D3523" s="130"/>
    </row>
    <row r="3524" spans="4:4" x14ac:dyDescent="0.2">
      <c r="D3524" s="130"/>
    </row>
    <row r="3525" spans="4:4" x14ac:dyDescent="0.2">
      <c r="D3525" s="130"/>
    </row>
    <row r="3526" spans="4:4" x14ac:dyDescent="0.2">
      <c r="D3526" s="130"/>
    </row>
    <row r="3527" spans="4:4" x14ac:dyDescent="0.2">
      <c r="D3527" s="130"/>
    </row>
    <row r="3528" spans="4:4" x14ac:dyDescent="0.2">
      <c r="D3528" s="130"/>
    </row>
    <row r="3529" spans="4:4" x14ac:dyDescent="0.2">
      <c r="D3529" s="130"/>
    </row>
    <row r="3530" spans="4:4" x14ac:dyDescent="0.2">
      <c r="D3530" s="130"/>
    </row>
    <row r="3531" spans="4:4" x14ac:dyDescent="0.2">
      <c r="D3531" s="130"/>
    </row>
    <row r="3532" spans="4:4" x14ac:dyDescent="0.2">
      <c r="D3532" s="130"/>
    </row>
    <row r="3533" spans="4:4" x14ac:dyDescent="0.2">
      <c r="D3533" s="130"/>
    </row>
    <row r="3534" spans="4:4" x14ac:dyDescent="0.2">
      <c r="D3534" s="130"/>
    </row>
    <row r="3535" spans="4:4" x14ac:dyDescent="0.2">
      <c r="D3535" s="130"/>
    </row>
    <row r="3536" spans="4:4" x14ac:dyDescent="0.2">
      <c r="D3536" s="130"/>
    </row>
    <row r="3537" spans="4:4" x14ac:dyDescent="0.2">
      <c r="D3537" s="130"/>
    </row>
    <row r="3538" spans="4:4" x14ac:dyDescent="0.2">
      <c r="D3538" s="130"/>
    </row>
    <row r="3539" spans="4:4" x14ac:dyDescent="0.2">
      <c r="D3539" s="130"/>
    </row>
    <row r="3540" spans="4:4" x14ac:dyDescent="0.2">
      <c r="D3540" s="130"/>
    </row>
    <row r="3541" spans="4:4" x14ac:dyDescent="0.2">
      <c r="D3541" s="130"/>
    </row>
    <row r="3542" spans="4:4" x14ac:dyDescent="0.2">
      <c r="D3542" s="130"/>
    </row>
    <row r="3543" spans="4:4" x14ac:dyDescent="0.2">
      <c r="D3543" s="130"/>
    </row>
    <row r="3544" spans="4:4" x14ac:dyDescent="0.2">
      <c r="D3544" s="130"/>
    </row>
    <row r="3545" spans="4:4" x14ac:dyDescent="0.2">
      <c r="D3545" s="130"/>
    </row>
    <row r="3546" spans="4:4" x14ac:dyDescent="0.2">
      <c r="D3546" s="130"/>
    </row>
    <row r="3547" spans="4:4" x14ac:dyDescent="0.2">
      <c r="D3547" s="130"/>
    </row>
    <row r="3548" spans="4:4" x14ac:dyDescent="0.2">
      <c r="D3548" s="130"/>
    </row>
    <row r="3549" spans="4:4" x14ac:dyDescent="0.2">
      <c r="D3549" s="130"/>
    </row>
    <row r="3550" spans="4:4" x14ac:dyDescent="0.2">
      <c r="D3550" s="130"/>
    </row>
    <row r="3551" spans="4:4" x14ac:dyDescent="0.2">
      <c r="D3551" s="130"/>
    </row>
    <row r="3552" spans="4:4" x14ac:dyDescent="0.2">
      <c r="D3552" s="130"/>
    </row>
    <row r="3553" spans="4:4" x14ac:dyDescent="0.2">
      <c r="D3553" s="130"/>
    </row>
    <row r="3554" spans="4:4" x14ac:dyDescent="0.2">
      <c r="D3554" s="130"/>
    </row>
    <row r="3555" spans="4:4" x14ac:dyDescent="0.2">
      <c r="D3555" s="130"/>
    </row>
    <row r="3556" spans="4:4" x14ac:dyDescent="0.2">
      <c r="D3556" s="130"/>
    </row>
    <row r="3557" spans="4:4" x14ac:dyDescent="0.2">
      <c r="D3557" s="130"/>
    </row>
    <row r="3558" spans="4:4" x14ac:dyDescent="0.2">
      <c r="D3558" s="130"/>
    </row>
    <row r="3559" spans="4:4" x14ac:dyDescent="0.2">
      <c r="D3559" s="130"/>
    </row>
    <row r="3560" spans="4:4" x14ac:dyDescent="0.2">
      <c r="D3560" s="130"/>
    </row>
    <row r="3561" spans="4:4" x14ac:dyDescent="0.2">
      <c r="D3561" s="130"/>
    </row>
    <row r="3562" spans="4:4" x14ac:dyDescent="0.2">
      <c r="D3562" s="130"/>
    </row>
    <row r="3563" spans="4:4" x14ac:dyDescent="0.2">
      <c r="D3563" s="130"/>
    </row>
    <row r="3564" spans="4:4" x14ac:dyDescent="0.2">
      <c r="D3564" s="130"/>
    </row>
    <row r="3565" spans="4:4" x14ac:dyDescent="0.2">
      <c r="D3565" s="130"/>
    </row>
    <row r="3566" spans="4:4" x14ac:dyDescent="0.2">
      <c r="D3566" s="130"/>
    </row>
    <row r="3567" spans="4:4" x14ac:dyDescent="0.2">
      <c r="D3567" s="130"/>
    </row>
    <row r="3568" spans="4:4" x14ac:dyDescent="0.2">
      <c r="D3568" s="130"/>
    </row>
    <row r="3569" spans="4:4" x14ac:dyDescent="0.2">
      <c r="D3569" s="130"/>
    </row>
    <row r="3570" spans="4:4" x14ac:dyDescent="0.2">
      <c r="D3570" s="130"/>
    </row>
    <row r="3571" spans="4:4" x14ac:dyDescent="0.2">
      <c r="D3571" s="130"/>
    </row>
    <row r="3572" spans="4:4" x14ac:dyDescent="0.2">
      <c r="D3572" s="130"/>
    </row>
    <row r="3573" spans="4:4" x14ac:dyDescent="0.2">
      <c r="D3573" s="130"/>
    </row>
    <row r="3574" spans="4:4" x14ac:dyDescent="0.2">
      <c r="D3574" s="130"/>
    </row>
    <row r="3575" spans="4:4" x14ac:dyDescent="0.2">
      <c r="D3575" s="130"/>
    </row>
    <row r="3576" spans="4:4" x14ac:dyDescent="0.2">
      <c r="D3576" s="130"/>
    </row>
    <row r="3577" spans="4:4" x14ac:dyDescent="0.2">
      <c r="D3577" s="130"/>
    </row>
    <row r="3578" spans="4:4" x14ac:dyDescent="0.2">
      <c r="D3578" s="130"/>
    </row>
    <row r="3579" spans="4:4" x14ac:dyDescent="0.2">
      <c r="D3579" s="130"/>
    </row>
    <row r="3580" spans="4:4" x14ac:dyDescent="0.2">
      <c r="D3580" s="130"/>
    </row>
    <row r="3581" spans="4:4" x14ac:dyDescent="0.2">
      <c r="D3581" s="130"/>
    </row>
    <row r="3582" spans="4:4" x14ac:dyDescent="0.2">
      <c r="D3582" s="130"/>
    </row>
    <row r="3583" spans="4:4" x14ac:dyDescent="0.2">
      <c r="D3583" s="130"/>
    </row>
    <row r="3584" spans="4:4" x14ac:dyDescent="0.2">
      <c r="D3584" s="130"/>
    </row>
    <row r="3585" spans="4:4" x14ac:dyDescent="0.2">
      <c r="D3585" s="130"/>
    </row>
    <row r="3586" spans="4:4" x14ac:dyDescent="0.2">
      <c r="D3586" s="130"/>
    </row>
    <row r="3587" spans="4:4" x14ac:dyDescent="0.2">
      <c r="D3587" s="130"/>
    </row>
    <row r="3588" spans="4:4" x14ac:dyDescent="0.2">
      <c r="D3588" s="130"/>
    </row>
    <row r="3589" spans="4:4" x14ac:dyDescent="0.2">
      <c r="D3589" s="130"/>
    </row>
    <row r="3590" spans="4:4" x14ac:dyDescent="0.2">
      <c r="D3590" s="130"/>
    </row>
    <row r="3591" spans="4:4" x14ac:dyDescent="0.2">
      <c r="D3591" s="130"/>
    </row>
    <row r="3592" spans="4:4" x14ac:dyDescent="0.2">
      <c r="D3592" s="130"/>
    </row>
    <row r="3593" spans="4:4" x14ac:dyDescent="0.2">
      <c r="D3593" s="130"/>
    </row>
    <row r="3594" spans="4:4" x14ac:dyDescent="0.2">
      <c r="D3594" s="130"/>
    </row>
    <row r="3595" spans="4:4" x14ac:dyDescent="0.2">
      <c r="D3595" s="130"/>
    </row>
    <row r="3596" spans="4:4" x14ac:dyDescent="0.2">
      <c r="D3596" s="130"/>
    </row>
    <row r="3597" spans="4:4" x14ac:dyDescent="0.2">
      <c r="D3597" s="130"/>
    </row>
    <row r="3598" spans="4:4" x14ac:dyDescent="0.2">
      <c r="D3598" s="130"/>
    </row>
    <row r="3599" spans="4:4" x14ac:dyDescent="0.2">
      <c r="D3599" s="130"/>
    </row>
    <row r="3600" spans="4:4" x14ac:dyDescent="0.2">
      <c r="D3600" s="130"/>
    </row>
    <row r="3601" spans="4:4" x14ac:dyDescent="0.2">
      <c r="D3601" s="130"/>
    </row>
    <row r="3602" spans="4:4" x14ac:dyDescent="0.2">
      <c r="D3602" s="130"/>
    </row>
    <row r="3603" spans="4:4" x14ac:dyDescent="0.2">
      <c r="D3603" s="130"/>
    </row>
    <row r="3604" spans="4:4" x14ac:dyDescent="0.2">
      <c r="D3604" s="130"/>
    </row>
    <row r="3605" spans="4:4" x14ac:dyDescent="0.2">
      <c r="D3605" s="130"/>
    </row>
    <row r="3606" spans="4:4" x14ac:dyDescent="0.2">
      <c r="D3606" s="130"/>
    </row>
    <row r="3607" spans="4:4" x14ac:dyDescent="0.2">
      <c r="D3607" s="130"/>
    </row>
    <row r="3608" spans="4:4" x14ac:dyDescent="0.2">
      <c r="D3608" s="130"/>
    </row>
    <row r="3609" spans="4:4" x14ac:dyDescent="0.2">
      <c r="D3609" s="130"/>
    </row>
    <row r="3610" spans="4:4" x14ac:dyDescent="0.2">
      <c r="D3610" s="130"/>
    </row>
    <row r="3611" spans="4:4" x14ac:dyDescent="0.2">
      <c r="D3611" s="130"/>
    </row>
    <row r="3612" spans="4:4" x14ac:dyDescent="0.2">
      <c r="D3612" s="130"/>
    </row>
    <row r="3613" spans="4:4" x14ac:dyDescent="0.2">
      <c r="D3613" s="130"/>
    </row>
    <row r="3614" spans="4:4" x14ac:dyDescent="0.2">
      <c r="D3614" s="130"/>
    </row>
    <row r="3615" spans="4:4" x14ac:dyDescent="0.2">
      <c r="D3615" s="130"/>
    </row>
    <row r="3616" spans="4:4" x14ac:dyDescent="0.2">
      <c r="D3616" s="130"/>
    </row>
    <row r="3617" spans="4:4" x14ac:dyDescent="0.2">
      <c r="D3617" s="130"/>
    </row>
    <row r="3618" spans="4:4" x14ac:dyDescent="0.2">
      <c r="D3618" s="130"/>
    </row>
    <row r="3619" spans="4:4" x14ac:dyDescent="0.2">
      <c r="D3619" s="130"/>
    </row>
    <row r="3620" spans="4:4" x14ac:dyDescent="0.2">
      <c r="D3620" s="130"/>
    </row>
    <row r="3621" spans="4:4" x14ac:dyDescent="0.2">
      <c r="D3621" s="130"/>
    </row>
    <row r="3622" spans="4:4" x14ac:dyDescent="0.2">
      <c r="D3622" s="130"/>
    </row>
    <row r="3623" spans="4:4" x14ac:dyDescent="0.2">
      <c r="D3623" s="130"/>
    </row>
    <row r="3624" spans="4:4" x14ac:dyDescent="0.2">
      <c r="D3624" s="130"/>
    </row>
    <row r="3625" spans="4:4" x14ac:dyDescent="0.2">
      <c r="D3625" s="130"/>
    </row>
    <row r="3626" spans="4:4" x14ac:dyDescent="0.2">
      <c r="D3626" s="130"/>
    </row>
    <row r="3627" spans="4:4" x14ac:dyDescent="0.2">
      <c r="D3627" s="130"/>
    </row>
    <row r="3628" spans="4:4" x14ac:dyDescent="0.2">
      <c r="D3628" s="130"/>
    </row>
    <row r="3629" spans="4:4" x14ac:dyDescent="0.2">
      <c r="D3629" s="130"/>
    </row>
    <row r="3630" spans="4:4" x14ac:dyDescent="0.2">
      <c r="D3630" s="130"/>
    </row>
    <row r="3631" spans="4:4" x14ac:dyDescent="0.2">
      <c r="D3631" s="130"/>
    </row>
    <row r="3632" spans="4:4" x14ac:dyDescent="0.2">
      <c r="D3632" s="130"/>
    </row>
    <row r="3633" spans="4:4" x14ac:dyDescent="0.2">
      <c r="D3633" s="130"/>
    </row>
    <row r="3634" spans="4:4" x14ac:dyDescent="0.2">
      <c r="D3634" s="130"/>
    </row>
    <row r="3635" spans="4:4" x14ac:dyDescent="0.2">
      <c r="D3635" s="130"/>
    </row>
    <row r="3636" spans="4:4" x14ac:dyDescent="0.2">
      <c r="D3636" s="130"/>
    </row>
    <row r="3637" spans="4:4" x14ac:dyDescent="0.2">
      <c r="D3637" s="130"/>
    </row>
    <row r="3638" spans="4:4" x14ac:dyDescent="0.2">
      <c r="D3638" s="130"/>
    </row>
    <row r="3639" spans="4:4" x14ac:dyDescent="0.2">
      <c r="D3639" s="130"/>
    </row>
    <row r="3640" spans="4:4" x14ac:dyDescent="0.2">
      <c r="D3640" s="130"/>
    </row>
    <row r="3641" spans="4:4" x14ac:dyDescent="0.2">
      <c r="D3641" s="130"/>
    </row>
    <row r="3642" spans="4:4" x14ac:dyDescent="0.2">
      <c r="D3642" s="130"/>
    </row>
    <row r="3643" spans="4:4" x14ac:dyDescent="0.2">
      <c r="D3643" s="130"/>
    </row>
    <row r="3644" spans="4:4" x14ac:dyDescent="0.2">
      <c r="D3644" s="130"/>
    </row>
    <row r="3645" spans="4:4" x14ac:dyDescent="0.2">
      <c r="D3645" s="130"/>
    </row>
    <row r="3646" spans="4:4" x14ac:dyDescent="0.2">
      <c r="D3646" s="130"/>
    </row>
    <row r="3647" spans="4:4" x14ac:dyDescent="0.2">
      <c r="D3647" s="130"/>
    </row>
    <row r="3648" spans="4:4" x14ac:dyDescent="0.2">
      <c r="D3648" s="130"/>
    </row>
    <row r="3649" spans="4:4" x14ac:dyDescent="0.2">
      <c r="D3649" s="130"/>
    </row>
    <row r="3650" spans="4:4" x14ac:dyDescent="0.2">
      <c r="D3650" s="130"/>
    </row>
    <row r="3651" spans="4:4" x14ac:dyDescent="0.2">
      <c r="D3651" s="130"/>
    </row>
    <row r="3652" spans="4:4" x14ac:dyDescent="0.2">
      <c r="D3652" s="130"/>
    </row>
    <row r="3653" spans="4:4" x14ac:dyDescent="0.2">
      <c r="D3653" s="130"/>
    </row>
    <row r="3654" spans="4:4" x14ac:dyDescent="0.2">
      <c r="D3654" s="130"/>
    </row>
    <row r="3655" spans="4:4" x14ac:dyDescent="0.2">
      <c r="D3655" s="130"/>
    </row>
    <row r="3656" spans="4:4" x14ac:dyDescent="0.2">
      <c r="D3656" s="130"/>
    </row>
    <row r="3657" spans="4:4" x14ac:dyDescent="0.2">
      <c r="D3657" s="130"/>
    </row>
    <row r="3658" spans="4:4" x14ac:dyDescent="0.2">
      <c r="D3658" s="130"/>
    </row>
    <row r="3659" spans="4:4" x14ac:dyDescent="0.2">
      <c r="D3659" s="130"/>
    </row>
    <row r="3660" spans="4:4" x14ac:dyDescent="0.2">
      <c r="D3660" s="130"/>
    </row>
    <row r="3661" spans="4:4" x14ac:dyDescent="0.2">
      <c r="D3661" s="130"/>
    </row>
    <row r="3662" spans="4:4" x14ac:dyDescent="0.2">
      <c r="D3662" s="130"/>
    </row>
    <row r="3663" spans="4:4" x14ac:dyDescent="0.2">
      <c r="D3663" s="130"/>
    </row>
    <row r="3664" spans="4:4" x14ac:dyDescent="0.2">
      <c r="D3664" s="130"/>
    </row>
    <row r="3665" spans="4:4" x14ac:dyDescent="0.2">
      <c r="D3665" s="130"/>
    </row>
    <row r="3666" spans="4:4" x14ac:dyDescent="0.2">
      <c r="D3666" s="130"/>
    </row>
    <row r="3667" spans="4:4" x14ac:dyDescent="0.2">
      <c r="D3667" s="130"/>
    </row>
    <row r="3668" spans="4:4" x14ac:dyDescent="0.2">
      <c r="D3668" s="130"/>
    </row>
    <row r="3669" spans="4:4" x14ac:dyDescent="0.2">
      <c r="D3669" s="130"/>
    </row>
    <row r="3670" spans="4:4" x14ac:dyDescent="0.2">
      <c r="D3670" s="130"/>
    </row>
    <row r="3671" spans="4:4" x14ac:dyDescent="0.2">
      <c r="D3671" s="130"/>
    </row>
    <row r="3672" spans="4:4" x14ac:dyDescent="0.2">
      <c r="D3672" s="130"/>
    </row>
    <row r="3673" spans="4:4" x14ac:dyDescent="0.2">
      <c r="D3673" s="130"/>
    </row>
    <row r="3674" spans="4:4" x14ac:dyDescent="0.2">
      <c r="D3674" s="130"/>
    </row>
    <row r="3675" spans="4:4" x14ac:dyDescent="0.2">
      <c r="D3675" s="130"/>
    </row>
    <row r="3676" spans="4:4" x14ac:dyDescent="0.2">
      <c r="D3676" s="130"/>
    </row>
    <row r="3677" spans="4:4" x14ac:dyDescent="0.2">
      <c r="D3677" s="130"/>
    </row>
    <row r="3678" spans="4:4" x14ac:dyDescent="0.2">
      <c r="D3678" s="130"/>
    </row>
    <row r="3679" spans="4:4" x14ac:dyDescent="0.2">
      <c r="D3679" s="130"/>
    </row>
    <row r="3680" spans="4:4" x14ac:dyDescent="0.2">
      <c r="D3680" s="130"/>
    </row>
    <row r="3681" spans="4:4" x14ac:dyDescent="0.2">
      <c r="D3681" s="130"/>
    </row>
    <row r="3682" spans="4:4" x14ac:dyDescent="0.2">
      <c r="D3682" s="130"/>
    </row>
    <row r="3683" spans="4:4" x14ac:dyDescent="0.2">
      <c r="D3683" s="130"/>
    </row>
    <row r="3684" spans="4:4" x14ac:dyDescent="0.2">
      <c r="D3684" s="130"/>
    </row>
    <row r="3685" spans="4:4" x14ac:dyDescent="0.2">
      <c r="D3685" s="130"/>
    </row>
    <row r="3686" spans="4:4" x14ac:dyDescent="0.2">
      <c r="D3686" s="130"/>
    </row>
    <row r="3687" spans="4:4" x14ac:dyDescent="0.2">
      <c r="D3687" s="130"/>
    </row>
    <row r="3688" spans="4:4" x14ac:dyDescent="0.2">
      <c r="D3688" s="130"/>
    </row>
    <row r="3689" spans="4:4" x14ac:dyDescent="0.2">
      <c r="D3689" s="130"/>
    </row>
    <row r="3690" spans="4:4" x14ac:dyDescent="0.2">
      <c r="D3690" s="130"/>
    </row>
    <row r="3691" spans="4:4" x14ac:dyDescent="0.2">
      <c r="D3691" s="130"/>
    </row>
    <row r="3692" spans="4:4" x14ac:dyDescent="0.2">
      <c r="D3692" s="130"/>
    </row>
    <row r="3693" spans="4:4" x14ac:dyDescent="0.2">
      <c r="D3693" s="130"/>
    </row>
    <row r="3694" spans="4:4" x14ac:dyDescent="0.2">
      <c r="D3694" s="130"/>
    </row>
    <row r="3695" spans="4:4" x14ac:dyDescent="0.2">
      <c r="D3695" s="130"/>
    </row>
    <row r="3696" spans="4:4" x14ac:dyDescent="0.2">
      <c r="D3696" s="130"/>
    </row>
    <row r="3697" spans="4:4" x14ac:dyDescent="0.2">
      <c r="D3697" s="130"/>
    </row>
    <row r="3698" spans="4:4" x14ac:dyDescent="0.2">
      <c r="D3698" s="130"/>
    </row>
    <row r="3699" spans="4:4" x14ac:dyDescent="0.2">
      <c r="D3699" s="130"/>
    </row>
    <row r="3700" spans="4:4" x14ac:dyDescent="0.2">
      <c r="D3700" s="130"/>
    </row>
    <row r="3701" spans="4:4" x14ac:dyDescent="0.2">
      <c r="D3701" s="130"/>
    </row>
    <row r="3702" spans="4:4" x14ac:dyDescent="0.2">
      <c r="D3702" s="130"/>
    </row>
    <row r="3703" spans="4:4" x14ac:dyDescent="0.2">
      <c r="D3703" s="130"/>
    </row>
    <row r="3704" spans="4:4" x14ac:dyDescent="0.2">
      <c r="D3704" s="130"/>
    </row>
    <row r="3705" spans="4:4" x14ac:dyDescent="0.2">
      <c r="D3705" s="130"/>
    </row>
    <row r="3706" spans="4:4" x14ac:dyDescent="0.2">
      <c r="D3706" s="130"/>
    </row>
    <row r="3707" spans="4:4" x14ac:dyDescent="0.2">
      <c r="D3707" s="130"/>
    </row>
    <row r="3708" spans="4:4" x14ac:dyDescent="0.2">
      <c r="D3708" s="130"/>
    </row>
    <row r="3709" spans="4:4" x14ac:dyDescent="0.2">
      <c r="D3709" s="130"/>
    </row>
    <row r="3710" spans="4:4" x14ac:dyDescent="0.2">
      <c r="D3710" s="130"/>
    </row>
    <row r="3711" spans="4:4" x14ac:dyDescent="0.2">
      <c r="D3711" s="130"/>
    </row>
    <row r="3712" spans="4:4" x14ac:dyDescent="0.2">
      <c r="D3712" s="130"/>
    </row>
    <row r="3713" spans="4:4" x14ac:dyDescent="0.2">
      <c r="D3713" s="130"/>
    </row>
    <row r="3714" spans="4:4" x14ac:dyDescent="0.2">
      <c r="D3714" s="130"/>
    </row>
    <row r="3715" spans="4:4" x14ac:dyDescent="0.2">
      <c r="D3715" s="130"/>
    </row>
    <row r="3716" spans="4:4" x14ac:dyDescent="0.2">
      <c r="D3716" s="130"/>
    </row>
    <row r="3717" spans="4:4" x14ac:dyDescent="0.2">
      <c r="D3717" s="130"/>
    </row>
    <row r="3718" spans="4:4" x14ac:dyDescent="0.2">
      <c r="D3718" s="130"/>
    </row>
    <row r="3719" spans="4:4" x14ac:dyDescent="0.2">
      <c r="D3719" s="130"/>
    </row>
    <row r="3720" spans="4:4" x14ac:dyDescent="0.2">
      <c r="D3720" s="130"/>
    </row>
    <row r="3721" spans="4:4" x14ac:dyDescent="0.2">
      <c r="D3721" s="130"/>
    </row>
    <row r="3722" spans="4:4" x14ac:dyDescent="0.2">
      <c r="D3722" s="130"/>
    </row>
    <row r="3723" spans="4:4" x14ac:dyDescent="0.2">
      <c r="D3723" s="130"/>
    </row>
    <row r="3724" spans="4:4" x14ac:dyDescent="0.2">
      <c r="D3724" s="130"/>
    </row>
    <row r="3725" spans="4:4" x14ac:dyDescent="0.2">
      <c r="D3725" s="130"/>
    </row>
    <row r="3726" spans="4:4" x14ac:dyDescent="0.2">
      <c r="D3726" s="130"/>
    </row>
    <row r="3727" spans="4:4" x14ac:dyDescent="0.2">
      <c r="D3727" s="130"/>
    </row>
    <row r="3728" spans="4:4" x14ac:dyDescent="0.2">
      <c r="D3728" s="130"/>
    </row>
    <row r="3729" spans="4:4" x14ac:dyDescent="0.2">
      <c r="D3729" s="130"/>
    </row>
    <row r="3730" spans="4:4" x14ac:dyDescent="0.2">
      <c r="D3730" s="130"/>
    </row>
    <row r="3731" spans="4:4" x14ac:dyDescent="0.2">
      <c r="D3731" s="130"/>
    </row>
    <row r="3732" spans="4:4" x14ac:dyDescent="0.2">
      <c r="D3732" s="130"/>
    </row>
    <row r="3733" spans="4:4" x14ac:dyDescent="0.2">
      <c r="D3733" s="130"/>
    </row>
    <row r="3734" spans="4:4" x14ac:dyDescent="0.2">
      <c r="D3734" s="130"/>
    </row>
    <row r="3735" spans="4:4" x14ac:dyDescent="0.2">
      <c r="D3735" s="130"/>
    </row>
    <row r="3736" spans="4:4" x14ac:dyDescent="0.2">
      <c r="D3736" s="130"/>
    </row>
    <row r="3737" spans="4:4" x14ac:dyDescent="0.2">
      <c r="D3737" s="130"/>
    </row>
    <row r="3738" spans="4:4" x14ac:dyDescent="0.2">
      <c r="D3738" s="130"/>
    </row>
    <row r="3739" spans="4:4" x14ac:dyDescent="0.2">
      <c r="D3739" s="130"/>
    </row>
    <row r="3740" spans="4:4" x14ac:dyDescent="0.2">
      <c r="D3740" s="130"/>
    </row>
    <row r="3741" spans="4:4" x14ac:dyDescent="0.2">
      <c r="D3741" s="130"/>
    </row>
    <row r="3742" spans="4:4" x14ac:dyDescent="0.2">
      <c r="D3742" s="130"/>
    </row>
    <row r="3743" spans="4:4" x14ac:dyDescent="0.2">
      <c r="D3743" s="130"/>
    </row>
    <row r="3744" spans="4:4" x14ac:dyDescent="0.2">
      <c r="D3744" s="130"/>
    </row>
    <row r="3745" spans="4:4" x14ac:dyDescent="0.2">
      <c r="D3745" s="130"/>
    </row>
    <row r="3746" spans="4:4" x14ac:dyDescent="0.2">
      <c r="D3746" s="130"/>
    </row>
    <row r="3747" spans="4:4" x14ac:dyDescent="0.2">
      <c r="D3747" s="130"/>
    </row>
    <row r="3748" spans="4:4" x14ac:dyDescent="0.2">
      <c r="D3748" s="130"/>
    </row>
    <row r="3749" spans="4:4" x14ac:dyDescent="0.2">
      <c r="D3749" s="130"/>
    </row>
    <row r="3750" spans="4:4" x14ac:dyDescent="0.2">
      <c r="D3750" s="130"/>
    </row>
    <row r="3751" spans="4:4" x14ac:dyDescent="0.2">
      <c r="D3751" s="130"/>
    </row>
    <row r="3752" spans="4:4" x14ac:dyDescent="0.2">
      <c r="D3752" s="130"/>
    </row>
    <row r="3753" spans="4:4" x14ac:dyDescent="0.2">
      <c r="D3753" s="130"/>
    </row>
    <row r="3754" spans="4:4" x14ac:dyDescent="0.2">
      <c r="D3754" s="130"/>
    </row>
    <row r="3755" spans="4:4" x14ac:dyDescent="0.2">
      <c r="D3755" s="130"/>
    </row>
    <row r="3756" spans="4:4" x14ac:dyDescent="0.2">
      <c r="D3756" s="130"/>
    </row>
    <row r="3757" spans="4:4" x14ac:dyDescent="0.2">
      <c r="D3757" s="130"/>
    </row>
    <row r="3758" spans="4:4" x14ac:dyDescent="0.2">
      <c r="D3758" s="130"/>
    </row>
    <row r="3759" spans="4:4" x14ac:dyDescent="0.2">
      <c r="D3759" s="130"/>
    </row>
    <row r="3760" spans="4:4" x14ac:dyDescent="0.2">
      <c r="D3760" s="130"/>
    </row>
    <row r="3761" spans="4:4" x14ac:dyDescent="0.2">
      <c r="D3761" s="130"/>
    </row>
    <row r="3762" spans="4:4" x14ac:dyDescent="0.2">
      <c r="D3762" s="130"/>
    </row>
    <row r="3763" spans="4:4" x14ac:dyDescent="0.2">
      <c r="D3763" s="130"/>
    </row>
    <row r="3764" spans="4:4" x14ac:dyDescent="0.2">
      <c r="D3764" s="130"/>
    </row>
    <row r="3765" spans="4:4" x14ac:dyDescent="0.2">
      <c r="D3765" s="130"/>
    </row>
    <row r="3766" spans="4:4" x14ac:dyDescent="0.2">
      <c r="D3766" s="130"/>
    </row>
    <row r="3767" spans="4:4" x14ac:dyDescent="0.2">
      <c r="D3767" s="130"/>
    </row>
    <row r="3768" spans="4:4" x14ac:dyDescent="0.2">
      <c r="D3768" s="130"/>
    </row>
    <row r="3769" spans="4:4" x14ac:dyDescent="0.2">
      <c r="D3769" s="130"/>
    </row>
    <row r="3770" spans="4:4" x14ac:dyDescent="0.2">
      <c r="D3770" s="130"/>
    </row>
    <row r="3771" spans="4:4" x14ac:dyDescent="0.2">
      <c r="D3771" s="130"/>
    </row>
    <row r="3772" spans="4:4" x14ac:dyDescent="0.2">
      <c r="D3772" s="130"/>
    </row>
    <row r="3773" spans="4:4" x14ac:dyDescent="0.2">
      <c r="D3773" s="130"/>
    </row>
    <row r="3774" spans="4:4" x14ac:dyDescent="0.2">
      <c r="D3774" s="130"/>
    </row>
    <row r="3775" spans="4:4" x14ac:dyDescent="0.2">
      <c r="D3775" s="130"/>
    </row>
    <row r="3776" spans="4:4" x14ac:dyDescent="0.2">
      <c r="D3776" s="130"/>
    </row>
    <row r="3777" spans="4:4" x14ac:dyDescent="0.2">
      <c r="D3777" s="130"/>
    </row>
    <row r="3778" spans="4:4" x14ac:dyDescent="0.2">
      <c r="D3778" s="130"/>
    </row>
    <row r="3779" spans="4:4" x14ac:dyDescent="0.2">
      <c r="D3779" s="130"/>
    </row>
    <row r="3780" spans="4:4" x14ac:dyDescent="0.2">
      <c r="D3780" s="130"/>
    </row>
    <row r="3781" spans="4:4" x14ac:dyDescent="0.2">
      <c r="D3781" s="130"/>
    </row>
    <row r="3782" spans="4:4" x14ac:dyDescent="0.2">
      <c r="D3782" s="130"/>
    </row>
    <row r="3783" spans="4:4" x14ac:dyDescent="0.2">
      <c r="D3783" s="130"/>
    </row>
    <row r="3784" spans="4:4" x14ac:dyDescent="0.2">
      <c r="D3784" s="130"/>
    </row>
    <row r="3785" spans="4:4" x14ac:dyDescent="0.2">
      <c r="D3785" s="130"/>
    </row>
    <row r="3786" spans="4:4" x14ac:dyDescent="0.2">
      <c r="D3786" s="130"/>
    </row>
    <row r="3787" spans="4:4" x14ac:dyDescent="0.2">
      <c r="D3787" s="130"/>
    </row>
    <row r="3788" spans="4:4" x14ac:dyDescent="0.2">
      <c r="D3788" s="130"/>
    </row>
    <row r="3789" spans="4:4" x14ac:dyDescent="0.2">
      <c r="D3789" s="130"/>
    </row>
    <row r="3790" spans="4:4" x14ac:dyDescent="0.2">
      <c r="D3790" s="130"/>
    </row>
    <row r="3791" spans="4:4" x14ac:dyDescent="0.2">
      <c r="D3791" s="130"/>
    </row>
    <row r="3792" spans="4:4" x14ac:dyDescent="0.2">
      <c r="D3792" s="130"/>
    </row>
    <row r="3793" spans="4:4" x14ac:dyDescent="0.2">
      <c r="D3793" s="130"/>
    </row>
    <row r="3794" spans="4:4" x14ac:dyDescent="0.2">
      <c r="D3794" s="130"/>
    </row>
    <row r="3795" spans="4:4" x14ac:dyDescent="0.2">
      <c r="D3795" s="130"/>
    </row>
    <row r="3796" spans="4:4" x14ac:dyDescent="0.2">
      <c r="D3796" s="130"/>
    </row>
    <row r="3797" spans="4:4" x14ac:dyDescent="0.2">
      <c r="D3797" s="130"/>
    </row>
    <row r="3798" spans="4:4" x14ac:dyDescent="0.2">
      <c r="D3798" s="130"/>
    </row>
    <row r="3799" spans="4:4" x14ac:dyDescent="0.2">
      <c r="D3799" s="130"/>
    </row>
    <row r="3800" spans="4:4" x14ac:dyDescent="0.2">
      <c r="D3800" s="130"/>
    </row>
    <row r="3801" spans="4:4" x14ac:dyDescent="0.2">
      <c r="D3801" s="130"/>
    </row>
    <row r="3802" spans="4:4" x14ac:dyDescent="0.2">
      <c r="D3802" s="130"/>
    </row>
    <row r="3803" spans="4:4" x14ac:dyDescent="0.2">
      <c r="D3803" s="130"/>
    </row>
    <row r="3804" spans="4:4" x14ac:dyDescent="0.2">
      <c r="D3804" s="130"/>
    </row>
    <row r="3805" spans="4:4" x14ac:dyDescent="0.2">
      <c r="D3805" s="130"/>
    </row>
    <row r="3806" spans="4:4" x14ac:dyDescent="0.2">
      <c r="D3806" s="130"/>
    </row>
    <row r="3807" spans="4:4" x14ac:dyDescent="0.2">
      <c r="D3807" s="130"/>
    </row>
    <row r="3808" spans="4:4" x14ac:dyDescent="0.2">
      <c r="D3808" s="130"/>
    </row>
    <row r="3809" spans="4:4" x14ac:dyDescent="0.2">
      <c r="D3809" s="130"/>
    </row>
    <row r="3810" spans="4:4" x14ac:dyDescent="0.2">
      <c r="D3810" s="130"/>
    </row>
    <row r="3811" spans="4:4" x14ac:dyDescent="0.2">
      <c r="D3811" s="130"/>
    </row>
    <row r="3812" spans="4:4" x14ac:dyDescent="0.2">
      <c r="D3812" s="130"/>
    </row>
    <row r="3813" spans="4:4" x14ac:dyDescent="0.2">
      <c r="D3813" s="130"/>
    </row>
    <row r="3814" spans="4:4" x14ac:dyDescent="0.2">
      <c r="D3814" s="130"/>
    </row>
    <row r="3815" spans="4:4" x14ac:dyDescent="0.2">
      <c r="D3815" s="130"/>
    </row>
    <row r="3816" spans="4:4" x14ac:dyDescent="0.2">
      <c r="D3816" s="130"/>
    </row>
    <row r="3817" spans="4:4" x14ac:dyDescent="0.2">
      <c r="D3817" s="130"/>
    </row>
    <row r="3818" spans="4:4" x14ac:dyDescent="0.2">
      <c r="D3818" s="130"/>
    </row>
    <row r="3819" spans="4:4" x14ac:dyDescent="0.2">
      <c r="D3819" s="130"/>
    </row>
    <row r="3820" spans="4:4" x14ac:dyDescent="0.2">
      <c r="D3820" s="130"/>
    </row>
    <row r="3821" spans="4:4" x14ac:dyDescent="0.2">
      <c r="D3821" s="130"/>
    </row>
    <row r="3822" spans="4:4" x14ac:dyDescent="0.2">
      <c r="D3822" s="130"/>
    </row>
    <row r="3823" spans="4:4" x14ac:dyDescent="0.2">
      <c r="D3823" s="130"/>
    </row>
    <row r="3824" spans="4:4" x14ac:dyDescent="0.2">
      <c r="D3824" s="130"/>
    </row>
    <row r="3825" spans="4:4" x14ac:dyDescent="0.2">
      <c r="D3825" s="130"/>
    </row>
    <row r="3826" spans="4:4" x14ac:dyDescent="0.2">
      <c r="D3826" s="130"/>
    </row>
    <row r="3827" spans="4:4" x14ac:dyDescent="0.2">
      <c r="D3827" s="130"/>
    </row>
    <row r="3828" spans="4:4" x14ac:dyDescent="0.2">
      <c r="D3828" s="130"/>
    </row>
    <row r="3829" spans="4:4" x14ac:dyDescent="0.2">
      <c r="D3829" s="130"/>
    </row>
    <row r="3830" spans="4:4" x14ac:dyDescent="0.2">
      <c r="D3830" s="130"/>
    </row>
    <row r="3831" spans="4:4" x14ac:dyDescent="0.2">
      <c r="D3831" s="130"/>
    </row>
    <row r="3832" spans="4:4" x14ac:dyDescent="0.2">
      <c r="D3832" s="130"/>
    </row>
    <row r="3833" spans="4:4" x14ac:dyDescent="0.2">
      <c r="D3833" s="130"/>
    </row>
    <row r="3834" spans="4:4" x14ac:dyDescent="0.2">
      <c r="D3834" s="130"/>
    </row>
    <row r="3835" spans="4:4" x14ac:dyDescent="0.2">
      <c r="D3835" s="130"/>
    </row>
    <row r="3836" spans="4:4" x14ac:dyDescent="0.2">
      <c r="D3836" s="130"/>
    </row>
    <row r="3837" spans="4:4" x14ac:dyDescent="0.2">
      <c r="D3837" s="130"/>
    </row>
    <row r="3838" spans="4:4" x14ac:dyDescent="0.2">
      <c r="D3838" s="130"/>
    </row>
    <row r="3839" spans="4:4" x14ac:dyDescent="0.2">
      <c r="D3839" s="130"/>
    </row>
    <row r="3840" spans="4:4" x14ac:dyDescent="0.2">
      <c r="D3840" s="130"/>
    </row>
    <row r="3841" spans="4:4" x14ac:dyDescent="0.2">
      <c r="D3841" s="130"/>
    </row>
    <row r="3842" spans="4:4" x14ac:dyDescent="0.2">
      <c r="D3842" s="130"/>
    </row>
    <row r="3843" spans="4:4" x14ac:dyDescent="0.2">
      <c r="D3843" s="130"/>
    </row>
    <row r="3844" spans="4:4" x14ac:dyDescent="0.2">
      <c r="D3844" s="130"/>
    </row>
    <row r="3845" spans="4:4" x14ac:dyDescent="0.2">
      <c r="D3845" s="130"/>
    </row>
    <row r="3846" spans="4:4" x14ac:dyDescent="0.2">
      <c r="D3846" s="130"/>
    </row>
    <row r="3847" spans="4:4" x14ac:dyDescent="0.2">
      <c r="D3847" s="130"/>
    </row>
    <row r="3848" spans="4:4" x14ac:dyDescent="0.2">
      <c r="D3848" s="130"/>
    </row>
    <row r="3849" spans="4:4" x14ac:dyDescent="0.2">
      <c r="D3849" s="130"/>
    </row>
    <row r="3850" spans="4:4" x14ac:dyDescent="0.2">
      <c r="D3850" s="130"/>
    </row>
    <row r="3851" spans="4:4" x14ac:dyDescent="0.2">
      <c r="D3851" s="130"/>
    </row>
    <row r="3852" spans="4:4" x14ac:dyDescent="0.2">
      <c r="D3852" s="130"/>
    </row>
    <row r="3853" spans="4:4" x14ac:dyDescent="0.2">
      <c r="D3853" s="130"/>
    </row>
    <row r="3854" spans="4:4" x14ac:dyDescent="0.2">
      <c r="D3854" s="130"/>
    </row>
    <row r="3855" spans="4:4" x14ac:dyDescent="0.2">
      <c r="D3855" s="130"/>
    </row>
    <row r="3856" spans="4:4" x14ac:dyDescent="0.2">
      <c r="D3856" s="130"/>
    </row>
    <row r="3857" spans="4:4" x14ac:dyDescent="0.2">
      <c r="D3857" s="130"/>
    </row>
    <row r="3858" spans="4:4" x14ac:dyDescent="0.2">
      <c r="D3858" s="130"/>
    </row>
    <row r="3859" spans="4:4" x14ac:dyDescent="0.2">
      <c r="D3859" s="130"/>
    </row>
    <row r="3860" spans="4:4" x14ac:dyDescent="0.2">
      <c r="D3860" s="130"/>
    </row>
    <row r="3861" spans="4:4" x14ac:dyDescent="0.2">
      <c r="D3861" s="130"/>
    </row>
    <row r="3862" spans="4:4" x14ac:dyDescent="0.2">
      <c r="D3862" s="130"/>
    </row>
    <row r="3863" spans="4:4" x14ac:dyDescent="0.2">
      <c r="D3863" s="130"/>
    </row>
    <row r="3864" spans="4:4" x14ac:dyDescent="0.2">
      <c r="D3864" s="130"/>
    </row>
    <row r="3865" spans="4:4" x14ac:dyDescent="0.2">
      <c r="D3865" s="130"/>
    </row>
    <row r="3866" spans="4:4" x14ac:dyDescent="0.2">
      <c r="D3866" s="130"/>
    </row>
    <row r="3867" spans="4:4" x14ac:dyDescent="0.2">
      <c r="D3867" s="130"/>
    </row>
    <row r="3868" spans="4:4" x14ac:dyDescent="0.2">
      <c r="D3868" s="130"/>
    </row>
    <row r="3869" spans="4:4" x14ac:dyDescent="0.2">
      <c r="D3869" s="130"/>
    </row>
    <row r="3870" spans="4:4" x14ac:dyDescent="0.2">
      <c r="D3870" s="130"/>
    </row>
    <row r="3871" spans="4:4" x14ac:dyDescent="0.2">
      <c r="D3871" s="130"/>
    </row>
    <row r="3872" spans="4:4" x14ac:dyDescent="0.2">
      <c r="D3872" s="130"/>
    </row>
    <row r="3873" spans="4:4" x14ac:dyDescent="0.2">
      <c r="D3873" s="130"/>
    </row>
    <row r="3874" spans="4:4" x14ac:dyDescent="0.2">
      <c r="D3874" s="130"/>
    </row>
    <row r="3875" spans="4:4" x14ac:dyDescent="0.2">
      <c r="D3875" s="130"/>
    </row>
    <row r="3876" spans="4:4" x14ac:dyDescent="0.2">
      <c r="D3876" s="130"/>
    </row>
    <row r="3877" spans="4:4" x14ac:dyDescent="0.2">
      <c r="D3877" s="130"/>
    </row>
    <row r="3878" spans="4:4" x14ac:dyDescent="0.2">
      <c r="D3878" s="130"/>
    </row>
    <row r="3879" spans="4:4" x14ac:dyDescent="0.2">
      <c r="D3879" s="130"/>
    </row>
    <row r="3880" spans="4:4" x14ac:dyDescent="0.2">
      <c r="D3880" s="130"/>
    </row>
    <row r="3881" spans="4:4" x14ac:dyDescent="0.2">
      <c r="D3881" s="130"/>
    </row>
    <row r="3882" spans="4:4" x14ac:dyDescent="0.2">
      <c r="D3882" s="130"/>
    </row>
    <row r="3883" spans="4:4" x14ac:dyDescent="0.2">
      <c r="D3883" s="130"/>
    </row>
    <row r="3884" spans="4:4" x14ac:dyDescent="0.2">
      <c r="D3884" s="130"/>
    </row>
    <row r="3885" spans="4:4" x14ac:dyDescent="0.2">
      <c r="D3885" s="130"/>
    </row>
    <row r="3886" spans="4:4" x14ac:dyDescent="0.2">
      <c r="D3886" s="130"/>
    </row>
    <row r="3887" spans="4:4" x14ac:dyDescent="0.2">
      <c r="D3887" s="130"/>
    </row>
    <row r="3888" spans="4:4" x14ac:dyDescent="0.2">
      <c r="D3888" s="130"/>
    </row>
    <row r="3889" spans="4:4" x14ac:dyDescent="0.2">
      <c r="D3889" s="130"/>
    </row>
    <row r="3890" spans="4:4" x14ac:dyDescent="0.2">
      <c r="D3890" s="130"/>
    </row>
    <row r="3891" spans="4:4" x14ac:dyDescent="0.2">
      <c r="D3891" s="130"/>
    </row>
    <row r="3892" spans="4:4" x14ac:dyDescent="0.2">
      <c r="D3892" s="130"/>
    </row>
    <row r="3893" spans="4:4" x14ac:dyDescent="0.2">
      <c r="D3893" s="130"/>
    </row>
    <row r="3894" spans="4:4" x14ac:dyDescent="0.2">
      <c r="D3894" s="130"/>
    </row>
    <row r="3895" spans="4:4" x14ac:dyDescent="0.2">
      <c r="D3895" s="130"/>
    </row>
    <row r="3896" spans="4:4" x14ac:dyDescent="0.2">
      <c r="D3896" s="130"/>
    </row>
    <row r="3897" spans="4:4" x14ac:dyDescent="0.2">
      <c r="D3897" s="130"/>
    </row>
    <row r="3898" spans="4:4" x14ac:dyDescent="0.2">
      <c r="D3898" s="130"/>
    </row>
    <row r="3899" spans="4:4" x14ac:dyDescent="0.2">
      <c r="D3899" s="130"/>
    </row>
    <row r="3900" spans="4:4" x14ac:dyDescent="0.2">
      <c r="D3900" s="130"/>
    </row>
    <row r="3901" spans="4:4" x14ac:dyDescent="0.2">
      <c r="D3901" s="130"/>
    </row>
    <row r="3902" spans="4:4" x14ac:dyDescent="0.2">
      <c r="D3902" s="130"/>
    </row>
    <row r="3903" spans="4:4" x14ac:dyDescent="0.2">
      <c r="D3903" s="130"/>
    </row>
    <row r="3904" spans="4:4" x14ac:dyDescent="0.2">
      <c r="D3904" s="130"/>
    </row>
    <row r="3905" spans="4:4" x14ac:dyDescent="0.2">
      <c r="D3905" s="130"/>
    </row>
    <row r="3906" spans="4:4" x14ac:dyDescent="0.2">
      <c r="D3906" s="130"/>
    </row>
    <row r="3907" spans="4:4" x14ac:dyDescent="0.2">
      <c r="D3907" s="130"/>
    </row>
    <row r="3908" spans="4:4" x14ac:dyDescent="0.2">
      <c r="D3908" s="130"/>
    </row>
    <row r="3909" spans="4:4" x14ac:dyDescent="0.2">
      <c r="D3909" s="130"/>
    </row>
    <row r="3910" spans="4:4" x14ac:dyDescent="0.2">
      <c r="D3910" s="130"/>
    </row>
    <row r="3911" spans="4:4" x14ac:dyDescent="0.2">
      <c r="D3911" s="130"/>
    </row>
    <row r="3912" spans="4:4" x14ac:dyDescent="0.2">
      <c r="D3912" s="130"/>
    </row>
    <row r="3913" spans="4:4" x14ac:dyDescent="0.2">
      <c r="D3913" s="130"/>
    </row>
    <row r="3914" spans="4:4" x14ac:dyDescent="0.2">
      <c r="D3914" s="130"/>
    </row>
    <row r="3915" spans="4:4" x14ac:dyDescent="0.2">
      <c r="D3915" s="130"/>
    </row>
    <row r="3916" spans="4:4" x14ac:dyDescent="0.2">
      <c r="D3916" s="130"/>
    </row>
    <row r="3917" spans="4:4" x14ac:dyDescent="0.2">
      <c r="D3917" s="130"/>
    </row>
    <row r="3918" spans="4:4" x14ac:dyDescent="0.2">
      <c r="D3918" s="130"/>
    </row>
    <row r="3919" spans="4:4" x14ac:dyDescent="0.2">
      <c r="D3919" s="130"/>
    </row>
    <row r="3920" spans="4:4" x14ac:dyDescent="0.2">
      <c r="D3920" s="130"/>
    </row>
    <row r="3921" spans="4:4" x14ac:dyDescent="0.2">
      <c r="D3921" s="130"/>
    </row>
    <row r="3922" spans="4:4" x14ac:dyDescent="0.2">
      <c r="D3922" s="130"/>
    </row>
    <row r="3923" spans="4:4" x14ac:dyDescent="0.2">
      <c r="D3923" s="130"/>
    </row>
    <row r="3924" spans="4:4" x14ac:dyDescent="0.2">
      <c r="D3924" s="130"/>
    </row>
    <row r="3925" spans="4:4" x14ac:dyDescent="0.2">
      <c r="D3925" s="130"/>
    </row>
    <row r="3926" spans="4:4" x14ac:dyDescent="0.2">
      <c r="D3926" s="130"/>
    </row>
    <row r="3927" spans="4:4" x14ac:dyDescent="0.2">
      <c r="D3927" s="130"/>
    </row>
    <row r="3928" spans="4:4" x14ac:dyDescent="0.2">
      <c r="D3928" s="130"/>
    </row>
    <row r="3929" spans="4:4" x14ac:dyDescent="0.2">
      <c r="D3929" s="130"/>
    </row>
    <row r="3930" spans="4:4" x14ac:dyDescent="0.2">
      <c r="D3930" s="130"/>
    </row>
    <row r="3931" spans="4:4" x14ac:dyDescent="0.2">
      <c r="D3931" s="130"/>
    </row>
    <row r="3932" spans="4:4" x14ac:dyDescent="0.2">
      <c r="D3932" s="130"/>
    </row>
    <row r="3933" spans="4:4" x14ac:dyDescent="0.2">
      <c r="D3933" s="130"/>
    </row>
    <row r="3934" spans="4:4" x14ac:dyDescent="0.2">
      <c r="D3934" s="130"/>
    </row>
    <row r="3935" spans="4:4" x14ac:dyDescent="0.2">
      <c r="D3935" s="130"/>
    </row>
    <row r="3936" spans="4:4" x14ac:dyDescent="0.2">
      <c r="D3936" s="130"/>
    </row>
    <row r="3937" spans="4:4" x14ac:dyDescent="0.2">
      <c r="D3937" s="130"/>
    </row>
    <row r="3938" spans="4:4" x14ac:dyDescent="0.2">
      <c r="D3938" s="130"/>
    </row>
    <row r="3939" spans="4:4" x14ac:dyDescent="0.2">
      <c r="D3939" s="130"/>
    </row>
    <row r="3940" spans="4:4" x14ac:dyDescent="0.2">
      <c r="D3940" s="130"/>
    </row>
    <row r="3941" spans="4:4" x14ac:dyDescent="0.2">
      <c r="D3941" s="130"/>
    </row>
    <row r="3942" spans="4:4" x14ac:dyDescent="0.2">
      <c r="D3942" s="130"/>
    </row>
    <row r="3943" spans="4:4" x14ac:dyDescent="0.2">
      <c r="D3943" s="130"/>
    </row>
    <row r="3944" spans="4:4" x14ac:dyDescent="0.2">
      <c r="D3944" s="130"/>
    </row>
    <row r="3945" spans="4:4" x14ac:dyDescent="0.2">
      <c r="D3945" s="130"/>
    </row>
    <row r="3946" spans="4:4" x14ac:dyDescent="0.2">
      <c r="D3946" s="130"/>
    </row>
    <row r="3947" spans="4:4" x14ac:dyDescent="0.2">
      <c r="D3947" s="130"/>
    </row>
    <row r="3948" spans="4:4" x14ac:dyDescent="0.2">
      <c r="D3948" s="130"/>
    </row>
    <row r="3949" spans="4:4" x14ac:dyDescent="0.2">
      <c r="D3949" s="130"/>
    </row>
    <row r="3950" spans="4:4" x14ac:dyDescent="0.2">
      <c r="D3950" s="130"/>
    </row>
    <row r="3951" spans="4:4" x14ac:dyDescent="0.2">
      <c r="D3951" s="130"/>
    </row>
    <row r="3952" spans="4:4" x14ac:dyDescent="0.2">
      <c r="D3952" s="130"/>
    </row>
    <row r="3953" spans="4:4" x14ac:dyDescent="0.2">
      <c r="D3953" s="130"/>
    </row>
    <row r="3954" spans="4:4" x14ac:dyDescent="0.2">
      <c r="D3954" s="130"/>
    </row>
    <row r="3955" spans="4:4" x14ac:dyDescent="0.2">
      <c r="D3955" s="130"/>
    </row>
    <row r="3956" spans="4:4" x14ac:dyDescent="0.2">
      <c r="D3956" s="130"/>
    </row>
    <row r="3957" spans="4:4" x14ac:dyDescent="0.2">
      <c r="D3957" s="130"/>
    </row>
    <row r="3958" spans="4:4" x14ac:dyDescent="0.2">
      <c r="D3958" s="130"/>
    </row>
    <row r="3959" spans="4:4" x14ac:dyDescent="0.2">
      <c r="D3959" s="130"/>
    </row>
    <row r="3960" spans="4:4" x14ac:dyDescent="0.2">
      <c r="D3960" s="130"/>
    </row>
    <row r="3961" spans="4:4" x14ac:dyDescent="0.2">
      <c r="D3961" s="130"/>
    </row>
    <row r="3962" spans="4:4" x14ac:dyDescent="0.2">
      <c r="D3962" s="130"/>
    </row>
    <row r="3963" spans="4:4" x14ac:dyDescent="0.2">
      <c r="D3963" s="130"/>
    </row>
    <row r="3964" spans="4:4" x14ac:dyDescent="0.2">
      <c r="D3964" s="130"/>
    </row>
    <row r="3965" spans="4:4" x14ac:dyDescent="0.2">
      <c r="D3965" s="130"/>
    </row>
    <row r="3966" spans="4:4" x14ac:dyDescent="0.2">
      <c r="D3966" s="130"/>
    </row>
    <row r="3967" spans="4:4" x14ac:dyDescent="0.2">
      <c r="D3967" s="130"/>
    </row>
    <row r="3968" spans="4:4" x14ac:dyDescent="0.2">
      <c r="D3968" s="130"/>
    </row>
    <row r="3969" spans="4:4" x14ac:dyDescent="0.2">
      <c r="D3969" s="130"/>
    </row>
    <row r="3970" spans="4:4" x14ac:dyDescent="0.2">
      <c r="D3970" s="130"/>
    </row>
    <row r="3971" spans="4:4" x14ac:dyDescent="0.2">
      <c r="D3971" s="130"/>
    </row>
    <row r="3972" spans="4:4" x14ac:dyDescent="0.2">
      <c r="D3972" s="130"/>
    </row>
    <row r="3973" spans="4:4" x14ac:dyDescent="0.2">
      <c r="D3973" s="130"/>
    </row>
    <row r="3974" spans="4:4" x14ac:dyDescent="0.2">
      <c r="D3974" s="130"/>
    </row>
    <row r="3975" spans="4:4" x14ac:dyDescent="0.2">
      <c r="D3975" s="130"/>
    </row>
    <row r="3976" spans="4:4" x14ac:dyDescent="0.2">
      <c r="D3976" s="130"/>
    </row>
    <row r="3977" spans="4:4" x14ac:dyDescent="0.2">
      <c r="D3977" s="130"/>
    </row>
    <row r="3978" spans="4:4" x14ac:dyDescent="0.2">
      <c r="D3978" s="130"/>
    </row>
    <row r="3979" spans="4:4" x14ac:dyDescent="0.2">
      <c r="D3979" s="130"/>
    </row>
    <row r="3980" spans="4:4" x14ac:dyDescent="0.2">
      <c r="D3980" s="130"/>
    </row>
    <row r="3981" spans="4:4" x14ac:dyDescent="0.2">
      <c r="D3981" s="130"/>
    </row>
    <row r="3982" spans="4:4" x14ac:dyDescent="0.2">
      <c r="D3982" s="130"/>
    </row>
    <row r="3983" spans="4:4" x14ac:dyDescent="0.2">
      <c r="D3983" s="130"/>
    </row>
    <row r="3984" spans="4:4" x14ac:dyDescent="0.2">
      <c r="D3984" s="130"/>
    </row>
    <row r="3985" spans="4:4" x14ac:dyDescent="0.2">
      <c r="D3985" s="130"/>
    </row>
    <row r="3986" spans="4:4" x14ac:dyDescent="0.2">
      <c r="D3986" s="130"/>
    </row>
    <row r="3987" spans="4:4" x14ac:dyDescent="0.2">
      <c r="D3987" s="130"/>
    </row>
    <row r="3988" spans="4:4" x14ac:dyDescent="0.2">
      <c r="D3988" s="130"/>
    </row>
    <row r="3989" spans="4:4" x14ac:dyDescent="0.2">
      <c r="D3989" s="130"/>
    </row>
    <row r="3990" spans="4:4" x14ac:dyDescent="0.2">
      <c r="D3990" s="130"/>
    </row>
    <row r="3991" spans="4:4" x14ac:dyDescent="0.2">
      <c r="D3991" s="130"/>
    </row>
    <row r="3992" spans="4:4" x14ac:dyDescent="0.2">
      <c r="D3992" s="130"/>
    </row>
    <row r="3993" spans="4:4" x14ac:dyDescent="0.2">
      <c r="D3993" s="130"/>
    </row>
    <row r="3994" spans="4:4" x14ac:dyDescent="0.2">
      <c r="D3994" s="130"/>
    </row>
    <row r="3995" spans="4:4" x14ac:dyDescent="0.2">
      <c r="D3995" s="130"/>
    </row>
    <row r="3996" spans="4:4" x14ac:dyDescent="0.2">
      <c r="D3996" s="130"/>
    </row>
    <row r="3997" spans="4:4" x14ac:dyDescent="0.2">
      <c r="D3997" s="130"/>
    </row>
    <row r="3998" spans="4:4" x14ac:dyDescent="0.2">
      <c r="D3998" s="130"/>
    </row>
    <row r="3999" spans="4:4" x14ac:dyDescent="0.2">
      <c r="D3999" s="130"/>
    </row>
    <row r="4000" spans="4:4" x14ac:dyDescent="0.2">
      <c r="D4000" s="130"/>
    </row>
    <row r="4001" spans="4:4" x14ac:dyDescent="0.2">
      <c r="D4001" s="130"/>
    </row>
    <row r="4002" spans="4:4" x14ac:dyDescent="0.2">
      <c r="D4002" s="130"/>
    </row>
    <row r="4003" spans="4:4" x14ac:dyDescent="0.2">
      <c r="D4003" s="130"/>
    </row>
    <row r="4004" spans="4:4" x14ac:dyDescent="0.2">
      <c r="D4004" s="130"/>
    </row>
    <row r="4005" spans="4:4" x14ac:dyDescent="0.2">
      <c r="D4005" s="130"/>
    </row>
    <row r="4006" spans="4:4" x14ac:dyDescent="0.2">
      <c r="D4006" s="130"/>
    </row>
    <row r="4007" spans="4:4" x14ac:dyDescent="0.2">
      <c r="D4007" s="130"/>
    </row>
    <row r="4008" spans="4:4" x14ac:dyDescent="0.2">
      <c r="D4008" s="130"/>
    </row>
    <row r="4009" spans="4:4" x14ac:dyDescent="0.2">
      <c r="D4009" s="130"/>
    </row>
    <row r="4010" spans="4:4" x14ac:dyDescent="0.2">
      <c r="D4010" s="130"/>
    </row>
    <row r="4011" spans="4:4" x14ac:dyDescent="0.2">
      <c r="D4011" s="130"/>
    </row>
    <row r="4012" spans="4:4" x14ac:dyDescent="0.2">
      <c r="D4012" s="130"/>
    </row>
    <row r="4013" spans="4:4" x14ac:dyDescent="0.2">
      <c r="D4013" s="130"/>
    </row>
    <row r="4014" spans="4:4" x14ac:dyDescent="0.2">
      <c r="D4014" s="130"/>
    </row>
    <row r="4015" spans="4:4" x14ac:dyDescent="0.2">
      <c r="D4015" s="130"/>
    </row>
    <row r="4016" spans="4:4" x14ac:dyDescent="0.2">
      <c r="D4016" s="130"/>
    </row>
    <row r="4017" spans="4:4" x14ac:dyDescent="0.2">
      <c r="D4017" s="130"/>
    </row>
    <row r="4018" spans="4:4" x14ac:dyDescent="0.2">
      <c r="D4018" s="130"/>
    </row>
    <row r="4019" spans="4:4" x14ac:dyDescent="0.2">
      <c r="D4019" s="130"/>
    </row>
    <row r="4020" spans="4:4" x14ac:dyDescent="0.2">
      <c r="D4020" s="130"/>
    </row>
    <row r="4021" spans="4:4" x14ac:dyDescent="0.2">
      <c r="D4021" s="130"/>
    </row>
    <row r="4022" spans="4:4" x14ac:dyDescent="0.2">
      <c r="D4022" s="130"/>
    </row>
    <row r="4023" spans="4:4" x14ac:dyDescent="0.2">
      <c r="D4023" s="130"/>
    </row>
    <row r="4024" spans="4:4" x14ac:dyDescent="0.2">
      <c r="D4024" s="130"/>
    </row>
    <row r="4025" spans="4:4" x14ac:dyDescent="0.2">
      <c r="D4025" s="130"/>
    </row>
    <row r="4026" spans="4:4" x14ac:dyDescent="0.2">
      <c r="D4026" s="130"/>
    </row>
    <row r="4027" spans="4:4" x14ac:dyDescent="0.2">
      <c r="D4027" s="130"/>
    </row>
    <row r="4028" spans="4:4" x14ac:dyDescent="0.2">
      <c r="D4028" s="130"/>
    </row>
    <row r="4029" spans="4:4" x14ac:dyDescent="0.2">
      <c r="D4029" s="130"/>
    </row>
    <row r="4030" spans="4:4" x14ac:dyDescent="0.2">
      <c r="D4030" s="130"/>
    </row>
    <row r="4031" spans="4:4" x14ac:dyDescent="0.2">
      <c r="D4031" s="130"/>
    </row>
    <row r="4032" spans="4:4" x14ac:dyDescent="0.2">
      <c r="D4032" s="130"/>
    </row>
    <row r="4033" spans="4:4" x14ac:dyDescent="0.2">
      <c r="D4033" s="130"/>
    </row>
    <row r="4034" spans="4:4" x14ac:dyDescent="0.2">
      <c r="D4034" s="130"/>
    </row>
    <row r="4035" spans="4:4" x14ac:dyDescent="0.2">
      <c r="D4035" s="130"/>
    </row>
    <row r="4036" spans="4:4" x14ac:dyDescent="0.2">
      <c r="D4036" s="130"/>
    </row>
    <row r="4037" spans="4:4" x14ac:dyDescent="0.2">
      <c r="D4037" s="130"/>
    </row>
    <row r="4038" spans="4:4" x14ac:dyDescent="0.2">
      <c r="D4038" s="130"/>
    </row>
    <row r="4039" spans="4:4" x14ac:dyDescent="0.2">
      <c r="D4039" s="130"/>
    </row>
    <row r="4040" spans="4:4" x14ac:dyDescent="0.2">
      <c r="D4040" s="130"/>
    </row>
    <row r="4041" spans="4:4" x14ac:dyDescent="0.2">
      <c r="D4041" s="130"/>
    </row>
    <row r="4042" spans="4:4" x14ac:dyDescent="0.2">
      <c r="D4042" s="130"/>
    </row>
    <row r="4043" spans="4:4" x14ac:dyDescent="0.2">
      <c r="D4043" s="130"/>
    </row>
    <row r="4044" spans="4:4" x14ac:dyDescent="0.2">
      <c r="D4044" s="130"/>
    </row>
    <row r="4045" spans="4:4" x14ac:dyDescent="0.2">
      <c r="D4045" s="130"/>
    </row>
    <row r="4046" spans="4:4" x14ac:dyDescent="0.2">
      <c r="D4046" s="130"/>
    </row>
    <row r="4047" spans="4:4" x14ac:dyDescent="0.2">
      <c r="D4047" s="130"/>
    </row>
    <row r="4048" spans="4:4" x14ac:dyDescent="0.2">
      <c r="D4048" s="130"/>
    </row>
    <row r="4049" spans="4:4" x14ac:dyDescent="0.2">
      <c r="D4049" s="130"/>
    </row>
    <row r="4050" spans="4:4" x14ac:dyDescent="0.2">
      <c r="D4050" s="130"/>
    </row>
    <row r="4051" spans="4:4" x14ac:dyDescent="0.2">
      <c r="D4051" s="130"/>
    </row>
    <row r="4052" spans="4:4" x14ac:dyDescent="0.2">
      <c r="D4052" s="130"/>
    </row>
    <row r="4053" spans="4:4" x14ac:dyDescent="0.2">
      <c r="D4053" s="130"/>
    </row>
    <row r="4054" spans="4:4" x14ac:dyDescent="0.2">
      <c r="D4054" s="130"/>
    </row>
    <row r="4055" spans="4:4" x14ac:dyDescent="0.2">
      <c r="D4055" s="130"/>
    </row>
    <row r="4056" spans="4:4" x14ac:dyDescent="0.2">
      <c r="D4056" s="130"/>
    </row>
    <row r="4057" spans="4:4" x14ac:dyDescent="0.2">
      <c r="D4057" s="130"/>
    </row>
    <row r="4058" spans="4:4" x14ac:dyDescent="0.2">
      <c r="D4058" s="130"/>
    </row>
    <row r="4059" spans="4:4" x14ac:dyDescent="0.2">
      <c r="D4059" s="130"/>
    </row>
    <row r="4060" spans="4:4" x14ac:dyDescent="0.2">
      <c r="D4060" s="130"/>
    </row>
    <row r="4061" spans="4:4" x14ac:dyDescent="0.2">
      <c r="D4061" s="130"/>
    </row>
    <row r="4062" spans="4:4" x14ac:dyDescent="0.2">
      <c r="D4062" s="130"/>
    </row>
    <row r="4063" spans="4:4" x14ac:dyDescent="0.2">
      <c r="D4063" s="130"/>
    </row>
    <row r="4064" spans="4:4" x14ac:dyDescent="0.2">
      <c r="D4064" s="130"/>
    </row>
    <row r="4065" spans="4:4" x14ac:dyDescent="0.2">
      <c r="D4065" s="130"/>
    </row>
    <row r="4066" spans="4:4" x14ac:dyDescent="0.2">
      <c r="D4066" s="130"/>
    </row>
    <row r="4067" spans="4:4" x14ac:dyDescent="0.2">
      <c r="D4067" s="130"/>
    </row>
    <row r="4068" spans="4:4" x14ac:dyDescent="0.2">
      <c r="D4068" s="130"/>
    </row>
    <row r="4069" spans="4:4" x14ac:dyDescent="0.2">
      <c r="D4069" s="130"/>
    </row>
    <row r="4070" spans="4:4" x14ac:dyDescent="0.2">
      <c r="D4070" s="130"/>
    </row>
    <row r="4071" spans="4:4" x14ac:dyDescent="0.2">
      <c r="D4071" s="130"/>
    </row>
    <row r="4072" spans="4:4" x14ac:dyDescent="0.2">
      <c r="D4072" s="130"/>
    </row>
    <row r="4073" spans="4:4" x14ac:dyDescent="0.2">
      <c r="D4073" s="130"/>
    </row>
    <row r="4074" spans="4:4" x14ac:dyDescent="0.2">
      <c r="D4074" s="130"/>
    </row>
    <row r="4075" spans="4:4" x14ac:dyDescent="0.2">
      <c r="D4075" s="130"/>
    </row>
    <row r="4076" spans="4:4" x14ac:dyDescent="0.2">
      <c r="D4076" s="130"/>
    </row>
    <row r="4077" spans="4:4" x14ac:dyDescent="0.2">
      <c r="D4077" s="130"/>
    </row>
    <row r="4078" spans="4:4" x14ac:dyDescent="0.2">
      <c r="D4078" s="130"/>
    </row>
    <row r="4079" spans="4:4" x14ac:dyDescent="0.2">
      <c r="D4079" s="130"/>
    </row>
    <row r="4080" spans="4:4" x14ac:dyDescent="0.2">
      <c r="D4080" s="130"/>
    </row>
    <row r="4081" spans="4:4" x14ac:dyDescent="0.2">
      <c r="D4081" s="130"/>
    </row>
    <row r="4082" spans="4:4" x14ac:dyDescent="0.2">
      <c r="D4082" s="130"/>
    </row>
    <row r="4083" spans="4:4" x14ac:dyDescent="0.2">
      <c r="D4083" s="130"/>
    </row>
    <row r="4084" spans="4:4" x14ac:dyDescent="0.2">
      <c r="D4084" s="130"/>
    </row>
    <row r="4085" spans="4:4" x14ac:dyDescent="0.2">
      <c r="D4085" s="130"/>
    </row>
    <row r="4086" spans="4:4" x14ac:dyDescent="0.2">
      <c r="D4086" s="130"/>
    </row>
    <row r="4087" spans="4:4" x14ac:dyDescent="0.2">
      <c r="D4087" s="130"/>
    </row>
    <row r="4088" spans="4:4" x14ac:dyDescent="0.2">
      <c r="D4088" s="130"/>
    </row>
    <row r="4089" spans="4:4" x14ac:dyDescent="0.2">
      <c r="D4089" s="130"/>
    </row>
    <row r="4090" spans="4:4" x14ac:dyDescent="0.2">
      <c r="D4090" s="130"/>
    </row>
    <row r="4091" spans="4:4" x14ac:dyDescent="0.2">
      <c r="D4091" s="130"/>
    </row>
    <row r="4092" spans="4:4" x14ac:dyDescent="0.2">
      <c r="D4092" s="130"/>
    </row>
    <row r="4093" spans="4:4" x14ac:dyDescent="0.2">
      <c r="D4093" s="130"/>
    </row>
    <row r="4094" spans="4:4" x14ac:dyDescent="0.2">
      <c r="D4094" s="130"/>
    </row>
    <row r="4095" spans="4:4" x14ac:dyDescent="0.2">
      <c r="D4095" s="130"/>
    </row>
    <row r="4096" spans="4:4" x14ac:dyDescent="0.2">
      <c r="D4096" s="130"/>
    </row>
    <row r="4097" spans="4:4" x14ac:dyDescent="0.2">
      <c r="D4097" s="130"/>
    </row>
    <row r="4098" spans="4:4" x14ac:dyDescent="0.2">
      <c r="D4098" s="130"/>
    </row>
    <row r="4099" spans="4:4" x14ac:dyDescent="0.2">
      <c r="D4099" s="130"/>
    </row>
    <row r="4100" spans="4:4" x14ac:dyDescent="0.2">
      <c r="D4100" s="130"/>
    </row>
    <row r="4101" spans="4:4" x14ac:dyDescent="0.2">
      <c r="D4101" s="130"/>
    </row>
    <row r="4102" spans="4:4" x14ac:dyDescent="0.2">
      <c r="D4102" s="130"/>
    </row>
    <row r="4103" spans="4:4" x14ac:dyDescent="0.2">
      <c r="D4103" s="130"/>
    </row>
    <row r="4104" spans="4:4" x14ac:dyDescent="0.2">
      <c r="D4104" s="130"/>
    </row>
    <row r="4105" spans="4:4" x14ac:dyDescent="0.2">
      <c r="D4105" s="130"/>
    </row>
    <row r="4106" spans="4:4" x14ac:dyDescent="0.2">
      <c r="D4106" s="130"/>
    </row>
    <row r="4107" spans="4:4" x14ac:dyDescent="0.2">
      <c r="D4107" s="130"/>
    </row>
    <row r="4108" spans="4:4" x14ac:dyDescent="0.2">
      <c r="D4108" s="130"/>
    </row>
    <row r="4109" spans="4:4" x14ac:dyDescent="0.2">
      <c r="D4109" s="130"/>
    </row>
    <row r="4110" spans="4:4" x14ac:dyDescent="0.2">
      <c r="D4110" s="130"/>
    </row>
    <row r="4111" spans="4:4" x14ac:dyDescent="0.2">
      <c r="D4111" s="130"/>
    </row>
    <row r="4112" spans="4:4" x14ac:dyDescent="0.2">
      <c r="D4112" s="130"/>
    </row>
    <row r="4113" spans="4:4" x14ac:dyDescent="0.2">
      <c r="D4113" s="130"/>
    </row>
    <row r="4114" spans="4:4" x14ac:dyDescent="0.2">
      <c r="D4114" s="130"/>
    </row>
    <row r="4115" spans="4:4" x14ac:dyDescent="0.2">
      <c r="D4115" s="130"/>
    </row>
    <row r="4116" spans="4:4" x14ac:dyDescent="0.2">
      <c r="D4116" s="130"/>
    </row>
    <row r="4117" spans="4:4" x14ac:dyDescent="0.2">
      <c r="D4117" s="130"/>
    </row>
    <row r="4118" spans="4:4" x14ac:dyDescent="0.2">
      <c r="D4118" s="130"/>
    </row>
    <row r="4119" spans="4:4" x14ac:dyDescent="0.2">
      <c r="D4119" s="130"/>
    </row>
    <row r="4120" spans="4:4" x14ac:dyDescent="0.2">
      <c r="D4120" s="130"/>
    </row>
    <row r="4121" spans="4:4" x14ac:dyDescent="0.2">
      <c r="D4121" s="130"/>
    </row>
    <row r="4122" spans="4:4" x14ac:dyDescent="0.2">
      <c r="D4122" s="130"/>
    </row>
    <row r="4123" spans="4:4" x14ac:dyDescent="0.2">
      <c r="D4123" s="130"/>
    </row>
    <row r="4124" spans="4:4" x14ac:dyDescent="0.2">
      <c r="D4124" s="130"/>
    </row>
    <row r="4125" spans="4:4" x14ac:dyDescent="0.2">
      <c r="D4125" s="130"/>
    </row>
    <row r="4126" spans="4:4" x14ac:dyDescent="0.2">
      <c r="D4126" s="130"/>
    </row>
    <row r="4127" spans="4:4" x14ac:dyDescent="0.2">
      <c r="D4127" s="130"/>
    </row>
    <row r="4128" spans="4:4" x14ac:dyDescent="0.2">
      <c r="D4128" s="130"/>
    </row>
    <row r="4129" spans="4:4" x14ac:dyDescent="0.2">
      <c r="D4129" s="130"/>
    </row>
    <row r="4130" spans="4:4" x14ac:dyDescent="0.2">
      <c r="D4130" s="130"/>
    </row>
    <row r="4131" spans="4:4" x14ac:dyDescent="0.2">
      <c r="D4131" s="130"/>
    </row>
    <row r="4132" spans="4:4" x14ac:dyDescent="0.2">
      <c r="D4132" s="130"/>
    </row>
    <row r="4133" spans="4:4" x14ac:dyDescent="0.2">
      <c r="D4133" s="130"/>
    </row>
    <row r="4134" spans="4:4" x14ac:dyDescent="0.2">
      <c r="D4134" s="130"/>
    </row>
    <row r="4135" spans="4:4" x14ac:dyDescent="0.2">
      <c r="D4135" s="130"/>
    </row>
    <row r="4136" spans="4:4" x14ac:dyDescent="0.2">
      <c r="D4136" s="130"/>
    </row>
    <row r="4137" spans="4:4" x14ac:dyDescent="0.2">
      <c r="D4137" s="130"/>
    </row>
    <row r="4138" spans="4:4" x14ac:dyDescent="0.2">
      <c r="D4138" s="130"/>
    </row>
    <row r="4139" spans="4:4" x14ac:dyDescent="0.2">
      <c r="D4139" s="130"/>
    </row>
    <row r="4140" spans="4:4" x14ac:dyDescent="0.2">
      <c r="D4140" s="130"/>
    </row>
    <row r="4141" spans="4:4" x14ac:dyDescent="0.2">
      <c r="D4141" s="130"/>
    </row>
    <row r="4142" spans="4:4" x14ac:dyDescent="0.2">
      <c r="D4142" s="130"/>
    </row>
    <row r="4143" spans="4:4" x14ac:dyDescent="0.2">
      <c r="D4143" s="130"/>
    </row>
    <row r="4144" spans="4:4" x14ac:dyDescent="0.2">
      <c r="D4144" s="130"/>
    </row>
    <row r="4145" spans="4:4" x14ac:dyDescent="0.2">
      <c r="D4145" s="130"/>
    </row>
    <row r="4146" spans="4:4" x14ac:dyDescent="0.2">
      <c r="D4146" s="130"/>
    </row>
    <row r="4147" spans="4:4" x14ac:dyDescent="0.2">
      <c r="D4147" s="130"/>
    </row>
    <row r="4148" spans="4:4" x14ac:dyDescent="0.2">
      <c r="D4148" s="130"/>
    </row>
    <row r="4149" spans="4:4" x14ac:dyDescent="0.2">
      <c r="D4149" s="130"/>
    </row>
    <row r="4150" spans="4:4" x14ac:dyDescent="0.2">
      <c r="D4150" s="130"/>
    </row>
    <row r="4151" spans="4:4" x14ac:dyDescent="0.2">
      <c r="D4151" s="130"/>
    </row>
    <row r="4152" spans="4:4" x14ac:dyDescent="0.2">
      <c r="D4152" s="130"/>
    </row>
    <row r="4153" spans="4:4" x14ac:dyDescent="0.2">
      <c r="D4153" s="130"/>
    </row>
    <row r="4154" spans="4:4" x14ac:dyDescent="0.2">
      <c r="D4154" s="130"/>
    </row>
    <row r="4155" spans="4:4" x14ac:dyDescent="0.2">
      <c r="D4155" s="130"/>
    </row>
    <row r="4156" spans="4:4" x14ac:dyDescent="0.2">
      <c r="D4156" s="130"/>
    </row>
    <row r="4157" spans="4:4" x14ac:dyDescent="0.2">
      <c r="D4157" s="130"/>
    </row>
    <row r="4158" spans="4:4" x14ac:dyDescent="0.2">
      <c r="D4158" s="130"/>
    </row>
    <row r="4159" spans="4:4" x14ac:dyDescent="0.2">
      <c r="D4159" s="130"/>
    </row>
    <row r="4160" spans="4:4" x14ac:dyDescent="0.2">
      <c r="D4160" s="130"/>
    </row>
    <row r="4161" spans="4:4" x14ac:dyDescent="0.2">
      <c r="D4161" s="130"/>
    </row>
    <row r="4162" spans="4:4" x14ac:dyDescent="0.2">
      <c r="D4162" s="130"/>
    </row>
    <row r="4163" spans="4:4" x14ac:dyDescent="0.2">
      <c r="D4163" s="130"/>
    </row>
    <row r="4164" spans="4:4" x14ac:dyDescent="0.2">
      <c r="D4164" s="130"/>
    </row>
    <row r="4165" spans="4:4" x14ac:dyDescent="0.2">
      <c r="D4165" s="130"/>
    </row>
    <row r="4166" spans="4:4" x14ac:dyDescent="0.2">
      <c r="D4166" s="130"/>
    </row>
    <row r="4167" spans="4:4" x14ac:dyDescent="0.2">
      <c r="D4167" s="130"/>
    </row>
    <row r="4168" spans="4:4" x14ac:dyDescent="0.2">
      <c r="D4168" s="130"/>
    </row>
    <row r="4169" spans="4:4" x14ac:dyDescent="0.2">
      <c r="D4169" s="130"/>
    </row>
    <row r="4170" spans="4:4" x14ac:dyDescent="0.2">
      <c r="D4170" s="130"/>
    </row>
    <row r="4171" spans="4:4" x14ac:dyDescent="0.2">
      <c r="D4171" s="130"/>
    </row>
    <row r="4172" spans="4:4" x14ac:dyDescent="0.2">
      <c r="D4172" s="130"/>
    </row>
    <row r="4173" spans="4:4" x14ac:dyDescent="0.2">
      <c r="D4173" s="130"/>
    </row>
    <row r="4174" spans="4:4" x14ac:dyDescent="0.2">
      <c r="D4174" s="130"/>
    </row>
    <row r="4175" spans="4:4" x14ac:dyDescent="0.2">
      <c r="D4175" s="130"/>
    </row>
    <row r="4176" spans="4:4" x14ac:dyDescent="0.2">
      <c r="D4176" s="130"/>
    </row>
    <row r="4177" spans="4:4" x14ac:dyDescent="0.2">
      <c r="D4177" s="130"/>
    </row>
    <row r="4178" spans="4:4" x14ac:dyDescent="0.2">
      <c r="D4178" s="130"/>
    </row>
    <row r="4179" spans="4:4" x14ac:dyDescent="0.2">
      <c r="D4179" s="130"/>
    </row>
    <row r="4180" spans="4:4" x14ac:dyDescent="0.2">
      <c r="D4180" s="130"/>
    </row>
    <row r="4181" spans="4:4" x14ac:dyDescent="0.2">
      <c r="D4181" s="130"/>
    </row>
    <row r="4182" spans="4:4" x14ac:dyDescent="0.2">
      <c r="D4182" s="130"/>
    </row>
    <row r="4183" spans="4:4" x14ac:dyDescent="0.2">
      <c r="D4183" s="130"/>
    </row>
    <row r="4184" spans="4:4" x14ac:dyDescent="0.2">
      <c r="D4184" s="130"/>
    </row>
    <row r="4185" spans="4:4" x14ac:dyDescent="0.2">
      <c r="D4185" s="130"/>
    </row>
    <row r="4186" spans="4:4" x14ac:dyDescent="0.2">
      <c r="D4186" s="130"/>
    </row>
    <row r="4187" spans="4:4" x14ac:dyDescent="0.2">
      <c r="D4187" s="130"/>
    </row>
    <row r="4188" spans="4:4" x14ac:dyDescent="0.2">
      <c r="D4188" s="130"/>
    </row>
    <row r="4189" spans="4:4" x14ac:dyDescent="0.2">
      <c r="D4189" s="130"/>
    </row>
    <row r="4190" spans="4:4" x14ac:dyDescent="0.2">
      <c r="D4190" s="130"/>
    </row>
    <row r="4191" spans="4:4" x14ac:dyDescent="0.2">
      <c r="D4191" s="130"/>
    </row>
    <row r="4192" spans="4:4" x14ac:dyDescent="0.2">
      <c r="D4192" s="130"/>
    </row>
    <row r="4193" spans="4:4" x14ac:dyDescent="0.2">
      <c r="D4193" s="130"/>
    </row>
    <row r="4194" spans="4:4" x14ac:dyDescent="0.2">
      <c r="D4194" s="130"/>
    </row>
    <row r="4195" spans="4:4" x14ac:dyDescent="0.2">
      <c r="D4195" s="130"/>
    </row>
    <row r="4196" spans="4:4" x14ac:dyDescent="0.2">
      <c r="D4196" s="130"/>
    </row>
    <row r="4197" spans="4:4" x14ac:dyDescent="0.2">
      <c r="D4197" s="130"/>
    </row>
    <row r="4198" spans="4:4" x14ac:dyDescent="0.2">
      <c r="D4198" s="130"/>
    </row>
    <row r="4199" spans="4:4" x14ac:dyDescent="0.2">
      <c r="D4199" s="130"/>
    </row>
    <row r="4200" spans="4:4" x14ac:dyDescent="0.2">
      <c r="D4200" s="130"/>
    </row>
    <row r="4201" spans="4:4" x14ac:dyDescent="0.2">
      <c r="D4201" s="130"/>
    </row>
    <row r="4202" spans="4:4" x14ac:dyDescent="0.2">
      <c r="D4202" s="130"/>
    </row>
    <row r="4203" spans="4:4" x14ac:dyDescent="0.2">
      <c r="D4203" s="130"/>
    </row>
    <row r="4204" spans="4:4" x14ac:dyDescent="0.2">
      <c r="D4204" s="130"/>
    </row>
    <row r="4205" spans="4:4" x14ac:dyDescent="0.2">
      <c r="D4205" s="130"/>
    </row>
    <row r="4206" spans="4:4" x14ac:dyDescent="0.2">
      <c r="D4206" s="130"/>
    </row>
    <row r="4207" spans="4:4" x14ac:dyDescent="0.2">
      <c r="D4207" s="130"/>
    </row>
    <row r="4208" spans="4:4" x14ac:dyDescent="0.2">
      <c r="D4208" s="130"/>
    </row>
    <row r="4209" spans="4:4" x14ac:dyDescent="0.2">
      <c r="D4209" s="130"/>
    </row>
    <row r="4210" spans="4:4" x14ac:dyDescent="0.2">
      <c r="D4210" s="130"/>
    </row>
    <row r="4211" spans="4:4" x14ac:dyDescent="0.2">
      <c r="D4211" s="130"/>
    </row>
    <row r="4212" spans="4:4" x14ac:dyDescent="0.2">
      <c r="D4212" s="130"/>
    </row>
    <row r="4213" spans="4:4" x14ac:dyDescent="0.2">
      <c r="D4213" s="130"/>
    </row>
    <row r="4214" spans="4:4" x14ac:dyDescent="0.2">
      <c r="D4214" s="130"/>
    </row>
    <row r="4215" spans="4:4" x14ac:dyDescent="0.2">
      <c r="D4215" s="130"/>
    </row>
    <row r="4216" spans="4:4" x14ac:dyDescent="0.2">
      <c r="D4216" s="130"/>
    </row>
    <row r="4217" spans="4:4" x14ac:dyDescent="0.2">
      <c r="D4217" s="130"/>
    </row>
    <row r="4218" spans="4:4" x14ac:dyDescent="0.2">
      <c r="D4218" s="130"/>
    </row>
    <row r="4219" spans="4:4" x14ac:dyDescent="0.2">
      <c r="D4219" s="130"/>
    </row>
    <row r="4220" spans="4:4" x14ac:dyDescent="0.2">
      <c r="D4220" s="130"/>
    </row>
    <row r="4221" spans="4:4" x14ac:dyDescent="0.2">
      <c r="D4221" s="130"/>
    </row>
    <row r="4222" spans="4:4" x14ac:dyDescent="0.2">
      <c r="D4222" s="130"/>
    </row>
    <row r="4223" spans="4:4" x14ac:dyDescent="0.2">
      <c r="D4223" s="130"/>
    </row>
    <row r="4224" spans="4:4" x14ac:dyDescent="0.2">
      <c r="D4224" s="130"/>
    </row>
    <row r="4225" spans="4:4" x14ac:dyDescent="0.2">
      <c r="D4225" s="130"/>
    </row>
    <row r="4226" spans="4:4" x14ac:dyDescent="0.2">
      <c r="D4226" s="130"/>
    </row>
    <row r="4227" spans="4:4" x14ac:dyDescent="0.2">
      <c r="D4227" s="130"/>
    </row>
    <row r="4228" spans="4:4" x14ac:dyDescent="0.2">
      <c r="D4228" s="130"/>
    </row>
    <row r="4229" spans="4:4" x14ac:dyDescent="0.2">
      <c r="D4229" s="130"/>
    </row>
    <row r="4230" spans="4:4" x14ac:dyDescent="0.2">
      <c r="D4230" s="130"/>
    </row>
    <row r="4231" spans="4:4" x14ac:dyDescent="0.2">
      <c r="D4231" s="130"/>
    </row>
    <row r="4232" spans="4:4" x14ac:dyDescent="0.2">
      <c r="D4232" s="130"/>
    </row>
    <row r="4233" spans="4:4" x14ac:dyDescent="0.2">
      <c r="D4233" s="130"/>
    </row>
    <row r="4234" spans="4:4" x14ac:dyDescent="0.2">
      <c r="D4234" s="130"/>
    </row>
    <row r="4235" spans="4:4" x14ac:dyDescent="0.2">
      <c r="D4235" s="130"/>
    </row>
    <row r="4236" spans="4:4" x14ac:dyDescent="0.2">
      <c r="D4236" s="130"/>
    </row>
    <row r="4237" spans="4:4" x14ac:dyDescent="0.2">
      <c r="D4237" s="130"/>
    </row>
    <row r="4238" spans="4:4" x14ac:dyDescent="0.2">
      <c r="D4238" s="130"/>
    </row>
    <row r="4239" spans="4:4" x14ac:dyDescent="0.2">
      <c r="D4239" s="130"/>
    </row>
    <row r="4240" spans="4:4" x14ac:dyDescent="0.2">
      <c r="D4240" s="130"/>
    </row>
    <row r="4241" spans="4:4" x14ac:dyDescent="0.2">
      <c r="D4241" s="130"/>
    </row>
    <row r="4242" spans="4:4" x14ac:dyDescent="0.2">
      <c r="D4242" s="130"/>
    </row>
    <row r="4243" spans="4:4" x14ac:dyDescent="0.2">
      <c r="D4243" s="130"/>
    </row>
    <row r="4244" spans="4:4" x14ac:dyDescent="0.2">
      <c r="D4244" s="130"/>
    </row>
    <row r="4245" spans="4:4" x14ac:dyDescent="0.2">
      <c r="D4245" s="130"/>
    </row>
    <row r="4246" spans="4:4" x14ac:dyDescent="0.2">
      <c r="D4246" s="130"/>
    </row>
    <row r="4247" spans="4:4" x14ac:dyDescent="0.2">
      <c r="D4247" s="130"/>
    </row>
    <row r="4248" spans="4:4" x14ac:dyDescent="0.2">
      <c r="D4248" s="130"/>
    </row>
    <row r="4249" spans="4:4" x14ac:dyDescent="0.2">
      <c r="D4249" s="130"/>
    </row>
    <row r="4250" spans="4:4" x14ac:dyDescent="0.2">
      <c r="D4250" s="130"/>
    </row>
    <row r="4251" spans="4:4" x14ac:dyDescent="0.2">
      <c r="D4251" s="130"/>
    </row>
    <row r="4252" spans="4:4" x14ac:dyDescent="0.2">
      <c r="D4252" s="130"/>
    </row>
    <row r="4253" spans="4:4" x14ac:dyDescent="0.2">
      <c r="D4253" s="130"/>
    </row>
    <row r="4254" spans="4:4" x14ac:dyDescent="0.2">
      <c r="D4254" s="130"/>
    </row>
    <row r="4255" spans="4:4" x14ac:dyDescent="0.2">
      <c r="D4255" s="130"/>
    </row>
    <row r="4256" spans="4:4" x14ac:dyDescent="0.2">
      <c r="D4256" s="130"/>
    </row>
    <row r="4257" spans="4:4" x14ac:dyDescent="0.2">
      <c r="D4257" s="130"/>
    </row>
    <row r="4258" spans="4:4" x14ac:dyDescent="0.2">
      <c r="D4258" s="130"/>
    </row>
    <row r="4259" spans="4:4" x14ac:dyDescent="0.2">
      <c r="D4259" s="130"/>
    </row>
    <row r="4260" spans="4:4" x14ac:dyDescent="0.2">
      <c r="D4260" s="130"/>
    </row>
    <row r="4261" spans="4:4" x14ac:dyDescent="0.2">
      <c r="D4261" s="130"/>
    </row>
    <row r="4262" spans="4:4" x14ac:dyDescent="0.2">
      <c r="D4262" s="130"/>
    </row>
    <row r="4263" spans="4:4" x14ac:dyDescent="0.2">
      <c r="D4263" s="130"/>
    </row>
    <row r="4264" spans="4:4" x14ac:dyDescent="0.2">
      <c r="D4264" s="130"/>
    </row>
    <row r="4265" spans="4:4" x14ac:dyDescent="0.2">
      <c r="D4265" s="130"/>
    </row>
    <row r="4266" spans="4:4" x14ac:dyDescent="0.2">
      <c r="D4266" s="130"/>
    </row>
    <row r="4267" spans="4:4" x14ac:dyDescent="0.2">
      <c r="D4267" s="130"/>
    </row>
    <row r="4268" spans="4:4" x14ac:dyDescent="0.2">
      <c r="D4268" s="130"/>
    </row>
    <row r="4269" spans="4:4" x14ac:dyDescent="0.2">
      <c r="D4269" s="130"/>
    </row>
    <row r="4270" spans="4:4" x14ac:dyDescent="0.2">
      <c r="D4270" s="130"/>
    </row>
    <row r="4271" spans="4:4" x14ac:dyDescent="0.2">
      <c r="D4271" s="130"/>
    </row>
    <row r="4272" spans="4:4" x14ac:dyDescent="0.2">
      <c r="D4272" s="130"/>
    </row>
    <row r="4273" spans="4:4" x14ac:dyDescent="0.2">
      <c r="D4273" s="130"/>
    </row>
    <row r="4274" spans="4:4" x14ac:dyDescent="0.2">
      <c r="D4274" s="130"/>
    </row>
    <row r="4275" spans="4:4" x14ac:dyDescent="0.2">
      <c r="D4275" s="130"/>
    </row>
    <row r="4276" spans="4:4" x14ac:dyDescent="0.2">
      <c r="D4276" s="130"/>
    </row>
    <row r="4277" spans="4:4" x14ac:dyDescent="0.2">
      <c r="D4277" s="130"/>
    </row>
    <row r="4278" spans="4:4" x14ac:dyDescent="0.2">
      <c r="D4278" s="130"/>
    </row>
    <row r="4279" spans="4:4" x14ac:dyDescent="0.2">
      <c r="D4279" s="130"/>
    </row>
    <row r="4280" spans="4:4" x14ac:dyDescent="0.2">
      <c r="D4280" s="130"/>
    </row>
    <row r="4281" spans="4:4" x14ac:dyDescent="0.2">
      <c r="D4281" s="130"/>
    </row>
    <row r="4282" spans="4:4" x14ac:dyDescent="0.2">
      <c r="D4282" s="130"/>
    </row>
    <row r="4283" spans="4:4" x14ac:dyDescent="0.2">
      <c r="D4283" s="130"/>
    </row>
    <row r="4284" spans="4:4" x14ac:dyDescent="0.2">
      <c r="D4284" s="130"/>
    </row>
    <row r="4285" spans="4:4" x14ac:dyDescent="0.2">
      <c r="D4285" s="130"/>
    </row>
    <row r="4286" spans="4:4" x14ac:dyDescent="0.2">
      <c r="D4286" s="130"/>
    </row>
    <row r="4287" spans="4:4" x14ac:dyDescent="0.2">
      <c r="D4287" s="130"/>
    </row>
    <row r="4288" spans="4:4" x14ac:dyDescent="0.2">
      <c r="D4288" s="130"/>
    </row>
    <row r="4289" spans="4:4" x14ac:dyDescent="0.2">
      <c r="D4289" s="130"/>
    </row>
    <row r="4290" spans="4:4" x14ac:dyDescent="0.2">
      <c r="D4290" s="130"/>
    </row>
    <row r="4291" spans="4:4" x14ac:dyDescent="0.2">
      <c r="D4291" s="130"/>
    </row>
    <row r="4292" spans="4:4" x14ac:dyDescent="0.2">
      <c r="D4292" s="130"/>
    </row>
    <row r="4293" spans="4:4" x14ac:dyDescent="0.2">
      <c r="D4293" s="130"/>
    </row>
    <row r="4294" spans="4:4" x14ac:dyDescent="0.2">
      <c r="D4294" s="130"/>
    </row>
    <row r="4295" spans="4:4" x14ac:dyDescent="0.2">
      <c r="D4295" s="130"/>
    </row>
    <row r="4296" spans="4:4" x14ac:dyDescent="0.2">
      <c r="D4296" s="130"/>
    </row>
    <row r="4297" spans="4:4" x14ac:dyDescent="0.2">
      <c r="D4297" s="130"/>
    </row>
    <row r="4298" spans="4:4" x14ac:dyDescent="0.2">
      <c r="D4298" s="130"/>
    </row>
    <row r="4299" spans="4:4" x14ac:dyDescent="0.2">
      <c r="D4299" s="130"/>
    </row>
    <row r="4300" spans="4:4" x14ac:dyDescent="0.2">
      <c r="D4300" s="130"/>
    </row>
    <row r="4301" spans="4:4" x14ac:dyDescent="0.2">
      <c r="D4301" s="130"/>
    </row>
    <row r="4302" spans="4:4" x14ac:dyDescent="0.2">
      <c r="D4302" s="130"/>
    </row>
    <row r="4303" spans="4:4" x14ac:dyDescent="0.2">
      <c r="D4303" s="130"/>
    </row>
    <row r="4304" spans="4:4" x14ac:dyDescent="0.2">
      <c r="D4304" s="130"/>
    </row>
    <row r="4305" spans="4:4" x14ac:dyDescent="0.2">
      <c r="D4305" s="130"/>
    </row>
    <row r="4306" spans="4:4" x14ac:dyDescent="0.2">
      <c r="D4306" s="130"/>
    </row>
    <row r="4307" spans="4:4" x14ac:dyDescent="0.2">
      <c r="D4307" s="130"/>
    </row>
    <row r="4308" spans="4:4" x14ac:dyDescent="0.2">
      <c r="D4308" s="130"/>
    </row>
    <row r="4309" spans="4:4" x14ac:dyDescent="0.2">
      <c r="D4309" s="130"/>
    </row>
    <row r="4310" spans="4:4" x14ac:dyDescent="0.2">
      <c r="D4310" s="130"/>
    </row>
    <row r="4311" spans="4:4" x14ac:dyDescent="0.2">
      <c r="D4311" s="130"/>
    </row>
    <row r="4312" spans="4:4" x14ac:dyDescent="0.2">
      <c r="D4312" s="130"/>
    </row>
    <row r="4313" spans="4:4" x14ac:dyDescent="0.2">
      <c r="D4313" s="130"/>
    </row>
    <row r="4314" spans="4:4" x14ac:dyDescent="0.2">
      <c r="D4314" s="130"/>
    </row>
    <row r="4315" spans="4:4" x14ac:dyDescent="0.2">
      <c r="D4315" s="130"/>
    </row>
    <row r="4316" spans="4:4" x14ac:dyDescent="0.2">
      <c r="D4316" s="130"/>
    </row>
    <row r="4317" spans="4:4" x14ac:dyDescent="0.2">
      <c r="D4317" s="130"/>
    </row>
    <row r="4318" spans="4:4" x14ac:dyDescent="0.2">
      <c r="D4318" s="130"/>
    </row>
    <row r="4319" spans="4:4" x14ac:dyDescent="0.2">
      <c r="D4319" s="130"/>
    </row>
    <row r="4320" spans="4:4" x14ac:dyDescent="0.2">
      <c r="D4320" s="130"/>
    </row>
    <row r="4321" spans="4:4" x14ac:dyDescent="0.2">
      <c r="D4321" s="130"/>
    </row>
    <row r="4322" spans="4:4" x14ac:dyDescent="0.2">
      <c r="D4322" s="130"/>
    </row>
    <row r="4323" spans="4:4" x14ac:dyDescent="0.2">
      <c r="D4323" s="130"/>
    </row>
    <row r="4324" spans="4:4" x14ac:dyDescent="0.2">
      <c r="D4324" s="130"/>
    </row>
    <row r="4325" spans="4:4" x14ac:dyDescent="0.2">
      <c r="D4325" s="130"/>
    </row>
    <row r="4326" spans="4:4" x14ac:dyDescent="0.2">
      <c r="D4326" s="130"/>
    </row>
    <row r="4327" spans="4:4" x14ac:dyDescent="0.2">
      <c r="D4327" s="130"/>
    </row>
    <row r="4328" spans="4:4" x14ac:dyDescent="0.2">
      <c r="D4328" s="130"/>
    </row>
    <row r="4329" spans="4:4" x14ac:dyDescent="0.2">
      <c r="D4329" s="130"/>
    </row>
    <row r="4330" spans="4:4" x14ac:dyDescent="0.2">
      <c r="D4330" s="130"/>
    </row>
    <row r="4331" spans="4:4" x14ac:dyDescent="0.2">
      <c r="D4331" s="130"/>
    </row>
    <row r="4332" spans="4:4" x14ac:dyDescent="0.2">
      <c r="D4332" s="130"/>
    </row>
    <row r="4333" spans="4:4" x14ac:dyDescent="0.2">
      <c r="D4333" s="130"/>
    </row>
    <row r="4334" spans="4:4" x14ac:dyDescent="0.2">
      <c r="D4334" s="130"/>
    </row>
    <row r="4335" spans="4:4" x14ac:dyDescent="0.2">
      <c r="D4335" s="130"/>
    </row>
    <row r="4336" spans="4:4" x14ac:dyDescent="0.2">
      <c r="D4336" s="130"/>
    </row>
    <row r="4337" spans="4:4" x14ac:dyDescent="0.2">
      <c r="D4337" s="130"/>
    </row>
    <row r="4338" spans="4:4" x14ac:dyDescent="0.2">
      <c r="D4338" s="130"/>
    </row>
    <row r="4339" spans="4:4" x14ac:dyDescent="0.2">
      <c r="D4339" s="130"/>
    </row>
    <row r="4340" spans="4:4" x14ac:dyDescent="0.2">
      <c r="D4340" s="130"/>
    </row>
    <row r="4341" spans="4:4" x14ac:dyDescent="0.2">
      <c r="D4341" s="130"/>
    </row>
    <row r="4342" spans="4:4" x14ac:dyDescent="0.2">
      <c r="D4342" s="130"/>
    </row>
    <row r="4343" spans="4:4" x14ac:dyDescent="0.2">
      <c r="D4343" s="130"/>
    </row>
    <row r="4344" spans="4:4" x14ac:dyDescent="0.2">
      <c r="D4344" s="130"/>
    </row>
    <row r="4345" spans="4:4" x14ac:dyDescent="0.2">
      <c r="D4345" s="130"/>
    </row>
    <row r="4346" spans="4:4" x14ac:dyDescent="0.2">
      <c r="D4346" s="130"/>
    </row>
    <row r="4347" spans="4:4" x14ac:dyDescent="0.2">
      <c r="D4347" s="130"/>
    </row>
    <row r="4348" spans="4:4" x14ac:dyDescent="0.2">
      <c r="D4348" s="130"/>
    </row>
    <row r="4349" spans="4:4" x14ac:dyDescent="0.2">
      <c r="D4349" s="130"/>
    </row>
    <row r="4350" spans="4:4" x14ac:dyDescent="0.2">
      <c r="D4350" s="130"/>
    </row>
    <row r="4351" spans="4:4" x14ac:dyDescent="0.2">
      <c r="D4351" s="130"/>
    </row>
    <row r="4352" spans="4:4" x14ac:dyDescent="0.2">
      <c r="D4352" s="130"/>
    </row>
    <row r="4353" spans="4:4" x14ac:dyDescent="0.2">
      <c r="D4353" s="130"/>
    </row>
    <row r="4354" spans="4:4" x14ac:dyDescent="0.2">
      <c r="D4354" s="130"/>
    </row>
    <row r="4355" spans="4:4" x14ac:dyDescent="0.2">
      <c r="D4355" s="130"/>
    </row>
    <row r="4356" spans="4:4" x14ac:dyDescent="0.2">
      <c r="D4356" s="130"/>
    </row>
    <row r="4357" spans="4:4" x14ac:dyDescent="0.2">
      <c r="D4357" s="130"/>
    </row>
    <row r="4358" spans="4:4" x14ac:dyDescent="0.2">
      <c r="D4358" s="130"/>
    </row>
    <row r="4359" spans="4:4" x14ac:dyDescent="0.2">
      <c r="D4359" s="130"/>
    </row>
    <row r="4360" spans="4:4" x14ac:dyDescent="0.2">
      <c r="D4360" s="130"/>
    </row>
    <row r="4361" spans="4:4" x14ac:dyDescent="0.2">
      <c r="D4361" s="130"/>
    </row>
    <row r="4362" spans="4:4" x14ac:dyDescent="0.2">
      <c r="D4362" s="130"/>
    </row>
    <row r="4363" spans="4:4" x14ac:dyDescent="0.2">
      <c r="D4363" s="130"/>
    </row>
    <row r="4364" spans="4:4" x14ac:dyDescent="0.2">
      <c r="D4364" s="130"/>
    </row>
    <row r="4365" spans="4:4" x14ac:dyDescent="0.2">
      <c r="D4365" s="130"/>
    </row>
    <row r="4366" spans="4:4" x14ac:dyDescent="0.2">
      <c r="D4366" s="130"/>
    </row>
    <row r="4367" spans="4:4" x14ac:dyDescent="0.2">
      <c r="D4367" s="130"/>
    </row>
    <row r="4368" spans="4:4" x14ac:dyDescent="0.2">
      <c r="D4368" s="130"/>
    </row>
    <row r="4369" spans="4:4" x14ac:dyDescent="0.2">
      <c r="D4369" s="130"/>
    </row>
    <row r="4370" spans="4:4" x14ac:dyDescent="0.2">
      <c r="D4370" s="130"/>
    </row>
    <row r="4371" spans="4:4" x14ac:dyDescent="0.2">
      <c r="D4371" s="130"/>
    </row>
    <row r="4372" spans="4:4" x14ac:dyDescent="0.2">
      <c r="D4372" s="130"/>
    </row>
    <row r="4373" spans="4:4" x14ac:dyDescent="0.2">
      <c r="D4373" s="130"/>
    </row>
    <row r="4374" spans="4:4" x14ac:dyDescent="0.2">
      <c r="D4374" s="130"/>
    </row>
    <row r="4375" spans="4:4" x14ac:dyDescent="0.2">
      <c r="D4375" s="130"/>
    </row>
    <row r="4376" spans="4:4" x14ac:dyDescent="0.2">
      <c r="D4376" s="130"/>
    </row>
    <row r="4377" spans="4:4" x14ac:dyDescent="0.2">
      <c r="D4377" s="130"/>
    </row>
    <row r="4378" spans="4:4" x14ac:dyDescent="0.2">
      <c r="D4378" s="130"/>
    </row>
    <row r="4379" spans="4:4" x14ac:dyDescent="0.2">
      <c r="D4379" s="130"/>
    </row>
    <row r="4380" spans="4:4" x14ac:dyDescent="0.2">
      <c r="D4380" s="130"/>
    </row>
    <row r="4381" spans="4:4" x14ac:dyDescent="0.2">
      <c r="D4381" s="130"/>
    </row>
    <row r="4382" spans="4:4" x14ac:dyDescent="0.2">
      <c r="D4382" s="130"/>
    </row>
    <row r="4383" spans="4:4" x14ac:dyDescent="0.2">
      <c r="D4383" s="130"/>
    </row>
    <row r="4384" spans="4:4" x14ac:dyDescent="0.2">
      <c r="D4384" s="130"/>
    </row>
    <row r="4385" spans="4:4" x14ac:dyDescent="0.2">
      <c r="D4385" s="130"/>
    </row>
    <row r="4386" spans="4:4" x14ac:dyDescent="0.2">
      <c r="D4386" s="130"/>
    </row>
    <row r="4387" spans="4:4" x14ac:dyDescent="0.2">
      <c r="D4387" s="130"/>
    </row>
    <row r="4388" spans="4:4" x14ac:dyDescent="0.2">
      <c r="D4388" s="130"/>
    </row>
    <row r="4389" spans="4:4" x14ac:dyDescent="0.2">
      <c r="D4389" s="130"/>
    </row>
    <row r="4390" spans="4:4" x14ac:dyDescent="0.2">
      <c r="D4390" s="130"/>
    </row>
    <row r="4391" spans="4:4" x14ac:dyDescent="0.2">
      <c r="D4391" s="130"/>
    </row>
    <row r="4392" spans="4:4" x14ac:dyDescent="0.2">
      <c r="D4392" s="130"/>
    </row>
    <row r="4393" spans="4:4" x14ac:dyDescent="0.2">
      <c r="D4393" s="130"/>
    </row>
    <row r="4394" spans="4:4" x14ac:dyDescent="0.2">
      <c r="D4394" s="130"/>
    </row>
    <row r="4395" spans="4:4" x14ac:dyDescent="0.2">
      <c r="D4395" s="130"/>
    </row>
    <row r="4396" spans="4:4" x14ac:dyDescent="0.2">
      <c r="D4396" s="130"/>
    </row>
    <row r="4397" spans="4:4" x14ac:dyDescent="0.2">
      <c r="D4397" s="130"/>
    </row>
    <row r="4398" spans="4:4" x14ac:dyDescent="0.2">
      <c r="D4398" s="130"/>
    </row>
    <row r="4399" spans="4:4" x14ac:dyDescent="0.2">
      <c r="D4399" s="130"/>
    </row>
    <row r="4400" spans="4:4" x14ac:dyDescent="0.2">
      <c r="D4400" s="130"/>
    </row>
    <row r="4401" spans="4:4" x14ac:dyDescent="0.2">
      <c r="D4401" s="130"/>
    </row>
    <row r="4402" spans="4:4" x14ac:dyDescent="0.2">
      <c r="D4402" s="130"/>
    </row>
    <row r="4403" spans="4:4" x14ac:dyDescent="0.2">
      <c r="D4403" s="130"/>
    </row>
    <row r="4404" spans="4:4" x14ac:dyDescent="0.2">
      <c r="D4404" s="130"/>
    </row>
    <row r="4405" spans="4:4" x14ac:dyDescent="0.2">
      <c r="D4405" s="130"/>
    </row>
    <row r="4406" spans="4:4" x14ac:dyDescent="0.2">
      <c r="D4406" s="130"/>
    </row>
    <row r="4407" spans="4:4" x14ac:dyDescent="0.2">
      <c r="D4407" s="130"/>
    </row>
    <row r="4408" spans="4:4" x14ac:dyDescent="0.2">
      <c r="D4408" s="130"/>
    </row>
    <row r="4409" spans="4:4" x14ac:dyDescent="0.2">
      <c r="D4409" s="130"/>
    </row>
    <row r="4410" spans="4:4" x14ac:dyDescent="0.2">
      <c r="D4410" s="130"/>
    </row>
    <row r="4411" spans="4:4" x14ac:dyDescent="0.2">
      <c r="D4411" s="130"/>
    </row>
    <row r="4412" spans="4:4" x14ac:dyDescent="0.2">
      <c r="D4412" s="130"/>
    </row>
    <row r="4413" spans="4:4" x14ac:dyDescent="0.2">
      <c r="D4413" s="130"/>
    </row>
    <row r="4414" spans="4:4" x14ac:dyDescent="0.2">
      <c r="D4414" s="130"/>
    </row>
    <row r="4415" spans="4:4" x14ac:dyDescent="0.2">
      <c r="D4415" s="130"/>
    </row>
    <row r="4416" spans="4:4" x14ac:dyDescent="0.2">
      <c r="D4416" s="130"/>
    </row>
    <row r="4417" spans="4:4" x14ac:dyDescent="0.2">
      <c r="D4417" s="130"/>
    </row>
    <row r="4418" spans="4:4" x14ac:dyDescent="0.2">
      <c r="D4418" s="130"/>
    </row>
    <row r="4419" spans="4:4" x14ac:dyDescent="0.2">
      <c r="D4419" s="130"/>
    </row>
    <row r="4420" spans="4:4" x14ac:dyDescent="0.2">
      <c r="D4420" s="130"/>
    </row>
    <row r="4421" spans="4:4" x14ac:dyDescent="0.2">
      <c r="D4421" s="130"/>
    </row>
    <row r="4422" spans="4:4" x14ac:dyDescent="0.2">
      <c r="D4422" s="130"/>
    </row>
    <row r="4423" spans="4:4" x14ac:dyDescent="0.2">
      <c r="D4423" s="130"/>
    </row>
    <row r="4424" spans="4:4" x14ac:dyDescent="0.2">
      <c r="D4424" s="130"/>
    </row>
    <row r="4425" spans="4:4" x14ac:dyDescent="0.2">
      <c r="D4425" s="130"/>
    </row>
    <row r="4426" spans="4:4" x14ac:dyDescent="0.2">
      <c r="D4426" s="130"/>
    </row>
    <row r="4427" spans="4:4" x14ac:dyDescent="0.2">
      <c r="D4427" s="130"/>
    </row>
    <row r="4428" spans="4:4" x14ac:dyDescent="0.2">
      <c r="D4428" s="130"/>
    </row>
    <row r="4429" spans="4:4" x14ac:dyDescent="0.2">
      <c r="D4429" s="130"/>
    </row>
    <row r="4430" spans="4:4" x14ac:dyDescent="0.2">
      <c r="D4430" s="130"/>
    </row>
    <row r="4431" spans="4:4" x14ac:dyDescent="0.2">
      <c r="D4431" s="130"/>
    </row>
    <row r="4432" spans="4:4" x14ac:dyDescent="0.2">
      <c r="D4432" s="130"/>
    </row>
    <row r="4433" spans="4:4" x14ac:dyDescent="0.2">
      <c r="D4433" s="130"/>
    </row>
    <row r="4434" spans="4:4" x14ac:dyDescent="0.2">
      <c r="D4434" s="130"/>
    </row>
    <row r="4435" spans="4:4" x14ac:dyDescent="0.2">
      <c r="D4435" s="130"/>
    </row>
    <row r="4436" spans="4:4" x14ac:dyDescent="0.2">
      <c r="D4436" s="130"/>
    </row>
    <row r="4437" spans="4:4" x14ac:dyDescent="0.2">
      <c r="D4437" s="130"/>
    </row>
    <row r="4438" spans="4:4" x14ac:dyDescent="0.2">
      <c r="D4438" s="130"/>
    </row>
    <row r="4439" spans="4:4" x14ac:dyDescent="0.2">
      <c r="D4439" s="130"/>
    </row>
    <row r="4440" spans="4:4" x14ac:dyDescent="0.2">
      <c r="D4440" s="130"/>
    </row>
    <row r="4441" spans="4:4" x14ac:dyDescent="0.2">
      <c r="D4441" s="130"/>
    </row>
    <row r="4442" spans="4:4" x14ac:dyDescent="0.2">
      <c r="D4442" s="130"/>
    </row>
    <row r="4443" spans="4:4" x14ac:dyDescent="0.2">
      <c r="D4443" s="130"/>
    </row>
    <row r="4444" spans="4:4" x14ac:dyDescent="0.2">
      <c r="D4444" s="130"/>
    </row>
    <row r="4445" spans="4:4" x14ac:dyDescent="0.2">
      <c r="D4445" s="130"/>
    </row>
    <row r="4446" spans="4:4" x14ac:dyDescent="0.2">
      <c r="D4446" s="130"/>
    </row>
    <row r="4447" spans="4:4" x14ac:dyDescent="0.2">
      <c r="D4447" s="130"/>
    </row>
    <row r="4448" spans="4:4" x14ac:dyDescent="0.2">
      <c r="D4448" s="130"/>
    </row>
    <row r="4449" spans="4:4" x14ac:dyDescent="0.2">
      <c r="D4449" s="130"/>
    </row>
    <row r="4450" spans="4:4" x14ac:dyDescent="0.2">
      <c r="D4450" s="130"/>
    </row>
    <row r="4451" spans="4:4" x14ac:dyDescent="0.2">
      <c r="D4451" s="130"/>
    </row>
    <row r="4452" spans="4:4" x14ac:dyDescent="0.2">
      <c r="D4452" s="130"/>
    </row>
    <row r="4453" spans="4:4" x14ac:dyDescent="0.2">
      <c r="D4453" s="130"/>
    </row>
    <row r="4454" spans="4:4" x14ac:dyDescent="0.2">
      <c r="D4454" s="130"/>
    </row>
    <row r="4455" spans="4:4" x14ac:dyDescent="0.2">
      <c r="D4455" s="130"/>
    </row>
    <row r="4456" spans="4:4" x14ac:dyDescent="0.2">
      <c r="D4456" s="130"/>
    </row>
    <row r="4457" spans="4:4" x14ac:dyDescent="0.2">
      <c r="D4457" s="130"/>
    </row>
    <row r="4458" spans="4:4" x14ac:dyDescent="0.2">
      <c r="D4458" s="130"/>
    </row>
    <row r="4459" spans="4:4" x14ac:dyDescent="0.2">
      <c r="D4459" s="130"/>
    </row>
    <row r="4460" spans="4:4" x14ac:dyDescent="0.2">
      <c r="D4460" s="130"/>
    </row>
    <row r="4461" spans="4:4" x14ac:dyDescent="0.2">
      <c r="D4461" s="130"/>
    </row>
    <row r="4462" spans="4:4" x14ac:dyDescent="0.2">
      <c r="D4462" s="130"/>
    </row>
    <row r="4463" spans="4:4" x14ac:dyDescent="0.2">
      <c r="D4463" s="130"/>
    </row>
    <row r="4464" spans="4:4" x14ac:dyDescent="0.2">
      <c r="D4464" s="130"/>
    </row>
    <row r="4465" spans="4:4" x14ac:dyDescent="0.2">
      <c r="D4465" s="130"/>
    </row>
    <row r="4466" spans="4:4" x14ac:dyDescent="0.2">
      <c r="D4466" s="130"/>
    </row>
    <row r="4467" spans="4:4" x14ac:dyDescent="0.2">
      <c r="D4467" s="130"/>
    </row>
    <row r="4468" spans="4:4" x14ac:dyDescent="0.2">
      <c r="D4468" s="130"/>
    </row>
    <row r="4469" spans="4:4" x14ac:dyDescent="0.2">
      <c r="D4469" s="130"/>
    </row>
    <row r="4470" spans="4:4" x14ac:dyDescent="0.2">
      <c r="D4470" s="130"/>
    </row>
    <row r="4471" spans="4:4" x14ac:dyDescent="0.2">
      <c r="D4471" s="130"/>
    </row>
    <row r="4472" spans="4:4" x14ac:dyDescent="0.2">
      <c r="D4472" s="130"/>
    </row>
    <row r="4473" spans="4:4" x14ac:dyDescent="0.2">
      <c r="D4473" s="130"/>
    </row>
    <row r="4474" spans="4:4" x14ac:dyDescent="0.2">
      <c r="D4474" s="130"/>
    </row>
    <row r="4475" spans="4:4" x14ac:dyDescent="0.2">
      <c r="D4475" s="130"/>
    </row>
    <row r="4476" spans="4:4" x14ac:dyDescent="0.2">
      <c r="D4476" s="130"/>
    </row>
    <row r="4477" spans="4:4" x14ac:dyDescent="0.2">
      <c r="D4477" s="130"/>
    </row>
    <row r="4478" spans="4:4" x14ac:dyDescent="0.2">
      <c r="D4478" s="130"/>
    </row>
    <row r="4479" spans="4:4" x14ac:dyDescent="0.2">
      <c r="D4479" s="130"/>
    </row>
    <row r="4480" spans="4:4" x14ac:dyDescent="0.2">
      <c r="D4480" s="130"/>
    </row>
    <row r="4481" spans="4:4" x14ac:dyDescent="0.2">
      <c r="D4481" s="130"/>
    </row>
    <row r="4482" spans="4:4" x14ac:dyDescent="0.2">
      <c r="D4482" s="130"/>
    </row>
    <row r="4483" spans="4:4" x14ac:dyDescent="0.2">
      <c r="D4483" s="130"/>
    </row>
    <row r="4484" spans="4:4" x14ac:dyDescent="0.2">
      <c r="D4484" s="130"/>
    </row>
    <row r="4485" spans="4:4" x14ac:dyDescent="0.2">
      <c r="D4485" s="130"/>
    </row>
    <row r="4486" spans="4:4" x14ac:dyDescent="0.2">
      <c r="D4486" s="130"/>
    </row>
    <row r="4487" spans="4:4" x14ac:dyDescent="0.2">
      <c r="D4487" s="130"/>
    </row>
    <row r="4488" spans="4:4" x14ac:dyDescent="0.2">
      <c r="D4488" s="130"/>
    </row>
    <row r="4489" spans="4:4" x14ac:dyDescent="0.2">
      <c r="D4489" s="130"/>
    </row>
    <row r="4490" spans="4:4" x14ac:dyDescent="0.2">
      <c r="D4490" s="130"/>
    </row>
    <row r="4491" spans="4:4" x14ac:dyDescent="0.2">
      <c r="D4491" s="130"/>
    </row>
    <row r="4492" spans="4:4" x14ac:dyDescent="0.2">
      <c r="D4492" s="130"/>
    </row>
    <row r="4493" spans="4:4" x14ac:dyDescent="0.2">
      <c r="D4493" s="130"/>
    </row>
    <row r="4494" spans="4:4" x14ac:dyDescent="0.2">
      <c r="D4494" s="130"/>
    </row>
    <row r="4495" spans="4:4" x14ac:dyDescent="0.2">
      <c r="D4495" s="130"/>
    </row>
    <row r="4496" spans="4:4" x14ac:dyDescent="0.2">
      <c r="D4496" s="130"/>
    </row>
    <row r="4497" spans="4:4" x14ac:dyDescent="0.2">
      <c r="D4497" s="130"/>
    </row>
    <row r="4498" spans="4:4" x14ac:dyDescent="0.2">
      <c r="D4498" s="130"/>
    </row>
    <row r="4499" spans="4:4" x14ac:dyDescent="0.2">
      <c r="D4499" s="130"/>
    </row>
    <row r="4500" spans="4:4" x14ac:dyDescent="0.2">
      <c r="D4500" s="130"/>
    </row>
    <row r="4501" spans="4:4" x14ac:dyDescent="0.2">
      <c r="D4501" s="130"/>
    </row>
    <row r="4502" spans="4:4" x14ac:dyDescent="0.2">
      <c r="D4502" s="130"/>
    </row>
    <row r="4503" spans="4:4" x14ac:dyDescent="0.2">
      <c r="D4503" s="130"/>
    </row>
    <row r="4504" spans="4:4" x14ac:dyDescent="0.2">
      <c r="D4504" s="130"/>
    </row>
    <row r="4505" spans="4:4" x14ac:dyDescent="0.2">
      <c r="D4505" s="130"/>
    </row>
    <row r="4506" spans="4:4" x14ac:dyDescent="0.2">
      <c r="D4506" s="130"/>
    </row>
    <row r="4507" spans="4:4" x14ac:dyDescent="0.2">
      <c r="D4507" s="130"/>
    </row>
    <row r="4508" spans="4:4" x14ac:dyDescent="0.2">
      <c r="D4508" s="130"/>
    </row>
    <row r="4509" spans="4:4" x14ac:dyDescent="0.2">
      <c r="D4509" s="130"/>
    </row>
    <row r="4510" spans="4:4" x14ac:dyDescent="0.2">
      <c r="D4510" s="130"/>
    </row>
    <row r="4511" spans="4:4" x14ac:dyDescent="0.2">
      <c r="D4511" s="130"/>
    </row>
    <row r="4512" spans="4:4" x14ac:dyDescent="0.2">
      <c r="D4512" s="130"/>
    </row>
    <row r="4513" spans="4:4" x14ac:dyDescent="0.2">
      <c r="D4513" s="130"/>
    </row>
    <row r="4514" spans="4:4" x14ac:dyDescent="0.2">
      <c r="D4514" s="130"/>
    </row>
    <row r="4515" spans="4:4" x14ac:dyDescent="0.2">
      <c r="D4515" s="130"/>
    </row>
    <row r="4516" spans="4:4" x14ac:dyDescent="0.2">
      <c r="D4516" s="130"/>
    </row>
    <row r="4517" spans="4:4" x14ac:dyDescent="0.2">
      <c r="D4517" s="130"/>
    </row>
    <row r="4518" spans="4:4" x14ac:dyDescent="0.2">
      <c r="D4518" s="130"/>
    </row>
    <row r="4519" spans="4:4" x14ac:dyDescent="0.2">
      <c r="D4519" s="130"/>
    </row>
    <row r="4520" spans="4:4" x14ac:dyDescent="0.2">
      <c r="D4520" s="130"/>
    </row>
    <row r="4521" spans="4:4" x14ac:dyDescent="0.2">
      <c r="D4521" s="130"/>
    </row>
    <row r="4522" spans="4:4" x14ac:dyDescent="0.2">
      <c r="D4522" s="130"/>
    </row>
    <row r="4523" spans="4:4" x14ac:dyDescent="0.2">
      <c r="D4523" s="130"/>
    </row>
    <row r="4524" spans="4:4" x14ac:dyDescent="0.2">
      <c r="D4524" s="130"/>
    </row>
    <row r="4525" spans="4:4" x14ac:dyDescent="0.2">
      <c r="D4525" s="130"/>
    </row>
    <row r="4526" spans="4:4" x14ac:dyDescent="0.2">
      <c r="D4526" s="130"/>
    </row>
    <row r="4527" spans="4:4" x14ac:dyDescent="0.2">
      <c r="D4527" s="130"/>
    </row>
    <row r="4528" spans="4:4" x14ac:dyDescent="0.2">
      <c r="D4528" s="130"/>
    </row>
    <row r="4529" spans="4:4" x14ac:dyDescent="0.2">
      <c r="D4529" s="130"/>
    </row>
    <row r="4530" spans="4:4" x14ac:dyDescent="0.2">
      <c r="D4530" s="130"/>
    </row>
    <row r="4531" spans="4:4" x14ac:dyDescent="0.2">
      <c r="D4531" s="130"/>
    </row>
    <row r="4532" spans="4:4" x14ac:dyDescent="0.2">
      <c r="D4532" s="130"/>
    </row>
    <row r="4533" spans="4:4" x14ac:dyDescent="0.2">
      <c r="D4533" s="130"/>
    </row>
    <row r="4534" spans="4:4" x14ac:dyDescent="0.2">
      <c r="D4534" s="130"/>
    </row>
    <row r="4535" spans="4:4" x14ac:dyDescent="0.2">
      <c r="D4535" s="130"/>
    </row>
    <row r="4536" spans="4:4" x14ac:dyDescent="0.2">
      <c r="D4536" s="130"/>
    </row>
    <row r="4537" spans="4:4" x14ac:dyDescent="0.2">
      <c r="D4537" s="130"/>
    </row>
    <row r="4538" spans="4:4" x14ac:dyDescent="0.2">
      <c r="D4538" s="130"/>
    </row>
    <row r="4539" spans="4:4" x14ac:dyDescent="0.2">
      <c r="D4539" s="130"/>
    </row>
    <row r="4540" spans="4:4" x14ac:dyDescent="0.2">
      <c r="D4540" s="130"/>
    </row>
    <row r="4541" spans="4:4" x14ac:dyDescent="0.2">
      <c r="D4541" s="130"/>
    </row>
    <row r="4542" spans="4:4" x14ac:dyDescent="0.2">
      <c r="D4542" s="130"/>
    </row>
    <row r="4543" spans="4:4" x14ac:dyDescent="0.2">
      <c r="D4543" s="130"/>
    </row>
    <row r="4544" spans="4:4" x14ac:dyDescent="0.2">
      <c r="D4544" s="130"/>
    </row>
    <row r="4545" spans="4:4" x14ac:dyDescent="0.2">
      <c r="D4545" s="130"/>
    </row>
    <row r="4546" spans="4:4" x14ac:dyDescent="0.2">
      <c r="D4546" s="130"/>
    </row>
    <row r="4547" spans="4:4" x14ac:dyDescent="0.2">
      <c r="D4547" s="130"/>
    </row>
    <row r="4548" spans="4:4" x14ac:dyDescent="0.2">
      <c r="D4548" s="130"/>
    </row>
    <row r="4549" spans="4:4" x14ac:dyDescent="0.2">
      <c r="D4549" s="130"/>
    </row>
    <row r="4550" spans="4:4" x14ac:dyDescent="0.2">
      <c r="D4550" s="130"/>
    </row>
    <row r="4551" spans="4:4" x14ac:dyDescent="0.2">
      <c r="D4551" s="130"/>
    </row>
    <row r="4552" spans="4:4" x14ac:dyDescent="0.2">
      <c r="D4552" s="130"/>
    </row>
    <row r="4553" spans="4:4" x14ac:dyDescent="0.2">
      <c r="D4553" s="130"/>
    </row>
    <row r="4554" spans="4:4" x14ac:dyDescent="0.2">
      <c r="D4554" s="130"/>
    </row>
    <row r="4555" spans="4:4" x14ac:dyDescent="0.2">
      <c r="D4555" s="130"/>
    </row>
    <row r="4556" spans="4:4" x14ac:dyDescent="0.2">
      <c r="D4556" s="130"/>
    </row>
    <row r="4557" spans="4:4" x14ac:dyDescent="0.2">
      <c r="D4557" s="130"/>
    </row>
    <row r="4558" spans="4:4" x14ac:dyDescent="0.2">
      <c r="D4558" s="130"/>
    </row>
    <row r="4559" spans="4:4" x14ac:dyDescent="0.2">
      <c r="D4559" s="130"/>
    </row>
    <row r="4560" spans="4:4" x14ac:dyDescent="0.2">
      <c r="D4560" s="130"/>
    </row>
    <row r="4561" spans="4:4" x14ac:dyDescent="0.2">
      <c r="D4561" s="130"/>
    </row>
    <row r="4562" spans="4:4" x14ac:dyDescent="0.2">
      <c r="D4562" s="130"/>
    </row>
    <row r="4563" spans="4:4" x14ac:dyDescent="0.2">
      <c r="D4563" s="130"/>
    </row>
    <row r="4564" spans="4:4" x14ac:dyDescent="0.2">
      <c r="D4564" s="130"/>
    </row>
    <row r="4565" spans="4:4" x14ac:dyDescent="0.2">
      <c r="D4565" s="130"/>
    </row>
    <row r="4566" spans="4:4" x14ac:dyDescent="0.2">
      <c r="D4566" s="130"/>
    </row>
    <row r="4567" spans="4:4" x14ac:dyDescent="0.2">
      <c r="D4567" s="130"/>
    </row>
    <row r="4568" spans="4:4" x14ac:dyDescent="0.2">
      <c r="D4568" s="130"/>
    </row>
    <row r="4569" spans="4:4" x14ac:dyDescent="0.2">
      <c r="D4569" s="130"/>
    </row>
    <row r="4570" spans="4:4" x14ac:dyDescent="0.2">
      <c r="D4570" s="130"/>
    </row>
    <row r="4571" spans="4:4" x14ac:dyDescent="0.2">
      <c r="D4571" s="130"/>
    </row>
    <row r="4572" spans="4:4" x14ac:dyDescent="0.2">
      <c r="D4572" s="130"/>
    </row>
    <row r="4573" spans="4:4" x14ac:dyDescent="0.2">
      <c r="D4573" s="130"/>
    </row>
    <row r="4574" spans="4:4" x14ac:dyDescent="0.2">
      <c r="D4574" s="130"/>
    </row>
    <row r="4575" spans="4:4" x14ac:dyDescent="0.2">
      <c r="D4575" s="130"/>
    </row>
    <row r="4576" spans="4:4" x14ac:dyDescent="0.2">
      <c r="D4576" s="130"/>
    </row>
    <row r="4577" spans="4:4" x14ac:dyDescent="0.2">
      <c r="D4577" s="130"/>
    </row>
    <row r="4578" spans="4:4" x14ac:dyDescent="0.2">
      <c r="D4578" s="130"/>
    </row>
    <row r="4579" spans="4:4" x14ac:dyDescent="0.2">
      <c r="D4579" s="130"/>
    </row>
    <row r="4580" spans="4:4" x14ac:dyDescent="0.2">
      <c r="D4580" s="130"/>
    </row>
    <row r="4581" spans="4:4" x14ac:dyDescent="0.2">
      <c r="D4581" s="130"/>
    </row>
    <row r="4582" spans="4:4" x14ac:dyDescent="0.2">
      <c r="D4582" s="130"/>
    </row>
    <row r="4583" spans="4:4" x14ac:dyDescent="0.2">
      <c r="D4583" s="130"/>
    </row>
    <row r="4584" spans="4:4" x14ac:dyDescent="0.2">
      <c r="D4584" s="130"/>
    </row>
    <row r="4585" spans="4:4" x14ac:dyDescent="0.2">
      <c r="D4585" s="130"/>
    </row>
    <row r="4586" spans="4:4" x14ac:dyDescent="0.2">
      <c r="D4586" s="130"/>
    </row>
    <row r="4587" spans="4:4" x14ac:dyDescent="0.2">
      <c r="D4587" s="130"/>
    </row>
    <row r="4588" spans="4:4" x14ac:dyDescent="0.2">
      <c r="D4588" s="130"/>
    </row>
    <row r="4589" spans="4:4" x14ac:dyDescent="0.2">
      <c r="D4589" s="130"/>
    </row>
    <row r="4590" spans="4:4" x14ac:dyDescent="0.2">
      <c r="D4590" s="130"/>
    </row>
    <row r="4591" spans="4:4" x14ac:dyDescent="0.2">
      <c r="D4591" s="130"/>
    </row>
    <row r="4592" spans="4:4" x14ac:dyDescent="0.2">
      <c r="D4592" s="130"/>
    </row>
    <row r="4593" spans="4:4" x14ac:dyDescent="0.2">
      <c r="D4593" s="130"/>
    </row>
    <row r="4594" spans="4:4" x14ac:dyDescent="0.2">
      <c r="D4594" s="130"/>
    </row>
    <row r="4595" spans="4:4" x14ac:dyDescent="0.2">
      <c r="D4595" s="130"/>
    </row>
    <row r="4596" spans="4:4" x14ac:dyDescent="0.2">
      <c r="D4596" s="130"/>
    </row>
    <row r="4597" spans="4:4" x14ac:dyDescent="0.2">
      <c r="D4597" s="130"/>
    </row>
    <row r="4598" spans="4:4" x14ac:dyDescent="0.2">
      <c r="D4598" s="130"/>
    </row>
    <row r="4599" spans="4:4" x14ac:dyDescent="0.2">
      <c r="D4599" s="130"/>
    </row>
    <row r="4600" spans="4:4" x14ac:dyDescent="0.2">
      <c r="D4600" s="130"/>
    </row>
    <row r="4601" spans="4:4" x14ac:dyDescent="0.2">
      <c r="D4601" s="130"/>
    </row>
    <row r="4602" spans="4:4" x14ac:dyDescent="0.2">
      <c r="D4602" s="130"/>
    </row>
    <row r="4603" spans="4:4" x14ac:dyDescent="0.2">
      <c r="D4603" s="130"/>
    </row>
    <row r="4604" spans="4:4" x14ac:dyDescent="0.2">
      <c r="D4604" s="130"/>
    </row>
    <row r="4605" spans="4:4" x14ac:dyDescent="0.2">
      <c r="D4605" s="130"/>
    </row>
    <row r="4606" spans="4:4" x14ac:dyDescent="0.2">
      <c r="D4606" s="130"/>
    </row>
    <row r="4607" spans="4:4" x14ac:dyDescent="0.2">
      <c r="D4607" s="130"/>
    </row>
    <row r="4608" spans="4:4" x14ac:dyDescent="0.2">
      <c r="D4608" s="130"/>
    </row>
    <row r="4609" spans="4:4" x14ac:dyDescent="0.2">
      <c r="D4609" s="130"/>
    </row>
    <row r="4610" spans="4:4" x14ac:dyDescent="0.2">
      <c r="D4610" s="130"/>
    </row>
    <row r="4611" spans="4:4" x14ac:dyDescent="0.2">
      <c r="D4611" s="130"/>
    </row>
    <row r="4612" spans="4:4" x14ac:dyDescent="0.2">
      <c r="D4612" s="130"/>
    </row>
    <row r="4613" spans="4:4" x14ac:dyDescent="0.2">
      <c r="D4613" s="130"/>
    </row>
    <row r="4614" spans="4:4" x14ac:dyDescent="0.2">
      <c r="D4614" s="130"/>
    </row>
    <row r="4615" spans="4:4" x14ac:dyDescent="0.2">
      <c r="D4615" s="130"/>
    </row>
    <row r="4616" spans="4:4" x14ac:dyDescent="0.2">
      <c r="D4616" s="130"/>
    </row>
    <row r="4617" spans="4:4" x14ac:dyDescent="0.2">
      <c r="D4617" s="130"/>
    </row>
    <row r="4618" spans="4:4" x14ac:dyDescent="0.2">
      <c r="D4618" s="130"/>
    </row>
    <row r="4619" spans="4:4" x14ac:dyDescent="0.2">
      <c r="D4619" s="130"/>
    </row>
    <row r="4620" spans="4:4" x14ac:dyDescent="0.2">
      <c r="D4620" s="130"/>
    </row>
    <row r="4621" spans="4:4" x14ac:dyDescent="0.2">
      <c r="D4621" s="130"/>
    </row>
    <row r="4622" spans="4:4" x14ac:dyDescent="0.2">
      <c r="D4622" s="130"/>
    </row>
    <row r="4623" spans="4:4" x14ac:dyDescent="0.2">
      <c r="D4623" s="130"/>
    </row>
    <row r="4624" spans="4:4" x14ac:dyDescent="0.2">
      <c r="D4624" s="130"/>
    </row>
    <row r="4625" spans="4:4" x14ac:dyDescent="0.2">
      <c r="D4625" s="130"/>
    </row>
    <row r="4626" spans="4:4" x14ac:dyDescent="0.2">
      <c r="D4626" s="130"/>
    </row>
    <row r="4627" spans="4:4" x14ac:dyDescent="0.2">
      <c r="D4627" s="130"/>
    </row>
    <row r="4628" spans="4:4" x14ac:dyDescent="0.2">
      <c r="D4628" s="130"/>
    </row>
    <row r="4629" spans="4:4" x14ac:dyDescent="0.2">
      <c r="D4629" s="130"/>
    </row>
    <row r="4630" spans="4:4" x14ac:dyDescent="0.2">
      <c r="D4630" s="130"/>
    </row>
    <row r="4631" spans="4:4" x14ac:dyDescent="0.2">
      <c r="D4631" s="130"/>
    </row>
    <row r="4632" spans="4:4" x14ac:dyDescent="0.2">
      <c r="D4632" s="130"/>
    </row>
    <row r="4633" spans="4:4" x14ac:dyDescent="0.2">
      <c r="D4633" s="130"/>
    </row>
    <row r="4634" spans="4:4" x14ac:dyDescent="0.2">
      <c r="D4634" s="130"/>
    </row>
    <row r="4635" spans="4:4" x14ac:dyDescent="0.2">
      <c r="D4635" s="130"/>
    </row>
    <row r="4636" spans="4:4" x14ac:dyDescent="0.2">
      <c r="D4636" s="130"/>
    </row>
    <row r="4637" spans="4:4" x14ac:dyDescent="0.2">
      <c r="D4637" s="130"/>
    </row>
    <row r="4638" spans="4:4" x14ac:dyDescent="0.2">
      <c r="D4638" s="130"/>
    </row>
    <row r="4639" spans="4:4" x14ac:dyDescent="0.2">
      <c r="D4639" s="130"/>
    </row>
    <row r="4640" spans="4:4" x14ac:dyDescent="0.2">
      <c r="D4640" s="130"/>
    </row>
    <row r="4641" spans="4:4" x14ac:dyDescent="0.2">
      <c r="D4641" s="130"/>
    </row>
    <row r="4642" spans="4:4" x14ac:dyDescent="0.2">
      <c r="D4642" s="130"/>
    </row>
    <row r="4643" spans="4:4" x14ac:dyDescent="0.2">
      <c r="D4643" s="130"/>
    </row>
    <row r="4644" spans="4:4" x14ac:dyDescent="0.2">
      <c r="D4644" s="130"/>
    </row>
    <row r="4645" spans="4:4" x14ac:dyDescent="0.2">
      <c r="D4645" s="130"/>
    </row>
    <row r="4646" spans="4:4" x14ac:dyDescent="0.2">
      <c r="D4646" s="130"/>
    </row>
    <row r="4647" spans="4:4" x14ac:dyDescent="0.2">
      <c r="D4647" s="130"/>
    </row>
    <row r="4648" spans="4:4" x14ac:dyDescent="0.2">
      <c r="D4648" s="130"/>
    </row>
    <row r="4649" spans="4:4" x14ac:dyDescent="0.2">
      <c r="D4649" s="130"/>
    </row>
    <row r="4650" spans="4:4" x14ac:dyDescent="0.2">
      <c r="D4650" s="130"/>
    </row>
    <row r="4651" spans="4:4" x14ac:dyDescent="0.2">
      <c r="D4651" s="130"/>
    </row>
    <row r="4652" spans="4:4" x14ac:dyDescent="0.2">
      <c r="D4652" s="130"/>
    </row>
    <row r="4653" spans="4:4" x14ac:dyDescent="0.2">
      <c r="D4653" s="130"/>
    </row>
    <row r="4654" spans="4:4" x14ac:dyDescent="0.2">
      <c r="D4654" s="130"/>
    </row>
    <row r="4655" spans="4:4" x14ac:dyDescent="0.2">
      <c r="D4655" s="130"/>
    </row>
    <row r="4656" spans="4:4" x14ac:dyDescent="0.2">
      <c r="D4656" s="130"/>
    </row>
    <row r="4657" spans="4:4" x14ac:dyDescent="0.2">
      <c r="D4657" s="130"/>
    </row>
    <row r="4658" spans="4:4" x14ac:dyDescent="0.2">
      <c r="D4658" s="130"/>
    </row>
    <row r="4659" spans="4:4" x14ac:dyDescent="0.2">
      <c r="D4659" s="130"/>
    </row>
    <row r="4660" spans="4:4" x14ac:dyDescent="0.2">
      <c r="D4660" s="130"/>
    </row>
    <row r="4661" spans="4:4" x14ac:dyDescent="0.2">
      <c r="D4661" s="130"/>
    </row>
    <row r="4662" spans="4:4" x14ac:dyDescent="0.2">
      <c r="D4662" s="130"/>
    </row>
    <row r="4663" spans="4:4" x14ac:dyDescent="0.2">
      <c r="D4663" s="130"/>
    </row>
    <row r="4664" spans="4:4" x14ac:dyDescent="0.2">
      <c r="D4664" s="130"/>
    </row>
    <row r="4665" spans="4:4" x14ac:dyDescent="0.2">
      <c r="D4665" s="130"/>
    </row>
    <row r="4666" spans="4:4" x14ac:dyDescent="0.2">
      <c r="D4666" s="130"/>
    </row>
    <row r="4667" spans="4:4" x14ac:dyDescent="0.2">
      <c r="D4667" s="130"/>
    </row>
    <row r="4668" spans="4:4" x14ac:dyDescent="0.2">
      <c r="D4668" s="130"/>
    </row>
    <row r="4669" spans="4:4" x14ac:dyDescent="0.2">
      <c r="D4669" s="130"/>
    </row>
    <row r="4670" spans="4:4" x14ac:dyDescent="0.2">
      <c r="D4670" s="130"/>
    </row>
    <row r="4671" spans="4:4" x14ac:dyDescent="0.2">
      <c r="D4671" s="130"/>
    </row>
    <row r="4672" spans="4:4" x14ac:dyDescent="0.2">
      <c r="D4672" s="130"/>
    </row>
    <row r="4673" spans="4:4" x14ac:dyDescent="0.2">
      <c r="D4673" s="130"/>
    </row>
    <row r="4674" spans="4:4" x14ac:dyDescent="0.2">
      <c r="D4674" s="130"/>
    </row>
    <row r="4675" spans="4:4" x14ac:dyDescent="0.2">
      <c r="D4675" s="130"/>
    </row>
    <row r="4676" spans="4:4" x14ac:dyDescent="0.2">
      <c r="D4676" s="130"/>
    </row>
    <row r="4677" spans="4:4" x14ac:dyDescent="0.2">
      <c r="D4677" s="130"/>
    </row>
    <row r="4678" spans="4:4" x14ac:dyDescent="0.2">
      <c r="D4678" s="130"/>
    </row>
    <row r="4679" spans="4:4" x14ac:dyDescent="0.2">
      <c r="D4679" s="130"/>
    </row>
    <row r="4680" spans="4:4" x14ac:dyDescent="0.2">
      <c r="D4680" s="130"/>
    </row>
    <row r="4681" spans="4:4" x14ac:dyDescent="0.2">
      <c r="D4681" s="130"/>
    </row>
    <row r="4682" spans="4:4" x14ac:dyDescent="0.2">
      <c r="D4682" s="130"/>
    </row>
    <row r="4683" spans="4:4" x14ac:dyDescent="0.2">
      <c r="D4683" s="130"/>
    </row>
    <row r="4684" spans="4:4" x14ac:dyDescent="0.2">
      <c r="D4684" s="130"/>
    </row>
    <row r="4685" spans="4:4" x14ac:dyDescent="0.2">
      <c r="D4685" s="130"/>
    </row>
    <row r="4686" spans="4:4" x14ac:dyDescent="0.2">
      <c r="D4686" s="130"/>
    </row>
    <row r="4687" spans="4:4" x14ac:dyDescent="0.2">
      <c r="D4687" s="130"/>
    </row>
    <row r="4688" spans="4:4" x14ac:dyDescent="0.2">
      <c r="D4688" s="130"/>
    </row>
    <row r="4689" spans="4:4" x14ac:dyDescent="0.2">
      <c r="D4689" s="130"/>
    </row>
    <row r="4690" spans="4:4" x14ac:dyDescent="0.2">
      <c r="D4690" s="130"/>
    </row>
    <row r="4691" spans="4:4" x14ac:dyDescent="0.2">
      <c r="D4691" s="130"/>
    </row>
    <row r="4692" spans="4:4" x14ac:dyDescent="0.2">
      <c r="D4692" s="130"/>
    </row>
    <row r="4693" spans="4:4" x14ac:dyDescent="0.2">
      <c r="D4693" s="130"/>
    </row>
    <row r="4694" spans="4:4" x14ac:dyDescent="0.2">
      <c r="D4694" s="130"/>
    </row>
    <row r="4695" spans="4:4" x14ac:dyDescent="0.2">
      <c r="D4695" s="130"/>
    </row>
    <row r="4696" spans="4:4" x14ac:dyDescent="0.2">
      <c r="D4696" s="130"/>
    </row>
    <row r="4697" spans="4:4" x14ac:dyDescent="0.2">
      <c r="D4697" s="130"/>
    </row>
    <row r="4698" spans="4:4" x14ac:dyDescent="0.2">
      <c r="D4698" s="130"/>
    </row>
    <row r="4699" spans="4:4" x14ac:dyDescent="0.2">
      <c r="D4699" s="130"/>
    </row>
    <row r="4700" spans="4:4" x14ac:dyDescent="0.2">
      <c r="D4700" s="130"/>
    </row>
    <row r="4701" spans="4:4" x14ac:dyDescent="0.2">
      <c r="D4701" s="130"/>
    </row>
    <row r="4702" spans="4:4" x14ac:dyDescent="0.2">
      <c r="D4702" s="130"/>
    </row>
    <row r="4703" spans="4:4" x14ac:dyDescent="0.2">
      <c r="D4703" s="130"/>
    </row>
    <row r="4704" spans="4:4" x14ac:dyDescent="0.2">
      <c r="D4704" s="130"/>
    </row>
    <row r="4705" spans="4:4" x14ac:dyDescent="0.2">
      <c r="D4705" s="130"/>
    </row>
    <row r="4706" spans="4:4" x14ac:dyDescent="0.2">
      <c r="D4706" s="130"/>
    </row>
    <row r="4707" spans="4:4" x14ac:dyDescent="0.2">
      <c r="D4707" s="130"/>
    </row>
    <row r="4708" spans="4:4" x14ac:dyDescent="0.2">
      <c r="D4708" s="130"/>
    </row>
    <row r="4709" spans="4:4" x14ac:dyDescent="0.2">
      <c r="D4709" s="130"/>
    </row>
    <row r="4710" spans="4:4" x14ac:dyDescent="0.2">
      <c r="D4710" s="130"/>
    </row>
    <row r="4711" spans="4:4" x14ac:dyDescent="0.2">
      <c r="D4711" s="130"/>
    </row>
    <row r="4712" spans="4:4" x14ac:dyDescent="0.2">
      <c r="D4712" s="130"/>
    </row>
    <row r="4713" spans="4:4" x14ac:dyDescent="0.2">
      <c r="D4713" s="130"/>
    </row>
    <row r="4714" spans="4:4" x14ac:dyDescent="0.2">
      <c r="D4714" s="130"/>
    </row>
    <row r="4715" spans="4:4" x14ac:dyDescent="0.2">
      <c r="D4715" s="130"/>
    </row>
    <row r="4716" spans="4:4" x14ac:dyDescent="0.2">
      <c r="D4716" s="130"/>
    </row>
    <row r="4717" spans="4:4" x14ac:dyDescent="0.2">
      <c r="D4717" s="130"/>
    </row>
    <row r="4718" spans="4:4" x14ac:dyDescent="0.2">
      <c r="D4718" s="130"/>
    </row>
    <row r="4719" spans="4:4" x14ac:dyDescent="0.2">
      <c r="D4719" s="130"/>
    </row>
    <row r="4720" spans="4:4" x14ac:dyDescent="0.2">
      <c r="D4720" s="130"/>
    </row>
    <row r="4721" spans="4:4" x14ac:dyDescent="0.2">
      <c r="D4721" s="130"/>
    </row>
    <row r="4722" spans="4:4" x14ac:dyDescent="0.2">
      <c r="D4722" s="130"/>
    </row>
    <row r="4723" spans="4:4" x14ac:dyDescent="0.2">
      <c r="D4723" s="130"/>
    </row>
    <row r="4724" spans="4:4" x14ac:dyDescent="0.2">
      <c r="D4724" s="130"/>
    </row>
    <row r="4725" spans="4:4" x14ac:dyDescent="0.2">
      <c r="D4725" s="130"/>
    </row>
    <row r="4726" spans="4:4" x14ac:dyDescent="0.2">
      <c r="D4726" s="130"/>
    </row>
    <row r="4727" spans="4:4" x14ac:dyDescent="0.2">
      <c r="D4727" s="130"/>
    </row>
    <row r="4728" spans="4:4" x14ac:dyDescent="0.2">
      <c r="D4728" s="130"/>
    </row>
    <row r="4729" spans="4:4" x14ac:dyDescent="0.2">
      <c r="D4729" s="130"/>
    </row>
    <row r="4730" spans="4:4" x14ac:dyDescent="0.2">
      <c r="D4730" s="130"/>
    </row>
    <row r="4731" spans="4:4" x14ac:dyDescent="0.2">
      <c r="D4731" s="130"/>
    </row>
    <row r="4732" spans="4:4" x14ac:dyDescent="0.2">
      <c r="D4732" s="130"/>
    </row>
    <row r="4733" spans="4:4" x14ac:dyDescent="0.2">
      <c r="D4733" s="130"/>
    </row>
    <row r="4734" spans="4:4" x14ac:dyDescent="0.2">
      <c r="D4734" s="130"/>
    </row>
    <row r="4735" spans="4:4" x14ac:dyDescent="0.2">
      <c r="D4735" s="130"/>
    </row>
    <row r="4736" spans="4:4" x14ac:dyDescent="0.2">
      <c r="D4736" s="130"/>
    </row>
    <row r="4737" spans="4:4" x14ac:dyDescent="0.2">
      <c r="D4737" s="130"/>
    </row>
    <row r="4738" spans="4:4" x14ac:dyDescent="0.2">
      <c r="D4738" s="130"/>
    </row>
    <row r="4739" spans="4:4" x14ac:dyDescent="0.2">
      <c r="D4739" s="130"/>
    </row>
    <row r="4740" spans="4:4" x14ac:dyDescent="0.2">
      <c r="D4740" s="130"/>
    </row>
    <row r="4741" spans="4:4" x14ac:dyDescent="0.2">
      <c r="D4741" s="130"/>
    </row>
    <row r="4742" spans="4:4" x14ac:dyDescent="0.2">
      <c r="D4742" s="130"/>
    </row>
    <row r="4743" spans="4:4" x14ac:dyDescent="0.2">
      <c r="D4743" s="130"/>
    </row>
    <row r="4744" spans="4:4" x14ac:dyDescent="0.2">
      <c r="D4744" s="130"/>
    </row>
    <row r="4745" spans="4:4" x14ac:dyDescent="0.2">
      <c r="D4745" s="130"/>
    </row>
    <row r="4746" spans="4:4" x14ac:dyDescent="0.2">
      <c r="D4746" s="130"/>
    </row>
    <row r="4747" spans="4:4" x14ac:dyDescent="0.2">
      <c r="D4747" s="130"/>
    </row>
    <row r="4748" spans="4:4" x14ac:dyDescent="0.2">
      <c r="D4748" s="130"/>
    </row>
    <row r="4749" spans="4:4" x14ac:dyDescent="0.2">
      <c r="D4749" s="130"/>
    </row>
    <row r="4750" spans="4:4" x14ac:dyDescent="0.2">
      <c r="D4750" s="130"/>
    </row>
    <row r="4751" spans="4:4" x14ac:dyDescent="0.2">
      <c r="D4751" s="130"/>
    </row>
    <row r="4752" spans="4:4" x14ac:dyDescent="0.2">
      <c r="D4752" s="130"/>
    </row>
    <row r="4753" spans="4:4" x14ac:dyDescent="0.2">
      <c r="D4753" s="130"/>
    </row>
    <row r="4754" spans="4:4" x14ac:dyDescent="0.2">
      <c r="D4754" s="130"/>
    </row>
    <row r="4755" spans="4:4" x14ac:dyDescent="0.2">
      <c r="D4755" s="130"/>
    </row>
    <row r="4756" spans="4:4" x14ac:dyDescent="0.2">
      <c r="D4756" s="130"/>
    </row>
    <row r="4757" spans="4:4" x14ac:dyDescent="0.2">
      <c r="D4757" s="130"/>
    </row>
    <row r="4758" spans="4:4" x14ac:dyDescent="0.2">
      <c r="D4758" s="130"/>
    </row>
    <row r="4759" spans="4:4" x14ac:dyDescent="0.2">
      <c r="D4759" s="130"/>
    </row>
    <row r="4760" spans="4:4" x14ac:dyDescent="0.2">
      <c r="D4760" s="130"/>
    </row>
    <row r="4761" spans="4:4" x14ac:dyDescent="0.2">
      <c r="D4761" s="130"/>
    </row>
    <row r="4762" spans="4:4" x14ac:dyDescent="0.2">
      <c r="D4762" s="130"/>
    </row>
    <row r="4763" spans="4:4" x14ac:dyDescent="0.2">
      <c r="D4763" s="130"/>
    </row>
    <row r="4764" spans="4:4" x14ac:dyDescent="0.2">
      <c r="D4764" s="130"/>
    </row>
    <row r="4765" spans="4:4" x14ac:dyDescent="0.2">
      <c r="D4765" s="130"/>
    </row>
    <row r="4766" spans="4:4" x14ac:dyDescent="0.2">
      <c r="D4766" s="130"/>
    </row>
    <row r="4767" spans="4:4" x14ac:dyDescent="0.2">
      <c r="D4767" s="130"/>
    </row>
    <row r="4768" spans="4:4" x14ac:dyDescent="0.2">
      <c r="D4768" s="130"/>
    </row>
    <row r="4769" spans="4:4" x14ac:dyDescent="0.2">
      <c r="D4769" s="130"/>
    </row>
    <row r="4770" spans="4:4" x14ac:dyDescent="0.2">
      <c r="D4770" s="130"/>
    </row>
    <row r="4771" spans="4:4" x14ac:dyDescent="0.2">
      <c r="D4771" s="130"/>
    </row>
    <row r="4772" spans="4:4" x14ac:dyDescent="0.2">
      <c r="D4772" s="130"/>
    </row>
    <row r="4773" spans="4:4" x14ac:dyDescent="0.2">
      <c r="D4773" s="130"/>
    </row>
    <row r="4774" spans="4:4" x14ac:dyDescent="0.2">
      <c r="D4774" s="130"/>
    </row>
    <row r="4775" spans="4:4" x14ac:dyDescent="0.2">
      <c r="D4775" s="130"/>
    </row>
    <row r="4776" spans="4:4" x14ac:dyDescent="0.2">
      <c r="D4776" s="130"/>
    </row>
    <row r="4777" spans="4:4" x14ac:dyDescent="0.2">
      <c r="D4777" s="130"/>
    </row>
    <row r="4778" spans="4:4" x14ac:dyDescent="0.2">
      <c r="D4778" s="130"/>
    </row>
    <row r="4779" spans="4:4" x14ac:dyDescent="0.2">
      <c r="D4779" s="130"/>
    </row>
    <row r="4780" spans="4:4" x14ac:dyDescent="0.2">
      <c r="D4780" s="130"/>
    </row>
    <row r="4781" spans="4:4" x14ac:dyDescent="0.2">
      <c r="D4781" s="130"/>
    </row>
    <row r="4782" spans="4:4" x14ac:dyDescent="0.2">
      <c r="D4782" s="130"/>
    </row>
    <row r="4783" spans="4:4" x14ac:dyDescent="0.2">
      <c r="D4783" s="130"/>
    </row>
    <row r="4784" spans="4:4" x14ac:dyDescent="0.2">
      <c r="D4784" s="130"/>
    </row>
    <row r="4785" spans="4:4" x14ac:dyDescent="0.2">
      <c r="D4785" s="130"/>
    </row>
    <row r="4786" spans="4:4" x14ac:dyDescent="0.2">
      <c r="D4786" s="130"/>
    </row>
    <row r="4787" spans="4:4" x14ac:dyDescent="0.2">
      <c r="D4787" s="130"/>
    </row>
    <row r="4788" spans="4:4" x14ac:dyDescent="0.2">
      <c r="D4788" s="130"/>
    </row>
    <row r="4789" spans="4:4" x14ac:dyDescent="0.2">
      <c r="D4789" s="130"/>
    </row>
    <row r="4790" spans="4:4" x14ac:dyDescent="0.2">
      <c r="D4790" s="130"/>
    </row>
    <row r="4791" spans="4:4" x14ac:dyDescent="0.2">
      <c r="D4791" s="130"/>
    </row>
    <row r="4792" spans="4:4" x14ac:dyDescent="0.2">
      <c r="D4792" s="130"/>
    </row>
    <row r="4793" spans="4:4" x14ac:dyDescent="0.2">
      <c r="D4793" s="130"/>
    </row>
    <row r="4794" spans="4:4" x14ac:dyDescent="0.2">
      <c r="D4794" s="130"/>
    </row>
    <row r="4795" spans="4:4" x14ac:dyDescent="0.2">
      <c r="D4795" s="130"/>
    </row>
    <row r="4796" spans="4:4" x14ac:dyDescent="0.2">
      <c r="D4796" s="130"/>
    </row>
    <row r="4797" spans="4:4" x14ac:dyDescent="0.2">
      <c r="D4797" s="130"/>
    </row>
    <row r="4798" spans="4:4" x14ac:dyDescent="0.2">
      <c r="D4798" s="130"/>
    </row>
    <row r="4799" spans="4:4" x14ac:dyDescent="0.2">
      <c r="D4799" s="130"/>
    </row>
    <row r="4800" spans="4:4" x14ac:dyDescent="0.2">
      <c r="D4800" s="130"/>
    </row>
    <row r="4801" spans="4:4" x14ac:dyDescent="0.2">
      <c r="D4801" s="130"/>
    </row>
    <row r="4802" spans="4:4" x14ac:dyDescent="0.2">
      <c r="D4802" s="130"/>
    </row>
    <row r="4803" spans="4:4" x14ac:dyDescent="0.2">
      <c r="D4803" s="130"/>
    </row>
    <row r="4804" spans="4:4" x14ac:dyDescent="0.2">
      <c r="D4804" s="130"/>
    </row>
    <row r="4805" spans="4:4" x14ac:dyDescent="0.2">
      <c r="D4805" s="130"/>
    </row>
    <row r="4806" spans="4:4" x14ac:dyDescent="0.2">
      <c r="D4806" s="130"/>
    </row>
    <row r="4807" spans="4:4" x14ac:dyDescent="0.2">
      <c r="D4807" s="130"/>
    </row>
    <row r="4808" spans="4:4" x14ac:dyDescent="0.2">
      <c r="D4808" s="130"/>
    </row>
    <row r="4809" spans="4:4" x14ac:dyDescent="0.2">
      <c r="D4809" s="130"/>
    </row>
    <row r="4810" spans="4:4" x14ac:dyDescent="0.2">
      <c r="D4810" s="130"/>
    </row>
    <row r="4811" spans="4:4" x14ac:dyDescent="0.2">
      <c r="D4811" s="130"/>
    </row>
    <row r="4812" spans="4:4" x14ac:dyDescent="0.2">
      <c r="D4812" s="130"/>
    </row>
    <row r="4813" spans="4:4" x14ac:dyDescent="0.2">
      <c r="D4813" s="130"/>
    </row>
    <row r="4814" spans="4:4" x14ac:dyDescent="0.2">
      <c r="D4814" s="130"/>
    </row>
    <row r="4815" spans="4:4" x14ac:dyDescent="0.2">
      <c r="D4815" s="130"/>
    </row>
    <row r="4816" spans="4:4" x14ac:dyDescent="0.2">
      <c r="D4816" s="130"/>
    </row>
    <row r="4817" spans="4:4" x14ac:dyDescent="0.2">
      <c r="D4817" s="130"/>
    </row>
    <row r="4818" spans="4:4" x14ac:dyDescent="0.2">
      <c r="D4818" s="130"/>
    </row>
    <row r="4819" spans="4:4" x14ac:dyDescent="0.2">
      <c r="D4819" s="130"/>
    </row>
    <row r="4820" spans="4:4" x14ac:dyDescent="0.2">
      <c r="D4820" s="130"/>
    </row>
    <row r="4821" spans="4:4" x14ac:dyDescent="0.2">
      <c r="D4821" s="130"/>
    </row>
    <row r="4822" spans="4:4" x14ac:dyDescent="0.2">
      <c r="D4822" s="130"/>
    </row>
    <row r="4823" spans="4:4" x14ac:dyDescent="0.2">
      <c r="D4823" s="130"/>
    </row>
    <row r="4824" spans="4:4" x14ac:dyDescent="0.2">
      <c r="D4824" s="130"/>
    </row>
    <row r="4825" spans="4:4" x14ac:dyDescent="0.2">
      <c r="D4825" s="130"/>
    </row>
    <row r="4826" spans="4:4" x14ac:dyDescent="0.2">
      <c r="D4826" s="130"/>
    </row>
    <row r="4827" spans="4:4" x14ac:dyDescent="0.2">
      <c r="D4827" s="130"/>
    </row>
    <row r="4828" spans="4:4" x14ac:dyDescent="0.2">
      <c r="D4828" s="130"/>
    </row>
    <row r="4829" spans="4:4" x14ac:dyDescent="0.2">
      <c r="D4829" s="130"/>
    </row>
    <row r="4830" spans="4:4" x14ac:dyDescent="0.2">
      <c r="D4830" s="130"/>
    </row>
    <row r="4831" spans="4:4" x14ac:dyDescent="0.2">
      <c r="D4831" s="130"/>
    </row>
    <row r="4832" spans="4:4" x14ac:dyDescent="0.2">
      <c r="D4832" s="130"/>
    </row>
    <row r="4833" spans="4:4" x14ac:dyDescent="0.2">
      <c r="D4833" s="130"/>
    </row>
    <row r="4834" spans="4:4" x14ac:dyDescent="0.2">
      <c r="D4834" s="130"/>
    </row>
    <row r="4835" spans="4:4" x14ac:dyDescent="0.2">
      <c r="D4835" s="130"/>
    </row>
    <row r="4836" spans="4:4" x14ac:dyDescent="0.2">
      <c r="D4836" s="130"/>
    </row>
    <row r="4837" spans="4:4" x14ac:dyDescent="0.2">
      <c r="D4837" s="130"/>
    </row>
    <row r="4838" spans="4:4" x14ac:dyDescent="0.2">
      <c r="D4838" s="130"/>
    </row>
    <row r="4839" spans="4:4" x14ac:dyDescent="0.2">
      <c r="D4839" s="130"/>
    </row>
    <row r="4840" spans="4:4" x14ac:dyDescent="0.2">
      <c r="D4840" s="130"/>
    </row>
    <row r="4841" spans="4:4" x14ac:dyDescent="0.2">
      <c r="D4841" s="130"/>
    </row>
    <row r="4842" spans="4:4" x14ac:dyDescent="0.2">
      <c r="D4842" s="130"/>
    </row>
    <row r="4843" spans="4:4" x14ac:dyDescent="0.2">
      <c r="D4843" s="130"/>
    </row>
    <row r="4844" spans="4:4" x14ac:dyDescent="0.2">
      <c r="D4844" s="130"/>
    </row>
    <row r="4845" spans="4:4" x14ac:dyDescent="0.2">
      <c r="D4845" s="130"/>
    </row>
    <row r="4846" spans="4:4" x14ac:dyDescent="0.2">
      <c r="D4846" s="130"/>
    </row>
    <row r="4847" spans="4:4" x14ac:dyDescent="0.2">
      <c r="D4847" s="130"/>
    </row>
    <row r="4848" spans="4:4" x14ac:dyDescent="0.2">
      <c r="D4848" s="130"/>
    </row>
    <row r="4849" spans="4:4" x14ac:dyDescent="0.2">
      <c r="D4849" s="130"/>
    </row>
    <row r="4850" spans="4:4" x14ac:dyDescent="0.2">
      <c r="D4850" s="130"/>
    </row>
    <row r="4851" spans="4:4" x14ac:dyDescent="0.2">
      <c r="D4851" s="130"/>
    </row>
    <row r="4852" spans="4:4" x14ac:dyDescent="0.2">
      <c r="D4852" s="130"/>
    </row>
    <row r="4853" spans="4:4" x14ac:dyDescent="0.2">
      <c r="D4853" s="130"/>
    </row>
    <row r="4854" spans="4:4" x14ac:dyDescent="0.2">
      <c r="D4854" s="130"/>
    </row>
    <row r="4855" spans="4:4" x14ac:dyDescent="0.2">
      <c r="D4855" s="130"/>
    </row>
    <row r="4856" spans="4:4" x14ac:dyDescent="0.2">
      <c r="D4856" s="130"/>
    </row>
    <row r="4857" spans="4:4" x14ac:dyDescent="0.2">
      <c r="D4857" s="130"/>
    </row>
    <row r="4858" spans="4:4" x14ac:dyDescent="0.2">
      <c r="D4858" s="130"/>
    </row>
    <row r="4859" spans="4:4" x14ac:dyDescent="0.2">
      <c r="D4859" s="130"/>
    </row>
    <row r="4860" spans="4:4" x14ac:dyDescent="0.2">
      <c r="D4860" s="130"/>
    </row>
    <row r="4861" spans="4:4" x14ac:dyDescent="0.2">
      <c r="D4861" s="130"/>
    </row>
    <row r="4862" spans="4:4" x14ac:dyDescent="0.2">
      <c r="D4862" s="130"/>
    </row>
    <row r="4863" spans="4:4" x14ac:dyDescent="0.2">
      <c r="D4863" s="130"/>
    </row>
    <row r="4864" spans="4:4" x14ac:dyDescent="0.2">
      <c r="D4864" s="130"/>
    </row>
    <row r="4865" spans="4:4" x14ac:dyDescent="0.2">
      <c r="D4865" s="130"/>
    </row>
    <row r="4866" spans="4:4" x14ac:dyDescent="0.2">
      <c r="D4866" s="130"/>
    </row>
    <row r="4867" spans="4:4" x14ac:dyDescent="0.2">
      <c r="D4867" s="130"/>
    </row>
    <row r="4868" spans="4:4" x14ac:dyDescent="0.2">
      <c r="D4868" s="130"/>
    </row>
    <row r="4869" spans="4:4" x14ac:dyDescent="0.2">
      <c r="D4869" s="130"/>
    </row>
    <row r="4870" spans="4:4" x14ac:dyDescent="0.2">
      <c r="D4870" s="130"/>
    </row>
    <row r="4871" spans="4:4" x14ac:dyDescent="0.2">
      <c r="D4871" s="130"/>
    </row>
    <row r="4872" spans="4:4" x14ac:dyDescent="0.2">
      <c r="D4872" s="130"/>
    </row>
    <row r="4873" spans="4:4" x14ac:dyDescent="0.2">
      <c r="D4873" s="130"/>
    </row>
    <row r="4874" spans="4:4" x14ac:dyDescent="0.2">
      <c r="D4874" s="130"/>
    </row>
    <row r="4875" spans="4:4" x14ac:dyDescent="0.2">
      <c r="D4875" s="130"/>
    </row>
    <row r="4876" spans="4:4" x14ac:dyDescent="0.2">
      <c r="D4876" s="130"/>
    </row>
    <row r="4877" spans="4:4" x14ac:dyDescent="0.2">
      <c r="D4877" s="130"/>
    </row>
    <row r="4878" spans="4:4" x14ac:dyDescent="0.2">
      <c r="D4878" s="130"/>
    </row>
    <row r="4879" spans="4:4" x14ac:dyDescent="0.2">
      <c r="D4879" s="130"/>
    </row>
    <row r="4880" spans="4:4" x14ac:dyDescent="0.2">
      <c r="D4880" s="130"/>
    </row>
    <row r="4881" spans="4:4" x14ac:dyDescent="0.2">
      <c r="D4881" s="130"/>
    </row>
    <row r="4882" spans="4:4" x14ac:dyDescent="0.2">
      <c r="D4882" s="130"/>
    </row>
    <row r="4883" spans="4:4" x14ac:dyDescent="0.2">
      <c r="D4883" s="130"/>
    </row>
    <row r="4884" spans="4:4" x14ac:dyDescent="0.2">
      <c r="D4884" s="130"/>
    </row>
    <row r="4885" spans="4:4" x14ac:dyDescent="0.2">
      <c r="D4885" s="130"/>
    </row>
    <row r="4886" spans="4:4" x14ac:dyDescent="0.2">
      <c r="D4886" s="130"/>
    </row>
    <row r="4887" spans="4:4" x14ac:dyDescent="0.2">
      <c r="D4887" s="130"/>
    </row>
    <row r="4888" spans="4:4" x14ac:dyDescent="0.2">
      <c r="D4888" s="130"/>
    </row>
    <row r="4889" spans="4:4" x14ac:dyDescent="0.2">
      <c r="D4889" s="130"/>
    </row>
    <row r="4890" spans="4:4" x14ac:dyDescent="0.2">
      <c r="D4890" s="130"/>
    </row>
    <row r="4891" spans="4:4" x14ac:dyDescent="0.2">
      <c r="D4891" s="130"/>
    </row>
    <row r="4892" spans="4:4" x14ac:dyDescent="0.2">
      <c r="D4892" s="130"/>
    </row>
    <row r="4893" spans="4:4" x14ac:dyDescent="0.2">
      <c r="D4893" s="130"/>
    </row>
    <row r="4894" spans="4:4" x14ac:dyDescent="0.2">
      <c r="D4894" s="130"/>
    </row>
    <row r="4895" spans="4:4" x14ac:dyDescent="0.2">
      <c r="D4895" s="130"/>
    </row>
    <row r="4896" spans="4:4" x14ac:dyDescent="0.2">
      <c r="D4896" s="130"/>
    </row>
    <row r="4897" spans="4:4" x14ac:dyDescent="0.2">
      <c r="D4897" s="130"/>
    </row>
    <row r="4898" spans="4:4" x14ac:dyDescent="0.2">
      <c r="D4898" s="130"/>
    </row>
    <row r="4899" spans="4:4" x14ac:dyDescent="0.2">
      <c r="D4899" s="130"/>
    </row>
    <row r="4900" spans="4:4" x14ac:dyDescent="0.2">
      <c r="D4900" s="130"/>
    </row>
    <row r="4901" spans="4:4" x14ac:dyDescent="0.2">
      <c r="D4901" s="130"/>
    </row>
    <row r="4902" spans="4:4" x14ac:dyDescent="0.2">
      <c r="D4902" s="130"/>
    </row>
    <row r="4903" spans="4:4" x14ac:dyDescent="0.2">
      <c r="D4903" s="130"/>
    </row>
    <row r="4904" spans="4:4" x14ac:dyDescent="0.2">
      <c r="D4904" s="130"/>
    </row>
    <row r="4905" spans="4:4" x14ac:dyDescent="0.2">
      <c r="D4905" s="130"/>
    </row>
    <row r="4906" spans="4:4" x14ac:dyDescent="0.2">
      <c r="D4906" s="130"/>
    </row>
    <row r="4907" spans="4:4" x14ac:dyDescent="0.2">
      <c r="D4907" s="130"/>
    </row>
    <row r="4908" spans="4:4" x14ac:dyDescent="0.2">
      <c r="D4908" s="130"/>
    </row>
    <row r="4909" spans="4:4" x14ac:dyDescent="0.2">
      <c r="D4909" s="130"/>
    </row>
    <row r="4910" spans="4:4" x14ac:dyDescent="0.2">
      <c r="D4910" s="130"/>
    </row>
    <row r="4911" spans="4:4" x14ac:dyDescent="0.2">
      <c r="D4911" s="130"/>
    </row>
    <row r="4912" spans="4:4" x14ac:dyDescent="0.2">
      <c r="D4912" s="130"/>
    </row>
    <row r="4913" spans="4:4" x14ac:dyDescent="0.2">
      <c r="D4913" s="130"/>
    </row>
    <row r="4914" spans="4:4" x14ac:dyDescent="0.2">
      <c r="D4914" s="130"/>
    </row>
    <row r="4915" spans="4:4" x14ac:dyDescent="0.2">
      <c r="D4915" s="130"/>
    </row>
    <row r="4916" spans="4:4" x14ac:dyDescent="0.2">
      <c r="D4916" s="130"/>
    </row>
    <row r="4917" spans="4:4" x14ac:dyDescent="0.2">
      <c r="D4917" s="130"/>
    </row>
    <row r="4918" spans="4:4" x14ac:dyDescent="0.2">
      <c r="D4918" s="130"/>
    </row>
    <row r="4919" spans="4:4" x14ac:dyDescent="0.2">
      <c r="D4919" s="130"/>
    </row>
    <row r="4920" spans="4:4" x14ac:dyDescent="0.2">
      <c r="D4920" s="130"/>
    </row>
    <row r="4921" spans="4:4" x14ac:dyDescent="0.2">
      <c r="D4921" s="130"/>
    </row>
    <row r="4922" spans="4:4" x14ac:dyDescent="0.2">
      <c r="D4922" s="130"/>
    </row>
    <row r="4923" spans="4:4" x14ac:dyDescent="0.2">
      <c r="D4923" s="130"/>
    </row>
    <row r="4924" spans="4:4" x14ac:dyDescent="0.2">
      <c r="D4924" s="130"/>
    </row>
    <row r="4925" spans="4:4" x14ac:dyDescent="0.2">
      <c r="D4925" s="130"/>
    </row>
    <row r="4926" spans="4:4" x14ac:dyDescent="0.2">
      <c r="D4926" s="130"/>
    </row>
    <row r="4927" spans="4:4" x14ac:dyDescent="0.2">
      <c r="D4927" s="130"/>
    </row>
    <row r="4928" spans="4:4" x14ac:dyDescent="0.2">
      <c r="D4928" s="130"/>
    </row>
    <row r="4929" spans="4:4" x14ac:dyDescent="0.2">
      <c r="D4929" s="130"/>
    </row>
    <row r="4930" spans="4:4" x14ac:dyDescent="0.2">
      <c r="D4930" s="130"/>
    </row>
    <row r="4931" spans="4:4" x14ac:dyDescent="0.2">
      <c r="D4931" s="130"/>
    </row>
    <row r="4932" spans="4:4" x14ac:dyDescent="0.2">
      <c r="D4932" s="130"/>
    </row>
    <row r="4933" spans="4:4" x14ac:dyDescent="0.2">
      <c r="D4933" s="130"/>
    </row>
    <row r="4934" spans="4:4" x14ac:dyDescent="0.2">
      <c r="D4934" s="130"/>
    </row>
    <row r="4935" spans="4:4" x14ac:dyDescent="0.2">
      <c r="D4935" s="130"/>
    </row>
    <row r="4936" spans="4:4" x14ac:dyDescent="0.2">
      <c r="D4936" s="130"/>
    </row>
    <row r="4937" spans="4:4" x14ac:dyDescent="0.2">
      <c r="D4937" s="130"/>
    </row>
    <row r="4938" spans="4:4" x14ac:dyDescent="0.2">
      <c r="D4938" s="130"/>
    </row>
    <row r="4939" spans="4:4" x14ac:dyDescent="0.2">
      <c r="D4939" s="130"/>
    </row>
    <row r="4940" spans="4:4" x14ac:dyDescent="0.2">
      <c r="D4940" s="130"/>
    </row>
    <row r="4941" spans="4:4" x14ac:dyDescent="0.2">
      <c r="D4941" s="130"/>
    </row>
    <row r="4942" spans="4:4" x14ac:dyDescent="0.2">
      <c r="D4942" s="130"/>
    </row>
    <row r="4943" spans="4:4" x14ac:dyDescent="0.2">
      <c r="D4943" s="130"/>
    </row>
    <row r="4944" spans="4:4" x14ac:dyDescent="0.2">
      <c r="D4944" s="130"/>
    </row>
    <row r="4945" spans="4:4" x14ac:dyDescent="0.2">
      <c r="D4945" s="130"/>
    </row>
    <row r="4946" spans="4:4" x14ac:dyDescent="0.2">
      <c r="D4946" s="130"/>
    </row>
    <row r="4947" spans="4:4" x14ac:dyDescent="0.2">
      <c r="D4947" s="130"/>
    </row>
    <row r="4948" spans="4:4" x14ac:dyDescent="0.2">
      <c r="D4948" s="130"/>
    </row>
    <row r="4949" spans="4:4" x14ac:dyDescent="0.2">
      <c r="D4949" s="130"/>
    </row>
    <row r="4950" spans="4:4" x14ac:dyDescent="0.2">
      <c r="D4950" s="130"/>
    </row>
    <row r="4951" spans="4:4" x14ac:dyDescent="0.2">
      <c r="D4951" s="130"/>
    </row>
    <row r="4952" spans="4:4" x14ac:dyDescent="0.2">
      <c r="D4952" s="130"/>
    </row>
    <row r="4953" spans="4:4" x14ac:dyDescent="0.2">
      <c r="D4953" s="130"/>
    </row>
    <row r="4954" spans="4:4" x14ac:dyDescent="0.2">
      <c r="D4954" s="130"/>
    </row>
    <row r="4955" spans="4:4" x14ac:dyDescent="0.2">
      <c r="D4955" s="130"/>
    </row>
    <row r="4956" spans="4:4" x14ac:dyDescent="0.2">
      <c r="D4956" s="130"/>
    </row>
    <row r="4957" spans="4:4" x14ac:dyDescent="0.2">
      <c r="D4957" s="130"/>
    </row>
    <row r="4958" spans="4:4" x14ac:dyDescent="0.2">
      <c r="D4958" s="130"/>
    </row>
    <row r="4959" spans="4:4" x14ac:dyDescent="0.2">
      <c r="D4959" s="130"/>
    </row>
    <row r="4960" spans="4:4" x14ac:dyDescent="0.2">
      <c r="D4960" s="130"/>
    </row>
    <row r="4961" spans="4:4" x14ac:dyDescent="0.2">
      <c r="D4961" s="130"/>
    </row>
    <row r="4962" spans="4:4" x14ac:dyDescent="0.2">
      <c r="D4962" s="130"/>
    </row>
    <row r="4963" spans="4:4" x14ac:dyDescent="0.2">
      <c r="D4963" s="130"/>
    </row>
    <row r="4964" spans="4:4" x14ac:dyDescent="0.2">
      <c r="D4964" s="130"/>
    </row>
    <row r="4965" spans="4:4" x14ac:dyDescent="0.2">
      <c r="D4965" s="130"/>
    </row>
    <row r="4966" spans="4:4" x14ac:dyDescent="0.2">
      <c r="D4966" s="130"/>
    </row>
    <row r="4967" spans="4:4" x14ac:dyDescent="0.2">
      <c r="D4967" s="130"/>
    </row>
    <row r="4968" spans="4:4" x14ac:dyDescent="0.2">
      <c r="D4968" s="130"/>
    </row>
    <row r="4969" spans="4:4" x14ac:dyDescent="0.2">
      <c r="D4969" s="130"/>
    </row>
    <row r="4970" spans="4:4" x14ac:dyDescent="0.2">
      <c r="D4970" s="130"/>
    </row>
    <row r="4971" spans="4:4" x14ac:dyDescent="0.2">
      <c r="D4971" s="130"/>
    </row>
    <row r="4972" spans="4:4" x14ac:dyDescent="0.2">
      <c r="D4972" s="130"/>
    </row>
    <row r="4973" spans="4:4" x14ac:dyDescent="0.2">
      <c r="D4973" s="130"/>
    </row>
    <row r="4974" spans="4:4" x14ac:dyDescent="0.2">
      <c r="D4974" s="130"/>
    </row>
    <row r="4975" spans="4:4" x14ac:dyDescent="0.2">
      <c r="D4975" s="130"/>
    </row>
    <row r="4976" spans="4:4" x14ac:dyDescent="0.2">
      <c r="D4976" s="130"/>
    </row>
    <row r="4977" spans="4:4" x14ac:dyDescent="0.2">
      <c r="D4977" s="130"/>
    </row>
    <row r="4978" spans="4:4" x14ac:dyDescent="0.2">
      <c r="D4978" s="130"/>
    </row>
    <row r="4979" spans="4:4" x14ac:dyDescent="0.2">
      <c r="D4979" s="130"/>
    </row>
    <row r="4980" spans="4:4" x14ac:dyDescent="0.2">
      <c r="D4980" s="130"/>
    </row>
    <row r="4981" spans="4:4" x14ac:dyDescent="0.2">
      <c r="D4981" s="130"/>
    </row>
    <row r="4982" spans="4:4" x14ac:dyDescent="0.2">
      <c r="D4982" s="130"/>
    </row>
    <row r="4983" spans="4:4" x14ac:dyDescent="0.2">
      <c r="D4983" s="130"/>
    </row>
    <row r="4984" spans="4:4" x14ac:dyDescent="0.2">
      <c r="D4984" s="130"/>
    </row>
    <row r="4985" spans="4:4" x14ac:dyDescent="0.2">
      <c r="D4985" s="130"/>
    </row>
    <row r="4986" spans="4:4" x14ac:dyDescent="0.2">
      <c r="D4986" s="130"/>
    </row>
    <row r="4987" spans="4:4" x14ac:dyDescent="0.2">
      <c r="D4987" s="130"/>
    </row>
    <row r="4988" spans="4:4" x14ac:dyDescent="0.2">
      <c r="D4988" s="130"/>
    </row>
    <row r="4989" spans="4:4" x14ac:dyDescent="0.2">
      <c r="D4989" s="130"/>
    </row>
    <row r="4990" spans="4:4" x14ac:dyDescent="0.2">
      <c r="D4990" s="130"/>
    </row>
    <row r="4991" spans="4:4" x14ac:dyDescent="0.2">
      <c r="D4991" s="130"/>
    </row>
    <row r="4992" spans="4:4" x14ac:dyDescent="0.2">
      <c r="D4992" s="130"/>
    </row>
    <row r="4993" spans="4:4" x14ac:dyDescent="0.2">
      <c r="D4993" s="130"/>
    </row>
    <row r="4994" spans="4:4" x14ac:dyDescent="0.2">
      <c r="D4994" s="130"/>
    </row>
    <row r="4995" spans="4:4" x14ac:dyDescent="0.2">
      <c r="D4995" s="130"/>
    </row>
    <row r="4996" spans="4:4" x14ac:dyDescent="0.2">
      <c r="D4996" s="130"/>
    </row>
    <row r="4997" spans="4:4" x14ac:dyDescent="0.2">
      <c r="D4997" s="130"/>
    </row>
    <row r="4998" spans="4:4" x14ac:dyDescent="0.2">
      <c r="D4998" s="130"/>
    </row>
    <row r="4999" spans="4:4" x14ac:dyDescent="0.2">
      <c r="D4999" s="130"/>
    </row>
    <row r="5000" spans="4:4" x14ac:dyDescent="0.2">
      <c r="D5000" s="130"/>
    </row>
    <row r="5001" spans="4:4" x14ac:dyDescent="0.2">
      <c r="D5001" s="130"/>
    </row>
  </sheetData>
  <mergeCells count="6">
    <mergeCell ref="A184:G188"/>
    <mergeCell ref="A1:G1"/>
    <mergeCell ref="C2:G2"/>
    <mergeCell ref="C3:G3"/>
    <mergeCell ref="C4:G4"/>
    <mergeCell ref="A183:C18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M67"/>
  <sheetViews>
    <sheetView workbookViewId="0">
      <selection activeCell="G52" sqref="G52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4.140625" style="188" bestFit="1" customWidth="1"/>
    <col min="4" max="4" width="4.855468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4.140625" style="188" bestFit="1" customWidth="1"/>
    <col min="260" max="260" width="4.855468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4.140625" style="188" bestFit="1" customWidth="1"/>
    <col min="516" max="516" width="4.855468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4.140625" style="188" bestFit="1" customWidth="1"/>
    <col min="772" max="772" width="4.855468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4.140625" style="188" bestFit="1" customWidth="1"/>
    <col min="1028" max="1028" width="4.855468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4.140625" style="188" bestFit="1" customWidth="1"/>
    <col min="1284" max="1284" width="4.855468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4.140625" style="188" bestFit="1" customWidth="1"/>
    <col min="1540" max="1540" width="4.855468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4.140625" style="188" bestFit="1" customWidth="1"/>
    <col min="1796" max="1796" width="4.855468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4.140625" style="188" bestFit="1" customWidth="1"/>
    <col min="2052" max="2052" width="4.855468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4.140625" style="188" bestFit="1" customWidth="1"/>
    <col min="2308" max="2308" width="4.855468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4.140625" style="188" bestFit="1" customWidth="1"/>
    <col min="2564" max="2564" width="4.855468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4.140625" style="188" bestFit="1" customWidth="1"/>
    <col min="2820" max="2820" width="4.855468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4.140625" style="188" bestFit="1" customWidth="1"/>
    <col min="3076" max="3076" width="4.855468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4.140625" style="188" bestFit="1" customWidth="1"/>
    <col min="3332" max="3332" width="4.855468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4.140625" style="188" bestFit="1" customWidth="1"/>
    <col min="3588" max="3588" width="4.855468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4.140625" style="188" bestFit="1" customWidth="1"/>
    <col min="3844" max="3844" width="4.855468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4.140625" style="188" bestFit="1" customWidth="1"/>
    <col min="4100" max="4100" width="4.855468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4.140625" style="188" bestFit="1" customWidth="1"/>
    <col min="4356" max="4356" width="4.855468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4.140625" style="188" bestFit="1" customWidth="1"/>
    <col min="4612" max="4612" width="4.855468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4.140625" style="188" bestFit="1" customWidth="1"/>
    <col min="4868" max="4868" width="4.855468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4.140625" style="188" bestFit="1" customWidth="1"/>
    <col min="5124" max="5124" width="4.855468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4.140625" style="188" bestFit="1" customWidth="1"/>
    <col min="5380" max="5380" width="4.855468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4.140625" style="188" bestFit="1" customWidth="1"/>
    <col min="5636" max="5636" width="4.855468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4.140625" style="188" bestFit="1" customWidth="1"/>
    <col min="5892" max="5892" width="4.855468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4.140625" style="188" bestFit="1" customWidth="1"/>
    <col min="6148" max="6148" width="4.855468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4.140625" style="188" bestFit="1" customWidth="1"/>
    <col min="6404" max="6404" width="4.855468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4.140625" style="188" bestFit="1" customWidth="1"/>
    <col min="6660" max="6660" width="4.855468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4.140625" style="188" bestFit="1" customWidth="1"/>
    <col min="6916" max="6916" width="4.855468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4.140625" style="188" bestFit="1" customWidth="1"/>
    <col min="7172" max="7172" width="4.855468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4.140625" style="188" bestFit="1" customWidth="1"/>
    <col min="7428" max="7428" width="4.855468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4.140625" style="188" bestFit="1" customWidth="1"/>
    <col min="7684" max="7684" width="4.855468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4.140625" style="188" bestFit="1" customWidth="1"/>
    <col min="7940" max="7940" width="4.855468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4.140625" style="188" bestFit="1" customWidth="1"/>
    <col min="8196" max="8196" width="4.855468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4.140625" style="188" bestFit="1" customWidth="1"/>
    <col min="8452" max="8452" width="4.855468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4.140625" style="188" bestFit="1" customWidth="1"/>
    <col min="8708" max="8708" width="4.855468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4.140625" style="188" bestFit="1" customWidth="1"/>
    <col min="8964" max="8964" width="4.855468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4.140625" style="188" bestFit="1" customWidth="1"/>
    <col min="9220" max="9220" width="4.855468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4.140625" style="188" bestFit="1" customWidth="1"/>
    <col min="9476" max="9476" width="4.855468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4.140625" style="188" bestFit="1" customWidth="1"/>
    <col min="9732" max="9732" width="4.855468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4.140625" style="188" bestFit="1" customWidth="1"/>
    <col min="9988" max="9988" width="4.855468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4.140625" style="188" bestFit="1" customWidth="1"/>
    <col min="10244" max="10244" width="4.855468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4.140625" style="188" bestFit="1" customWidth="1"/>
    <col min="10500" max="10500" width="4.855468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4.140625" style="188" bestFit="1" customWidth="1"/>
    <col min="10756" max="10756" width="4.855468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4.140625" style="188" bestFit="1" customWidth="1"/>
    <col min="11012" max="11012" width="4.855468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4.140625" style="188" bestFit="1" customWidth="1"/>
    <col min="11268" max="11268" width="4.855468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4.140625" style="188" bestFit="1" customWidth="1"/>
    <col min="11524" max="11524" width="4.855468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4.140625" style="188" bestFit="1" customWidth="1"/>
    <col min="11780" max="11780" width="4.855468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4.140625" style="188" bestFit="1" customWidth="1"/>
    <col min="12036" max="12036" width="4.855468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4.140625" style="188" bestFit="1" customWidth="1"/>
    <col min="12292" max="12292" width="4.855468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4.140625" style="188" bestFit="1" customWidth="1"/>
    <col min="12548" max="12548" width="4.855468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4.140625" style="188" bestFit="1" customWidth="1"/>
    <col min="12804" max="12804" width="4.855468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4.140625" style="188" bestFit="1" customWidth="1"/>
    <col min="13060" max="13060" width="4.855468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4.140625" style="188" bestFit="1" customWidth="1"/>
    <col min="13316" max="13316" width="4.855468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4.140625" style="188" bestFit="1" customWidth="1"/>
    <col min="13572" max="13572" width="4.855468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4.140625" style="188" bestFit="1" customWidth="1"/>
    <col min="13828" max="13828" width="4.855468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4.140625" style="188" bestFit="1" customWidth="1"/>
    <col min="14084" max="14084" width="4.855468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4.140625" style="188" bestFit="1" customWidth="1"/>
    <col min="14340" max="14340" width="4.855468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4.140625" style="188" bestFit="1" customWidth="1"/>
    <col min="14596" max="14596" width="4.855468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4.140625" style="188" bestFit="1" customWidth="1"/>
    <col min="14852" max="14852" width="4.855468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4.140625" style="188" bestFit="1" customWidth="1"/>
    <col min="15108" max="15108" width="4.855468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4.140625" style="188" bestFit="1" customWidth="1"/>
    <col min="15364" max="15364" width="4.855468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4.140625" style="188" bestFit="1" customWidth="1"/>
    <col min="15620" max="15620" width="4.855468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4.140625" style="188" bestFit="1" customWidth="1"/>
    <col min="15876" max="15876" width="4.855468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4.140625" style="188" bestFit="1" customWidth="1"/>
    <col min="16132" max="16132" width="4.855468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1279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1293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295001</v>
      </c>
      <c r="C10" s="209" t="s">
        <v>1294</v>
      </c>
      <c r="D10" s="209" t="s">
        <v>269</v>
      </c>
      <c r="E10" s="210">
        <v>230</v>
      </c>
      <c r="F10" s="210"/>
      <c r="G10" s="211">
        <f t="shared" ref="G10:G28" si="0">E10*F10</f>
        <v>0</v>
      </c>
      <c r="H10" s="212">
        <v>0</v>
      </c>
      <c r="I10" s="213">
        <f t="shared" ref="I10:I28" si="1">E10*H10</f>
        <v>0</v>
      </c>
      <c r="J10" s="214" t="s">
        <v>1295</v>
      </c>
      <c r="K10" s="188" t="s">
        <v>1296</v>
      </c>
      <c r="M10" s="215" t="s">
        <v>1297</v>
      </c>
    </row>
    <row r="11" spans="1:13" x14ac:dyDescent="0.25">
      <c r="A11" s="207">
        <v>2</v>
      </c>
      <c r="B11" s="208">
        <v>295071</v>
      </c>
      <c r="C11" s="209" t="s">
        <v>1298</v>
      </c>
      <c r="D11" s="209" t="s">
        <v>1299</v>
      </c>
      <c r="E11" s="210">
        <v>50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1297</v>
      </c>
    </row>
    <row r="12" spans="1:13" x14ac:dyDescent="0.25">
      <c r="A12" s="207">
        <v>3</v>
      </c>
      <c r="B12" s="208">
        <v>295075</v>
      </c>
      <c r="C12" s="209" t="s">
        <v>1300</v>
      </c>
      <c r="D12" s="209" t="s">
        <v>1299</v>
      </c>
      <c r="E12" s="210">
        <v>20</v>
      </c>
      <c r="F12" s="210"/>
      <c r="G12" s="211">
        <f t="shared" si="0"/>
        <v>0</v>
      </c>
      <c r="H12" s="212">
        <v>0</v>
      </c>
      <c r="I12" s="213">
        <f t="shared" si="1"/>
        <v>0</v>
      </c>
      <c r="J12" s="214" t="s">
        <v>1295</v>
      </c>
      <c r="K12" s="188" t="s">
        <v>1296</v>
      </c>
      <c r="M12" s="215" t="s">
        <v>1297</v>
      </c>
    </row>
    <row r="13" spans="1:13" x14ac:dyDescent="0.25">
      <c r="A13" s="207">
        <v>4</v>
      </c>
      <c r="B13" s="208">
        <v>295011</v>
      </c>
      <c r="C13" s="209" t="s">
        <v>1301</v>
      </c>
      <c r="D13" s="209" t="s">
        <v>269</v>
      </c>
      <c r="E13" s="210">
        <v>70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1297</v>
      </c>
    </row>
    <row r="14" spans="1:13" x14ac:dyDescent="0.25">
      <c r="A14" s="207">
        <v>5</v>
      </c>
      <c r="B14" s="208">
        <v>298591</v>
      </c>
      <c r="C14" s="209" t="s">
        <v>1302</v>
      </c>
      <c r="D14" s="209" t="s">
        <v>1299</v>
      </c>
      <c r="E14" s="210">
        <v>10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1295</v>
      </c>
      <c r="K14" s="188" t="s">
        <v>1296</v>
      </c>
      <c r="M14" s="215" t="s">
        <v>1297</v>
      </c>
    </row>
    <row r="15" spans="1:13" x14ac:dyDescent="0.25">
      <c r="A15" s="207">
        <v>6</v>
      </c>
      <c r="B15" s="208">
        <v>298596</v>
      </c>
      <c r="C15" s="209" t="s">
        <v>1303</v>
      </c>
      <c r="D15" s="209" t="s">
        <v>1299</v>
      </c>
      <c r="E15" s="210">
        <v>30</v>
      </c>
      <c r="F15" s="210"/>
      <c r="G15" s="211">
        <f t="shared" si="0"/>
        <v>0</v>
      </c>
      <c r="H15" s="212">
        <v>0</v>
      </c>
      <c r="I15" s="213">
        <f t="shared" si="1"/>
        <v>0</v>
      </c>
      <c r="J15" s="214" t="s">
        <v>1295</v>
      </c>
      <c r="K15" s="188" t="s">
        <v>1296</v>
      </c>
      <c r="M15" s="215" t="s">
        <v>1297</v>
      </c>
    </row>
    <row r="16" spans="1:13" x14ac:dyDescent="0.25">
      <c r="A16" s="207">
        <v>7</v>
      </c>
      <c r="B16" s="208">
        <v>295793</v>
      </c>
      <c r="C16" s="209" t="s">
        <v>1304</v>
      </c>
      <c r="D16" s="209" t="s">
        <v>1299</v>
      </c>
      <c r="E16" s="210">
        <v>2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1295</v>
      </c>
      <c r="K16" s="188" t="s">
        <v>1296</v>
      </c>
      <c r="M16" s="215" t="s">
        <v>1297</v>
      </c>
    </row>
    <row r="17" spans="1:13" x14ac:dyDescent="0.25">
      <c r="A17" s="207"/>
      <c r="B17" s="208"/>
      <c r="C17" s="209" t="s">
        <v>1305</v>
      </c>
      <c r="D17" s="216"/>
      <c r="E17" s="210"/>
      <c r="F17" s="210"/>
      <c r="G17" s="211">
        <f t="shared" si="0"/>
        <v>0</v>
      </c>
      <c r="H17" s="212">
        <v>0</v>
      </c>
      <c r="I17" s="213">
        <f t="shared" si="1"/>
        <v>0</v>
      </c>
      <c r="J17" s="217"/>
      <c r="K17" s="188" t="s">
        <v>1306</v>
      </c>
      <c r="M17" s="215" t="s">
        <v>1297</v>
      </c>
    </row>
    <row r="18" spans="1:13" x14ac:dyDescent="0.25">
      <c r="A18" s="207">
        <v>8</v>
      </c>
      <c r="B18" s="208">
        <v>295882</v>
      </c>
      <c r="C18" s="209" t="s">
        <v>1307</v>
      </c>
      <c r="D18" s="209" t="s">
        <v>1299</v>
      </c>
      <c r="E18" s="210">
        <v>12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9</v>
      </c>
      <c r="B19" s="208">
        <v>295767</v>
      </c>
      <c r="C19" s="209" t="s">
        <v>1308</v>
      </c>
      <c r="D19" s="209" t="s">
        <v>1299</v>
      </c>
      <c r="E19" s="210">
        <v>12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10</v>
      </c>
      <c r="B20" s="208">
        <v>295774</v>
      </c>
      <c r="C20" s="209" t="s">
        <v>1309</v>
      </c>
      <c r="D20" s="209" t="s">
        <v>1299</v>
      </c>
      <c r="E20" s="210">
        <v>12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11</v>
      </c>
      <c r="B21" s="208">
        <v>295764</v>
      </c>
      <c r="C21" s="209" t="s">
        <v>1310</v>
      </c>
      <c r="D21" s="209" t="s">
        <v>1299</v>
      </c>
      <c r="E21" s="210">
        <v>280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12</v>
      </c>
      <c r="B22" s="208">
        <v>297201</v>
      </c>
      <c r="C22" s="209" t="s">
        <v>1311</v>
      </c>
      <c r="D22" s="209" t="s">
        <v>1299</v>
      </c>
      <c r="E22" s="210">
        <v>16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13</v>
      </c>
      <c r="B23" s="208">
        <v>298001</v>
      </c>
      <c r="C23" s="209" t="s">
        <v>1312</v>
      </c>
      <c r="D23" s="209" t="s">
        <v>1299</v>
      </c>
      <c r="E23" s="210">
        <v>18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14</v>
      </c>
      <c r="B24" s="208">
        <v>297701</v>
      </c>
      <c r="C24" s="209" t="s">
        <v>1313</v>
      </c>
      <c r="D24" s="209" t="s">
        <v>1299</v>
      </c>
      <c r="E24" s="210">
        <v>18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15</v>
      </c>
      <c r="B25" s="208">
        <v>298012</v>
      </c>
      <c r="C25" s="209" t="s">
        <v>1314</v>
      </c>
      <c r="D25" s="209" t="s">
        <v>1299</v>
      </c>
      <c r="E25" s="210">
        <v>7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16</v>
      </c>
      <c r="B26" s="208">
        <v>298112</v>
      </c>
      <c r="C26" s="209" t="s">
        <v>1315</v>
      </c>
      <c r="D26" s="209" t="s">
        <v>1316</v>
      </c>
      <c r="E26" s="210">
        <v>7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17</v>
      </c>
      <c r="B27" s="208">
        <v>298212</v>
      </c>
      <c r="C27" s="209" t="s">
        <v>1317</v>
      </c>
      <c r="D27" s="209" t="s">
        <v>1299</v>
      </c>
      <c r="E27" s="210">
        <v>7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ht="15.75" thickBot="1" x14ac:dyDescent="0.3">
      <c r="A28" s="218">
        <v>18</v>
      </c>
      <c r="B28" s="219">
        <v>295323</v>
      </c>
      <c r="C28" s="220" t="s">
        <v>1318</v>
      </c>
      <c r="D28" s="220" t="s">
        <v>1299</v>
      </c>
      <c r="E28" s="221">
        <v>50</v>
      </c>
      <c r="F28" s="221"/>
      <c r="G28" s="222">
        <f t="shared" si="0"/>
        <v>0</v>
      </c>
      <c r="H28" s="223">
        <v>0</v>
      </c>
      <c r="I28" s="224">
        <f t="shared" si="1"/>
        <v>0</v>
      </c>
      <c r="J28" s="225" t="s">
        <v>1295</v>
      </c>
      <c r="K28" s="188" t="s">
        <v>1296</v>
      </c>
      <c r="M28" s="215" t="s">
        <v>1297</v>
      </c>
    </row>
    <row r="29" spans="1:13" s="234" customFormat="1" ht="14.25" x14ac:dyDescent="0.2">
      <c r="A29" s="226"/>
      <c r="B29" s="227"/>
      <c r="C29" s="228" t="s">
        <v>1319</v>
      </c>
      <c r="D29" s="228"/>
      <c r="E29" s="229"/>
      <c r="F29" s="229"/>
      <c r="G29" s="230">
        <f>SUM(G10:G28)</f>
        <v>0</v>
      </c>
      <c r="H29" s="231"/>
      <c r="I29" s="232">
        <f>SUM(I10:I28)</f>
        <v>0</v>
      </c>
      <c r="J29" s="233"/>
      <c r="M29" s="235" t="s">
        <v>1297</v>
      </c>
    </row>
    <row r="30" spans="1:13" s="185" customFormat="1" ht="20.100000000000001" customHeight="1" x14ac:dyDescent="0.25">
      <c r="A30" s="236" t="s">
        <v>1320</v>
      </c>
      <c r="B30" s="237"/>
      <c r="C30" s="238"/>
      <c r="D30" s="238"/>
      <c r="E30" s="239"/>
      <c r="F30" s="239"/>
      <c r="G30" s="240"/>
      <c r="H30" s="241"/>
      <c r="I30" s="242"/>
      <c r="J30" s="243"/>
      <c r="M30" s="244"/>
    </row>
    <row r="31" spans="1:13" x14ac:dyDescent="0.25">
      <c r="A31" s="207">
        <v>19</v>
      </c>
      <c r="B31" s="208">
        <v>25101</v>
      </c>
      <c r="C31" s="209" t="s">
        <v>1321</v>
      </c>
      <c r="D31" s="209" t="s">
        <v>222</v>
      </c>
      <c r="E31" s="210">
        <v>0.06</v>
      </c>
      <c r="F31" s="210"/>
      <c r="G31" s="211">
        <f>E31*F31</f>
        <v>0</v>
      </c>
      <c r="H31" s="212">
        <v>0</v>
      </c>
      <c r="I31" s="213">
        <f>E31*H31</f>
        <v>0</v>
      </c>
      <c r="J31" s="214" t="s">
        <v>1295</v>
      </c>
      <c r="M31" s="215" t="s">
        <v>1322</v>
      </c>
    </row>
    <row r="32" spans="1:13" x14ac:dyDescent="0.25">
      <c r="A32" s="207">
        <v>20</v>
      </c>
      <c r="B32" s="208">
        <v>25102</v>
      </c>
      <c r="C32" s="209" t="s">
        <v>1323</v>
      </c>
      <c r="D32" s="209" t="s">
        <v>222</v>
      </c>
      <c r="E32" s="210">
        <v>0.12</v>
      </c>
      <c r="F32" s="210"/>
      <c r="G32" s="211">
        <f>E32*F32</f>
        <v>0</v>
      </c>
      <c r="H32" s="212">
        <v>0</v>
      </c>
      <c r="I32" s="213">
        <f>E32*H32</f>
        <v>0</v>
      </c>
      <c r="J32" s="214" t="s">
        <v>1295</v>
      </c>
      <c r="M32" s="215" t="s">
        <v>1322</v>
      </c>
    </row>
    <row r="33" spans="1:13" ht="15.75" thickBot="1" x14ac:dyDescent="0.3">
      <c r="A33" s="218">
        <v>21</v>
      </c>
      <c r="B33" s="219">
        <v>25109</v>
      </c>
      <c r="C33" s="220" t="s">
        <v>1324</v>
      </c>
      <c r="D33" s="220" t="s">
        <v>222</v>
      </c>
      <c r="E33" s="221">
        <v>0.04</v>
      </c>
      <c r="F33" s="221"/>
      <c r="G33" s="222">
        <f>E33*F33</f>
        <v>0</v>
      </c>
      <c r="H33" s="223">
        <v>0</v>
      </c>
      <c r="I33" s="224">
        <f>E33*H33</f>
        <v>0</v>
      </c>
      <c r="J33" s="225" t="s">
        <v>1295</v>
      </c>
      <c r="M33" s="215" t="s">
        <v>1322</v>
      </c>
    </row>
    <row r="34" spans="1:13" s="234" customFormat="1" ht="14.25" x14ac:dyDescent="0.2">
      <c r="A34" s="226"/>
      <c r="B34" s="227"/>
      <c r="C34" s="228" t="s">
        <v>1319</v>
      </c>
      <c r="D34" s="228"/>
      <c r="E34" s="229"/>
      <c r="F34" s="229"/>
      <c r="G34" s="230">
        <f>SUM(G31:G33)</f>
        <v>0</v>
      </c>
      <c r="H34" s="231"/>
      <c r="I34" s="232">
        <f>SUM(I31:I33)</f>
        <v>0</v>
      </c>
      <c r="J34" s="233"/>
      <c r="M34" s="235" t="s">
        <v>1322</v>
      </c>
    </row>
    <row r="35" spans="1:13" s="185" customFormat="1" ht="20.100000000000001" customHeight="1" x14ac:dyDescent="0.25">
      <c r="A35" s="236" t="s">
        <v>1325</v>
      </c>
      <c r="B35" s="237"/>
      <c r="C35" s="238"/>
      <c r="D35" s="238"/>
      <c r="E35" s="239"/>
      <c r="F35" s="239"/>
      <c r="G35" s="240"/>
      <c r="H35" s="241"/>
      <c r="I35" s="242"/>
      <c r="J35" s="243"/>
      <c r="M35" s="244"/>
    </row>
    <row r="36" spans="1:13" ht="15.75" thickBot="1" x14ac:dyDescent="0.3">
      <c r="A36" s="218">
        <v>22</v>
      </c>
      <c r="B36" s="219">
        <v>46221</v>
      </c>
      <c r="C36" s="220" t="s">
        <v>1326</v>
      </c>
      <c r="D36" s="220" t="s">
        <v>222</v>
      </c>
      <c r="E36" s="221">
        <v>14</v>
      </c>
      <c r="F36" s="221"/>
      <c r="G36" s="222">
        <f>E36*F36</f>
        <v>0</v>
      </c>
      <c r="H36" s="223">
        <v>0</v>
      </c>
      <c r="I36" s="224">
        <f>E36*H36</f>
        <v>0</v>
      </c>
      <c r="J36" s="225" t="s">
        <v>1295</v>
      </c>
      <c r="M36" s="215" t="s">
        <v>1327</v>
      </c>
    </row>
    <row r="37" spans="1:13" s="234" customFormat="1" ht="14.25" x14ac:dyDescent="0.2">
      <c r="A37" s="226"/>
      <c r="B37" s="227"/>
      <c r="C37" s="228" t="s">
        <v>1319</v>
      </c>
      <c r="D37" s="228"/>
      <c r="E37" s="229"/>
      <c r="F37" s="229"/>
      <c r="G37" s="230">
        <f>SUM(G36:G36)</f>
        <v>0</v>
      </c>
      <c r="H37" s="231"/>
      <c r="I37" s="232">
        <f>SUM(I36:I36)</f>
        <v>0</v>
      </c>
      <c r="J37" s="233"/>
      <c r="M37" s="235" t="s">
        <v>1327</v>
      </c>
    </row>
    <row r="38" spans="1:13" s="185" customFormat="1" ht="20.100000000000001" customHeight="1" x14ac:dyDescent="0.25">
      <c r="A38" s="236" t="s">
        <v>110</v>
      </c>
      <c r="B38" s="237"/>
      <c r="C38" s="238"/>
      <c r="D38" s="238"/>
      <c r="E38" s="239"/>
      <c r="F38" s="239"/>
      <c r="G38" s="240"/>
      <c r="H38" s="241"/>
      <c r="I38" s="242"/>
      <c r="J38" s="243"/>
      <c r="M38" s="244"/>
    </row>
    <row r="39" spans="1:13" x14ac:dyDescent="0.25">
      <c r="A39" s="207">
        <v>23</v>
      </c>
      <c r="B39" s="208">
        <v>210220021</v>
      </c>
      <c r="C39" s="209" t="s">
        <v>1328</v>
      </c>
      <c r="D39" s="209" t="s">
        <v>269</v>
      </c>
      <c r="E39" s="210">
        <v>230</v>
      </c>
      <c r="F39" s="210"/>
      <c r="G39" s="211">
        <f t="shared" ref="G39:G52" si="2">E39*F39</f>
        <v>0</v>
      </c>
      <c r="H39" s="212"/>
      <c r="I39" s="213"/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210220441</v>
      </c>
      <c r="C40" s="209" t="s">
        <v>1330</v>
      </c>
      <c r="D40" s="209" t="s">
        <v>1299</v>
      </c>
      <c r="E40" s="210">
        <v>70</v>
      </c>
      <c r="F40" s="210"/>
      <c r="G40" s="211">
        <f t="shared" si="2"/>
        <v>0</v>
      </c>
      <c r="H40" s="212"/>
      <c r="I40" s="213"/>
      <c r="J40" s="214" t="s">
        <v>1295</v>
      </c>
      <c r="K40" s="188" t="s">
        <v>1296</v>
      </c>
      <c r="M40" s="215" t="s">
        <v>1329</v>
      </c>
    </row>
    <row r="41" spans="1:13" x14ac:dyDescent="0.25">
      <c r="A41" s="207">
        <v>25</v>
      </c>
      <c r="B41" s="208">
        <v>210220111</v>
      </c>
      <c r="C41" s="209" t="s">
        <v>1331</v>
      </c>
      <c r="D41" s="209" t="s">
        <v>269</v>
      </c>
      <c r="E41" s="210">
        <v>70</v>
      </c>
      <c r="F41" s="210"/>
      <c r="G41" s="211">
        <f t="shared" si="2"/>
        <v>0</v>
      </c>
      <c r="H41" s="212"/>
      <c r="I41" s="213"/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210220101</v>
      </c>
      <c r="C42" s="209" t="s">
        <v>1332</v>
      </c>
      <c r="D42" s="209" t="s">
        <v>269</v>
      </c>
      <c r="E42" s="210">
        <v>35</v>
      </c>
      <c r="F42" s="210"/>
      <c r="G42" s="211">
        <f t="shared" si="2"/>
        <v>0</v>
      </c>
      <c r="H42" s="212"/>
      <c r="I42" s="213"/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210220372</v>
      </c>
      <c r="C43" s="209" t="s">
        <v>1333</v>
      </c>
      <c r="D43" s="209" t="s">
        <v>1299</v>
      </c>
      <c r="E43" s="210">
        <v>2</v>
      </c>
      <c r="F43" s="210"/>
      <c r="G43" s="211">
        <f t="shared" si="2"/>
        <v>0</v>
      </c>
      <c r="H43" s="212"/>
      <c r="I43" s="213"/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210220401</v>
      </c>
      <c r="C44" s="209" t="s">
        <v>1334</v>
      </c>
      <c r="D44" s="209" t="s">
        <v>1299</v>
      </c>
      <c r="E44" s="210">
        <v>12</v>
      </c>
      <c r="F44" s="210"/>
      <c r="G44" s="211">
        <f t="shared" si="2"/>
        <v>0</v>
      </c>
      <c r="H44" s="212"/>
      <c r="I44" s="213"/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210220301</v>
      </c>
      <c r="C45" s="209" t="s">
        <v>1335</v>
      </c>
      <c r="D45" s="209" t="s">
        <v>1299</v>
      </c>
      <c r="E45" s="210">
        <v>12</v>
      </c>
      <c r="F45" s="210"/>
      <c r="G45" s="211">
        <f t="shared" si="2"/>
        <v>0</v>
      </c>
      <c r="H45" s="212"/>
      <c r="I45" s="213"/>
      <c r="J45" s="214" t="s">
        <v>1295</v>
      </c>
      <c r="M45" s="215" t="s">
        <v>1329</v>
      </c>
    </row>
    <row r="46" spans="1:13" x14ac:dyDescent="0.25">
      <c r="A46" s="207">
        <v>30</v>
      </c>
      <c r="B46" s="208">
        <v>210220301</v>
      </c>
      <c r="C46" s="209" t="s">
        <v>1335</v>
      </c>
      <c r="D46" s="209" t="s">
        <v>1299</v>
      </c>
      <c r="E46" s="210">
        <v>12</v>
      </c>
      <c r="F46" s="210"/>
      <c r="G46" s="211">
        <f t="shared" si="2"/>
        <v>0</v>
      </c>
      <c r="H46" s="212"/>
      <c r="I46" s="213"/>
      <c r="J46" s="214" t="s">
        <v>1295</v>
      </c>
      <c r="M46" s="215" t="s">
        <v>1329</v>
      </c>
    </row>
    <row r="47" spans="1:13" x14ac:dyDescent="0.25">
      <c r="A47" s="207">
        <v>31</v>
      </c>
      <c r="B47" s="208">
        <v>210220301</v>
      </c>
      <c r="C47" s="209" t="s">
        <v>1335</v>
      </c>
      <c r="D47" s="209" t="s">
        <v>1299</v>
      </c>
      <c r="E47" s="210">
        <v>280</v>
      </c>
      <c r="F47" s="210"/>
      <c r="G47" s="211">
        <f t="shared" si="2"/>
        <v>0</v>
      </c>
      <c r="H47" s="212"/>
      <c r="I47" s="213"/>
      <c r="J47" s="214" t="s">
        <v>1295</v>
      </c>
      <c r="M47" s="215" t="s">
        <v>1329</v>
      </c>
    </row>
    <row r="48" spans="1:13" x14ac:dyDescent="0.25">
      <c r="A48" s="207">
        <v>32</v>
      </c>
      <c r="B48" s="208">
        <v>210220221</v>
      </c>
      <c r="C48" s="209" t="s">
        <v>1336</v>
      </c>
      <c r="D48" s="209" t="s">
        <v>1299</v>
      </c>
      <c r="E48" s="210">
        <v>18</v>
      </c>
      <c r="F48" s="210"/>
      <c r="G48" s="211">
        <f t="shared" si="2"/>
        <v>0</v>
      </c>
      <c r="H48" s="212"/>
      <c r="I48" s="213"/>
      <c r="J48" s="214" t="s">
        <v>1295</v>
      </c>
      <c r="M48" s="215" t="s">
        <v>1329</v>
      </c>
    </row>
    <row r="49" spans="1:13" x14ac:dyDescent="0.25">
      <c r="A49" s="207">
        <v>33</v>
      </c>
      <c r="B49" s="208">
        <v>210220301</v>
      </c>
      <c r="C49" s="209" t="s">
        <v>1335</v>
      </c>
      <c r="D49" s="209" t="s">
        <v>1299</v>
      </c>
      <c r="E49" s="210">
        <v>18</v>
      </c>
      <c r="F49" s="210"/>
      <c r="G49" s="211">
        <f t="shared" si="2"/>
        <v>0</v>
      </c>
      <c r="H49" s="212"/>
      <c r="I49" s="213"/>
      <c r="J49" s="214" t="s">
        <v>1295</v>
      </c>
      <c r="M49" s="215" t="s">
        <v>1329</v>
      </c>
    </row>
    <row r="50" spans="1:13" x14ac:dyDescent="0.25">
      <c r="A50" s="207">
        <v>34</v>
      </c>
      <c r="B50" s="208">
        <v>210220231</v>
      </c>
      <c r="C50" s="209" t="s">
        <v>1337</v>
      </c>
      <c r="D50" s="209" t="s">
        <v>1299</v>
      </c>
      <c r="E50" s="210">
        <v>7</v>
      </c>
      <c r="F50" s="210"/>
      <c r="G50" s="211">
        <f t="shared" si="2"/>
        <v>0</v>
      </c>
      <c r="H50" s="212"/>
      <c r="I50" s="213"/>
      <c r="J50" s="214" t="s">
        <v>1295</v>
      </c>
      <c r="M50" s="215" t="s">
        <v>1329</v>
      </c>
    </row>
    <row r="51" spans="1:13" x14ac:dyDescent="0.25">
      <c r="A51" s="207">
        <v>35</v>
      </c>
      <c r="B51" s="208">
        <v>210020681</v>
      </c>
      <c r="C51" s="209" t="s">
        <v>1338</v>
      </c>
      <c r="D51" s="209" t="s">
        <v>222</v>
      </c>
      <c r="E51" s="210">
        <v>7</v>
      </c>
      <c r="F51" s="210"/>
      <c r="G51" s="211">
        <f t="shared" si="2"/>
        <v>0</v>
      </c>
      <c r="H51" s="212"/>
      <c r="I51" s="213"/>
      <c r="J51" s="214" t="s">
        <v>1295</v>
      </c>
      <c r="M51" s="215" t="s">
        <v>1329</v>
      </c>
    </row>
    <row r="52" spans="1:13" ht="15.75" thickBot="1" x14ac:dyDescent="0.3">
      <c r="A52" s="218">
        <v>36</v>
      </c>
      <c r="B52" s="219">
        <v>210220458</v>
      </c>
      <c r="C52" s="220" t="s">
        <v>1339</v>
      </c>
      <c r="D52" s="220" t="s">
        <v>269</v>
      </c>
      <c r="E52" s="221">
        <v>12</v>
      </c>
      <c r="F52" s="221"/>
      <c r="G52" s="222">
        <f t="shared" si="2"/>
        <v>0</v>
      </c>
      <c r="H52" s="223"/>
      <c r="I52" s="224"/>
      <c r="J52" s="225" t="s">
        <v>1295</v>
      </c>
      <c r="K52" s="188" t="s">
        <v>1296</v>
      </c>
      <c r="M52" s="215" t="s">
        <v>1329</v>
      </c>
    </row>
    <row r="53" spans="1:13" s="234" customFormat="1" thickBot="1" x14ac:dyDescent="0.25">
      <c r="A53" s="245"/>
      <c r="B53" s="246"/>
      <c r="C53" s="247" t="s">
        <v>1319</v>
      </c>
      <c r="D53" s="247"/>
      <c r="E53" s="248"/>
      <c r="F53" s="248"/>
      <c r="G53" s="249">
        <f>SUM(G39:G52)</f>
        <v>0</v>
      </c>
      <c r="H53" s="250"/>
      <c r="I53" s="251">
        <f>SUM(I39:I52)</f>
        <v>0</v>
      </c>
      <c r="J53" s="252"/>
      <c r="M53" s="234" t="s">
        <v>1329</v>
      </c>
    </row>
    <row r="54" spans="1:13" x14ac:dyDescent="0.25">
      <c r="B54" s="253"/>
      <c r="E54" s="254"/>
      <c r="F54" s="254"/>
      <c r="G54" s="255"/>
      <c r="H54" s="256"/>
      <c r="I54" s="257"/>
    </row>
    <row r="55" spans="1:13" x14ac:dyDescent="0.25">
      <c r="A55" s="234" t="s">
        <v>1340</v>
      </c>
      <c r="B55" s="253"/>
      <c r="E55" s="254"/>
      <c r="F55" s="254"/>
      <c r="G55" s="259">
        <f>G29+G34+G37+G53</f>
        <v>0</v>
      </c>
      <c r="H55" s="260" t="s">
        <v>1341</v>
      </c>
      <c r="I55" s="257"/>
    </row>
    <row r="56" spans="1:13" x14ac:dyDescent="0.25">
      <c r="A56" s="188" t="s">
        <v>1342</v>
      </c>
      <c r="B56" s="253"/>
      <c r="E56" s="254"/>
      <c r="F56" s="254"/>
      <c r="G56" s="255"/>
      <c r="H56" s="256"/>
      <c r="I56" s="257"/>
    </row>
    <row r="57" spans="1:13" x14ac:dyDescent="0.25">
      <c r="B57" s="253"/>
      <c r="E57" s="254"/>
      <c r="F57" s="254"/>
      <c r="G57" s="255"/>
      <c r="H57" s="256"/>
      <c r="I57" s="257"/>
    </row>
    <row r="58" spans="1:13" x14ac:dyDescent="0.25">
      <c r="B58" s="253"/>
      <c r="E58" s="254"/>
      <c r="F58" s="254"/>
      <c r="G58" s="255"/>
      <c r="H58" s="256"/>
      <c r="I58" s="257"/>
    </row>
    <row r="59" spans="1:13" x14ac:dyDescent="0.25">
      <c r="B59" s="253"/>
      <c r="E59" s="254"/>
      <c r="F59" s="254"/>
      <c r="G59" s="255"/>
      <c r="H59" s="256"/>
      <c r="I59" s="257"/>
    </row>
    <row r="60" spans="1:13" x14ac:dyDescent="0.25">
      <c r="B60" s="253"/>
      <c r="E60" s="254"/>
      <c r="F60" s="254"/>
      <c r="G60" s="255"/>
      <c r="H60" s="256"/>
      <c r="I60" s="257"/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B62" s="253"/>
      <c r="E62" s="254"/>
      <c r="F62" s="254"/>
      <c r="G62" s="255"/>
      <c r="H62" s="256"/>
      <c r="I62" s="257"/>
    </row>
    <row r="63" spans="1:13" x14ac:dyDescent="0.25">
      <c r="B63" s="253"/>
      <c r="E63" s="254"/>
      <c r="F63" s="254"/>
      <c r="G63" s="255"/>
      <c r="H63" s="256"/>
      <c r="I63" s="257"/>
    </row>
    <row r="64" spans="1:13" x14ac:dyDescent="0.25">
      <c r="B64" s="253"/>
      <c r="E64" s="254"/>
      <c r="F64" s="254"/>
      <c r="G64" s="255"/>
      <c r="H64" s="256"/>
      <c r="I64" s="257"/>
    </row>
    <row r="65" spans="2:9" x14ac:dyDescent="0.25">
      <c r="B65" s="253"/>
      <c r="E65" s="254"/>
      <c r="F65" s="254"/>
      <c r="G65" s="255"/>
      <c r="H65" s="256"/>
      <c r="I65" s="257"/>
    </row>
    <row r="66" spans="2:9" x14ac:dyDescent="0.25">
      <c r="B66" s="253"/>
      <c r="E66" s="254"/>
      <c r="F66" s="254"/>
      <c r="G66" s="255"/>
      <c r="H66" s="256"/>
      <c r="I66" s="257"/>
    </row>
    <row r="67" spans="2:9" x14ac:dyDescent="0.25">
      <c r="B67" s="253"/>
      <c r="E67" s="254"/>
      <c r="F67" s="254"/>
      <c r="G67" s="255"/>
      <c r="H67" s="256"/>
      <c r="I67" s="257"/>
    </row>
  </sheetData>
  <printOptions horizontalCentered="1"/>
  <pageMargins left="0.7" right="0.7" top="0.78740157499999996" bottom="0.78740157499999996" header="0.3" footer="0.3"/>
  <pageSetup paperSize="9" scale="73" fitToHeight="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M68"/>
  <sheetViews>
    <sheetView topLeftCell="A4" workbookViewId="0">
      <selection activeCell="F10" sqref="F10:F52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4.140625" style="188" bestFit="1" customWidth="1"/>
    <col min="4" max="4" width="4.855468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4.140625" style="188" bestFit="1" customWidth="1"/>
    <col min="260" max="260" width="4.855468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4.140625" style="188" bestFit="1" customWidth="1"/>
    <col min="516" max="516" width="4.855468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4.140625" style="188" bestFit="1" customWidth="1"/>
    <col min="772" max="772" width="4.855468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4.140625" style="188" bestFit="1" customWidth="1"/>
    <col min="1028" max="1028" width="4.855468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4.140625" style="188" bestFit="1" customWidth="1"/>
    <col min="1284" max="1284" width="4.855468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4.140625" style="188" bestFit="1" customWidth="1"/>
    <col min="1540" max="1540" width="4.855468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4.140625" style="188" bestFit="1" customWidth="1"/>
    <col min="1796" max="1796" width="4.855468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4.140625" style="188" bestFit="1" customWidth="1"/>
    <col min="2052" max="2052" width="4.855468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4.140625" style="188" bestFit="1" customWidth="1"/>
    <col min="2308" max="2308" width="4.855468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4.140625" style="188" bestFit="1" customWidth="1"/>
    <col min="2564" max="2564" width="4.855468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4.140625" style="188" bestFit="1" customWidth="1"/>
    <col min="2820" max="2820" width="4.855468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4.140625" style="188" bestFit="1" customWidth="1"/>
    <col min="3076" max="3076" width="4.855468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4.140625" style="188" bestFit="1" customWidth="1"/>
    <col min="3332" max="3332" width="4.855468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4.140625" style="188" bestFit="1" customWidth="1"/>
    <col min="3588" max="3588" width="4.855468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4.140625" style="188" bestFit="1" customWidth="1"/>
    <col min="3844" max="3844" width="4.855468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4.140625" style="188" bestFit="1" customWidth="1"/>
    <col min="4100" max="4100" width="4.855468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4.140625" style="188" bestFit="1" customWidth="1"/>
    <col min="4356" max="4356" width="4.855468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4.140625" style="188" bestFit="1" customWidth="1"/>
    <col min="4612" max="4612" width="4.855468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4.140625" style="188" bestFit="1" customWidth="1"/>
    <col min="4868" max="4868" width="4.855468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4.140625" style="188" bestFit="1" customWidth="1"/>
    <col min="5124" max="5124" width="4.855468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4.140625" style="188" bestFit="1" customWidth="1"/>
    <col min="5380" max="5380" width="4.855468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4.140625" style="188" bestFit="1" customWidth="1"/>
    <col min="5636" max="5636" width="4.855468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4.140625" style="188" bestFit="1" customWidth="1"/>
    <col min="5892" max="5892" width="4.855468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4.140625" style="188" bestFit="1" customWidth="1"/>
    <col min="6148" max="6148" width="4.855468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4.140625" style="188" bestFit="1" customWidth="1"/>
    <col min="6404" max="6404" width="4.855468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4.140625" style="188" bestFit="1" customWidth="1"/>
    <col min="6660" max="6660" width="4.855468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4.140625" style="188" bestFit="1" customWidth="1"/>
    <col min="6916" max="6916" width="4.855468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4.140625" style="188" bestFit="1" customWidth="1"/>
    <col min="7172" max="7172" width="4.855468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4.140625" style="188" bestFit="1" customWidth="1"/>
    <col min="7428" max="7428" width="4.855468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4.140625" style="188" bestFit="1" customWidth="1"/>
    <col min="7684" max="7684" width="4.855468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4.140625" style="188" bestFit="1" customWidth="1"/>
    <col min="7940" max="7940" width="4.855468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4.140625" style="188" bestFit="1" customWidth="1"/>
    <col min="8196" max="8196" width="4.855468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4.140625" style="188" bestFit="1" customWidth="1"/>
    <col min="8452" max="8452" width="4.855468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4.140625" style="188" bestFit="1" customWidth="1"/>
    <col min="8708" max="8708" width="4.855468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4.140625" style="188" bestFit="1" customWidth="1"/>
    <col min="8964" max="8964" width="4.855468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4.140625" style="188" bestFit="1" customWidth="1"/>
    <col min="9220" max="9220" width="4.855468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4.140625" style="188" bestFit="1" customWidth="1"/>
    <col min="9476" max="9476" width="4.855468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4.140625" style="188" bestFit="1" customWidth="1"/>
    <col min="9732" max="9732" width="4.855468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4.140625" style="188" bestFit="1" customWidth="1"/>
    <col min="9988" max="9988" width="4.855468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4.140625" style="188" bestFit="1" customWidth="1"/>
    <col min="10244" max="10244" width="4.855468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4.140625" style="188" bestFit="1" customWidth="1"/>
    <col min="10500" max="10500" width="4.855468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4.140625" style="188" bestFit="1" customWidth="1"/>
    <col min="10756" max="10756" width="4.855468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4.140625" style="188" bestFit="1" customWidth="1"/>
    <col min="11012" max="11012" width="4.855468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4.140625" style="188" bestFit="1" customWidth="1"/>
    <col min="11268" max="11268" width="4.855468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4.140625" style="188" bestFit="1" customWidth="1"/>
    <col min="11524" max="11524" width="4.855468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4.140625" style="188" bestFit="1" customWidth="1"/>
    <col min="11780" max="11780" width="4.855468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4.140625" style="188" bestFit="1" customWidth="1"/>
    <col min="12036" max="12036" width="4.855468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4.140625" style="188" bestFit="1" customWidth="1"/>
    <col min="12292" max="12292" width="4.855468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4.140625" style="188" bestFit="1" customWidth="1"/>
    <col min="12548" max="12548" width="4.855468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4.140625" style="188" bestFit="1" customWidth="1"/>
    <col min="12804" max="12804" width="4.855468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4.140625" style="188" bestFit="1" customWidth="1"/>
    <col min="13060" max="13060" width="4.855468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4.140625" style="188" bestFit="1" customWidth="1"/>
    <col min="13316" max="13316" width="4.855468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4.140625" style="188" bestFit="1" customWidth="1"/>
    <col min="13572" max="13572" width="4.855468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4.140625" style="188" bestFit="1" customWidth="1"/>
    <col min="13828" max="13828" width="4.855468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4.140625" style="188" bestFit="1" customWidth="1"/>
    <col min="14084" max="14084" width="4.855468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4.140625" style="188" bestFit="1" customWidth="1"/>
    <col min="14340" max="14340" width="4.855468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4.140625" style="188" bestFit="1" customWidth="1"/>
    <col min="14596" max="14596" width="4.855468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4.140625" style="188" bestFit="1" customWidth="1"/>
    <col min="14852" max="14852" width="4.855468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4.140625" style="188" bestFit="1" customWidth="1"/>
    <col min="15108" max="15108" width="4.855468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4.140625" style="188" bestFit="1" customWidth="1"/>
    <col min="15364" max="15364" width="4.855468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4.140625" style="188" bestFit="1" customWidth="1"/>
    <col min="15620" max="15620" width="4.855468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4.140625" style="188" bestFit="1" customWidth="1"/>
    <col min="15876" max="15876" width="4.855468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4.140625" style="188" bestFit="1" customWidth="1"/>
    <col min="16132" max="16132" width="4.855468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1343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1293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295001</v>
      </c>
      <c r="C10" s="209" t="s">
        <v>1294</v>
      </c>
      <c r="D10" s="209" t="s">
        <v>269</v>
      </c>
      <c r="E10" s="210">
        <v>190</v>
      </c>
      <c r="F10" s="210"/>
      <c r="G10" s="211">
        <f t="shared" ref="G10:G28" si="0">E10*F10</f>
        <v>0</v>
      </c>
      <c r="H10" s="212">
        <v>0</v>
      </c>
      <c r="I10" s="213">
        <f t="shared" ref="I10:I28" si="1">E10*H10</f>
        <v>0</v>
      </c>
      <c r="J10" s="214" t="s">
        <v>1295</v>
      </c>
      <c r="K10" s="188" t="s">
        <v>1296</v>
      </c>
      <c r="M10" s="215" t="s">
        <v>1297</v>
      </c>
    </row>
    <row r="11" spans="1:13" x14ac:dyDescent="0.25">
      <c r="A11" s="207">
        <v>2</v>
      </c>
      <c r="B11" s="208">
        <v>295071</v>
      </c>
      <c r="C11" s="209" t="s">
        <v>1298</v>
      </c>
      <c r="D11" s="209" t="s">
        <v>1299</v>
      </c>
      <c r="E11" s="210">
        <v>41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1297</v>
      </c>
    </row>
    <row r="12" spans="1:13" x14ac:dyDescent="0.25">
      <c r="A12" s="207">
        <v>3</v>
      </c>
      <c r="B12" s="208">
        <v>295075</v>
      </c>
      <c r="C12" s="209" t="s">
        <v>1300</v>
      </c>
      <c r="D12" s="209" t="s">
        <v>1299</v>
      </c>
      <c r="E12" s="210">
        <v>16</v>
      </c>
      <c r="F12" s="210"/>
      <c r="G12" s="211">
        <f t="shared" si="0"/>
        <v>0</v>
      </c>
      <c r="H12" s="212">
        <v>0</v>
      </c>
      <c r="I12" s="213">
        <f t="shared" si="1"/>
        <v>0</v>
      </c>
      <c r="J12" s="214" t="s">
        <v>1295</v>
      </c>
      <c r="K12" s="188" t="s">
        <v>1296</v>
      </c>
      <c r="M12" s="215" t="s">
        <v>1297</v>
      </c>
    </row>
    <row r="13" spans="1:13" x14ac:dyDescent="0.25">
      <c r="A13" s="207">
        <v>4</v>
      </c>
      <c r="B13" s="208">
        <v>295011</v>
      </c>
      <c r="C13" s="209" t="s">
        <v>1301</v>
      </c>
      <c r="D13" s="209" t="s">
        <v>269</v>
      </c>
      <c r="E13" s="210">
        <v>56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1297</v>
      </c>
    </row>
    <row r="14" spans="1:13" x14ac:dyDescent="0.25">
      <c r="A14" s="207">
        <v>5</v>
      </c>
      <c r="B14" s="208">
        <v>298591</v>
      </c>
      <c r="C14" s="209" t="s">
        <v>1302</v>
      </c>
      <c r="D14" s="209" t="s">
        <v>1299</v>
      </c>
      <c r="E14" s="210">
        <v>8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1295</v>
      </c>
      <c r="K14" s="188" t="s">
        <v>1296</v>
      </c>
      <c r="M14" s="215" t="s">
        <v>1297</v>
      </c>
    </row>
    <row r="15" spans="1:13" x14ac:dyDescent="0.25">
      <c r="A15" s="207">
        <v>6</v>
      </c>
      <c r="B15" s="208">
        <v>298596</v>
      </c>
      <c r="C15" s="209" t="s">
        <v>1303</v>
      </c>
      <c r="D15" s="209" t="s">
        <v>1299</v>
      </c>
      <c r="E15" s="210">
        <v>24</v>
      </c>
      <c r="F15" s="210"/>
      <c r="G15" s="211">
        <f t="shared" si="0"/>
        <v>0</v>
      </c>
      <c r="H15" s="212">
        <v>0</v>
      </c>
      <c r="I15" s="213">
        <f t="shared" si="1"/>
        <v>0</v>
      </c>
      <c r="J15" s="214" t="s">
        <v>1295</v>
      </c>
      <c r="K15" s="188" t="s">
        <v>1296</v>
      </c>
      <c r="M15" s="215" t="s">
        <v>1297</v>
      </c>
    </row>
    <row r="16" spans="1:13" x14ac:dyDescent="0.25">
      <c r="A16" s="207">
        <v>7</v>
      </c>
      <c r="B16" s="208">
        <v>295793</v>
      </c>
      <c r="C16" s="209" t="s">
        <v>1304</v>
      </c>
      <c r="D16" s="209" t="s">
        <v>1299</v>
      </c>
      <c r="E16" s="210">
        <v>2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1295</v>
      </c>
      <c r="K16" s="188" t="s">
        <v>1296</v>
      </c>
      <c r="M16" s="215" t="s">
        <v>1297</v>
      </c>
    </row>
    <row r="17" spans="1:13" x14ac:dyDescent="0.25">
      <c r="A17" s="207"/>
      <c r="B17" s="208"/>
      <c r="C17" s="209" t="s">
        <v>1305</v>
      </c>
      <c r="D17" s="216"/>
      <c r="E17" s="210"/>
      <c r="F17" s="210"/>
      <c r="G17" s="211">
        <f t="shared" si="0"/>
        <v>0</v>
      </c>
      <c r="H17" s="212">
        <v>0</v>
      </c>
      <c r="I17" s="213">
        <f t="shared" si="1"/>
        <v>0</v>
      </c>
      <c r="J17" s="217"/>
      <c r="K17" s="188" t="s">
        <v>1306</v>
      </c>
      <c r="M17" s="215" t="s">
        <v>1297</v>
      </c>
    </row>
    <row r="18" spans="1:13" x14ac:dyDescent="0.25">
      <c r="A18" s="207">
        <v>8</v>
      </c>
      <c r="B18" s="208">
        <v>295882</v>
      </c>
      <c r="C18" s="209" t="s">
        <v>1307</v>
      </c>
      <c r="D18" s="209" t="s">
        <v>1299</v>
      </c>
      <c r="E18" s="210">
        <v>10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9</v>
      </c>
      <c r="B19" s="208">
        <v>295767</v>
      </c>
      <c r="C19" s="209" t="s">
        <v>1308</v>
      </c>
      <c r="D19" s="209" t="s">
        <v>1299</v>
      </c>
      <c r="E19" s="210">
        <v>10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10</v>
      </c>
      <c r="B20" s="208">
        <v>295774</v>
      </c>
      <c r="C20" s="209" t="s">
        <v>1309</v>
      </c>
      <c r="D20" s="209" t="s">
        <v>1299</v>
      </c>
      <c r="E20" s="210">
        <v>10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11</v>
      </c>
      <c r="B21" s="208">
        <v>295764</v>
      </c>
      <c r="C21" s="209" t="s">
        <v>1310</v>
      </c>
      <c r="D21" s="209" t="s">
        <v>1299</v>
      </c>
      <c r="E21" s="210">
        <v>240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12</v>
      </c>
      <c r="B22" s="208">
        <v>297201</v>
      </c>
      <c r="C22" s="209" t="s">
        <v>1311</v>
      </c>
      <c r="D22" s="209" t="s">
        <v>1299</v>
      </c>
      <c r="E22" s="210">
        <v>14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13</v>
      </c>
      <c r="B23" s="208">
        <v>298001</v>
      </c>
      <c r="C23" s="209" t="s">
        <v>1312</v>
      </c>
      <c r="D23" s="209" t="s">
        <v>1299</v>
      </c>
      <c r="E23" s="210">
        <v>15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14</v>
      </c>
      <c r="B24" s="208">
        <v>297701</v>
      </c>
      <c r="C24" s="209" t="s">
        <v>1313</v>
      </c>
      <c r="D24" s="209" t="s">
        <v>1299</v>
      </c>
      <c r="E24" s="210">
        <v>15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15</v>
      </c>
      <c r="B25" s="208">
        <v>298012</v>
      </c>
      <c r="C25" s="209" t="s">
        <v>1314</v>
      </c>
      <c r="D25" s="209" t="s">
        <v>1299</v>
      </c>
      <c r="E25" s="210">
        <v>6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16</v>
      </c>
      <c r="B26" s="208">
        <v>298112</v>
      </c>
      <c r="C26" s="209" t="s">
        <v>1315</v>
      </c>
      <c r="D26" s="209" t="s">
        <v>1316</v>
      </c>
      <c r="E26" s="210">
        <v>6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17</v>
      </c>
      <c r="B27" s="208">
        <v>298212</v>
      </c>
      <c r="C27" s="209" t="s">
        <v>1317</v>
      </c>
      <c r="D27" s="209" t="s">
        <v>1299</v>
      </c>
      <c r="E27" s="210">
        <v>6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ht="15.75" thickBot="1" x14ac:dyDescent="0.3">
      <c r="A28" s="218">
        <v>18</v>
      </c>
      <c r="B28" s="219">
        <v>295323</v>
      </c>
      <c r="C28" s="220" t="s">
        <v>1318</v>
      </c>
      <c r="D28" s="220" t="s">
        <v>1299</v>
      </c>
      <c r="E28" s="221">
        <v>50</v>
      </c>
      <c r="F28" s="221"/>
      <c r="G28" s="222">
        <f t="shared" si="0"/>
        <v>0</v>
      </c>
      <c r="H28" s="223">
        <v>0</v>
      </c>
      <c r="I28" s="224">
        <f t="shared" si="1"/>
        <v>0</v>
      </c>
      <c r="J28" s="225" t="s">
        <v>1295</v>
      </c>
      <c r="K28" s="188" t="s">
        <v>1296</v>
      </c>
      <c r="M28" s="215" t="s">
        <v>1297</v>
      </c>
    </row>
    <row r="29" spans="1:13" s="234" customFormat="1" ht="14.25" x14ac:dyDescent="0.2">
      <c r="A29" s="226"/>
      <c r="B29" s="227"/>
      <c r="C29" s="228" t="s">
        <v>1319</v>
      </c>
      <c r="D29" s="228"/>
      <c r="E29" s="229"/>
      <c r="F29" s="229"/>
      <c r="G29" s="230">
        <f>SUM(G10:G28)</f>
        <v>0</v>
      </c>
      <c r="H29" s="231"/>
      <c r="I29" s="232">
        <f>SUM(I10:I28)</f>
        <v>0</v>
      </c>
      <c r="J29" s="233"/>
      <c r="M29" s="235" t="s">
        <v>1297</v>
      </c>
    </row>
    <row r="30" spans="1:13" s="185" customFormat="1" ht="20.100000000000001" customHeight="1" x14ac:dyDescent="0.25">
      <c r="A30" s="236" t="s">
        <v>1320</v>
      </c>
      <c r="B30" s="237"/>
      <c r="C30" s="238"/>
      <c r="D30" s="238"/>
      <c r="E30" s="239"/>
      <c r="F30" s="239"/>
      <c r="G30" s="240"/>
      <c r="H30" s="241"/>
      <c r="I30" s="242"/>
      <c r="J30" s="243"/>
      <c r="M30" s="244"/>
    </row>
    <row r="31" spans="1:13" x14ac:dyDescent="0.25">
      <c r="A31" s="207">
        <v>19</v>
      </c>
      <c r="B31" s="208">
        <v>25101</v>
      </c>
      <c r="C31" s="209" t="s">
        <v>1321</v>
      </c>
      <c r="D31" s="209" t="s">
        <v>222</v>
      </c>
      <c r="E31" s="210">
        <v>0.06</v>
      </c>
      <c r="F31" s="210"/>
      <c r="G31" s="211">
        <f>E31*F31</f>
        <v>0</v>
      </c>
      <c r="H31" s="212">
        <v>0</v>
      </c>
      <c r="I31" s="213">
        <f>E31*H31</f>
        <v>0</v>
      </c>
      <c r="J31" s="214" t="s">
        <v>1295</v>
      </c>
      <c r="M31" s="215" t="s">
        <v>1322</v>
      </c>
    </row>
    <row r="32" spans="1:13" x14ac:dyDescent="0.25">
      <c r="A32" s="207">
        <v>20</v>
      </c>
      <c r="B32" s="208">
        <v>25102</v>
      </c>
      <c r="C32" s="209" t="s">
        <v>1323</v>
      </c>
      <c r="D32" s="209" t="s">
        <v>222</v>
      </c>
      <c r="E32" s="210">
        <v>0.12</v>
      </c>
      <c r="F32" s="210"/>
      <c r="G32" s="211">
        <f>E32*F32</f>
        <v>0</v>
      </c>
      <c r="H32" s="212">
        <v>0</v>
      </c>
      <c r="I32" s="213">
        <f>E32*H32</f>
        <v>0</v>
      </c>
      <c r="J32" s="214" t="s">
        <v>1295</v>
      </c>
      <c r="M32" s="215" t="s">
        <v>1322</v>
      </c>
    </row>
    <row r="33" spans="1:13" ht="15.75" thickBot="1" x14ac:dyDescent="0.3">
      <c r="A33" s="218">
        <v>21</v>
      </c>
      <c r="B33" s="219">
        <v>25109</v>
      </c>
      <c r="C33" s="220" t="s">
        <v>1324</v>
      </c>
      <c r="D33" s="220" t="s">
        <v>222</v>
      </c>
      <c r="E33" s="221">
        <v>0.04</v>
      </c>
      <c r="F33" s="221"/>
      <c r="G33" s="222">
        <f>E33*F33</f>
        <v>0</v>
      </c>
      <c r="H33" s="223">
        <v>0</v>
      </c>
      <c r="I33" s="224">
        <f>E33*H33</f>
        <v>0</v>
      </c>
      <c r="J33" s="225" t="s">
        <v>1295</v>
      </c>
      <c r="M33" s="215" t="s">
        <v>1322</v>
      </c>
    </row>
    <row r="34" spans="1:13" s="234" customFormat="1" ht="14.25" x14ac:dyDescent="0.2">
      <c r="A34" s="226"/>
      <c r="B34" s="227"/>
      <c r="C34" s="228" t="s">
        <v>1319</v>
      </c>
      <c r="D34" s="228"/>
      <c r="E34" s="229"/>
      <c r="F34" s="229"/>
      <c r="G34" s="230">
        <f>SUM(G31:G33)</f>
        <v>0</v>
      </c>
      <c r="H34" s="231"/>
      <c r="I34" s="232">
        <f>SUM(I31:I33)</f>
        <v>0</v>
      </c>
      <c r="J34" s="233"/>
      <c r="M34" s="235" t="s">
        <v>1322</v>
      </c>
    </row>
    <row r="35" spans="1:13" s="185" customFormat="1" ht="20.100000000000001" customHeight="1" x14ac:dyDescent="0.25">
      <c r="A35" s="236" t="s">
        <v>1325</v>
      </c>
      <c r="B35" s="237"/>
      <c r="C35" s="238"/>
      <c r="D35" s="238"/>
      <c r="E35" s="239"/>
      <c r="F35" s="239"/>
      <c r="G35" s="240"/>
      <c r="H35" s="241"/>
      <c r="I35" s="242"/>
      <c r="J35" s="243"/>
      <c r="M35" s="244"/>
    </row>
    <row r="36" spans="1:13" ht="15.75" thickBot="1" x14ac:dyDescent="0.3">
      <c r="A36" s="218">
        <v>22</v>
      </c>
      <c r="B36" s="219">
        <v>46221</v>
      </c>
      <c r="C36" s="220" t="s">
        <v>1326</v>
      </c>
      <c r="D36" s="220" t="s">
        <v>222</v>
      </c>
      <c r="E36" s="221">
        <v>14</v>
      </c>
      <c r="F36" s="221"/>
      <c r="G36" s="222">
        <f>E36*F36</f>
        <v>0</v>
      </c>
      <c r="H36" s="223">
        <v>0</v>
      </c>
      <c r="I36" s="224">
        <f>E36*H36</f>
        <v>0</v>
      </c>
      <c r="J36" s="225" t="s">
        <v>1295</v>
      </c>
      <c r="M36" s="215" t="s">
        <v>1327</v>
      </c>
    </row>
    <row r="37" spans="1:13" s="234" customFormat="1" ht="14.25" x14ac:dyDescent="0.2">
      <c r="A37" s="226"/>
      <c r="B37" s="227"/>
      <c r="C37" s="228" t="s">
        <v>1319</v>
      </c>
      <c r="D37" s="228"/>
      <c r="E37" s="229"/>
      <c r="F37" s="229"/>
      <c r="G37" s="230">
        <f>SUM(G36:G36)</f>
        <v>0</v>
      </c>
      <c r="H37" s="231"/>
      <c r="I37" s="232">
        <f>SUM(I36:I36)</f>
        <v>0</v>
      </c>
      <c r="J37" s="233"/>
      <c r="M37" s="235" t="s">
        <v>1327</v>
      </c>
    </row>
    <row r="38" spans="1:13" s="185" customFormat="1" ht="20.100000000000001" customHeight="1" x14ac:dyDescent="0.25">
      <c r="A38" s="236" t="s">
        <v>110</v>
      </c>
      <c r="B38" s="237"/>
      <c r="C38" s="238"/>
      <c r="D38" s="238"/>
      <c r="E38" s="239"/>
      <c r="F38" s="239"/>
      <c r="G38" s="240"/>
      <c r="H38" s="241"/>
      <c r="I38" s="242"/>
      <c r="J38" s="243"/>
      <c r="M38" s="244"/>
    </row>
    <row r="39" spans="1:13" x14ac:dyDescent="0.25">
      <c r="A39" s="207">
        <v>23</v>
      </c>
      <c r="B39" s="208">
        <v>210220021</v>
      </c>
      <c r="C39" s="209" t="s">
        <v>1328</v>
      </c>
      <c r="D39" s="209" t="s">
        <v>269</v>
      </c>
      <c r="E39" s="210">
        <v>190</v>
      </c>
      <c r="F39" s="210"/>
      <c r="G39" s="211">
        <f t="shared" ref="G39:G52" si="2">E39*F39</f>
        <v>0</v>
      </c>
      <c r="H39" s="212"/>
      <c r="I39" s="213"/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210220441</v>
      </c>
      <c r="C40" s="209" t="s">
        <v>1330</v>
      </c>
      <c r="D40" s="209" t="s">
        <v>1299</v>
      </c>
      <c r="E40" s="210">
        <v>41</v>
      </c>
      <c r="F40" s="210"/>
      <c r="G40" s="211">
        <f t="shared" si="2"/>
        <v>0</v>
      </c>
      <c r="H40" s="212"/>
      <c r="I40" s="213"/>
      <c r="J40" s="214" t="s">
        <v>1295</v>
      </c>
      <c r="K40" s="188" t="s">
        <v>1296</v>
      </c>
      <c r="M40" s="215" t="s">
        <v>1329</v>
      </c>
    </row>
    <row r="41" spans="1:13" x14ac:dyDescent="0.25">
      <c r="A41" s="207">
        <v>25</v>
      </c>
      <c r="B41" s="208">
        <v>210220111</v>
      </c>
      <c r="C41" s="209" t="s">
        <v>1331</v>
      </c>
      <c r="D41" s="209" t="s">
        <v>269</v>
      </c>
      <c r="E41" s="210">
        <v>56</v>
      </c>
      <c r="F41" s="210"/>
      <c r="G41" s="211">
        <f t="shared" si="2"/>
        <v>0</v>
      </c>
      <c r="H41" s="212"/>
      <c r="I41" s="213"/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210220101</v>
      </c>
      <c r="C42" s="209" t="s">
        <v>1332</v>
      </c>
      <c r="D42" s="209" t="s">
        <v>269</v>
      </c>
      <c r="E42" s="210">
        <v>35</v>
      </c>
      <c r="F42" s="210"/>
      <c r="G42" s="211">
        <f t="shared" si="2"/>
        <v>0</v>
      </c>
      <c r="H42" s="212"/>
      <c r="I42" s="213"/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210220372</v>
      </c>
      <c r="C43" s="209" t="s">
        <v>1333</v>
      </c>
      <c r="D43" s="209" t="s">
        <v>1299</v>
      </c>
      <c r="E43" s="210">
        <v>2</v>
      </c>
      <c r="F43" s="210"/>
      <c r="G43" s="211">
        <f t="shared" si="2"/>
        <v>0</v>
      </c>
      <c r="H43" s="212"/>
      <c r="I43" s="213"/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210220401</v>
      </c>
      <c r="C44" s="209" t="s">
        <v>1334</v>
      </c>
      <c r="D44" s="209" t="s">
        <v>1299</v>
      </c>
      <c r="E44" s="210">
        <v>10</v>
      </c>
      <c r="F44" s="210"/>
      <c r="G44" s="211">
        <f t="shared" si="2"/>
        <v>0</v>
      </c>
      <c r="H44" s="212"/>
      <c r="I44" s="213"/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210220301</v>
      </c>
      <c r="C45" s="209" t="s">
        <v>1335</v>
      </c>
      <c r="D45" s="209" t="s">
        <v>1299</v>
      </c>
      <c r="E45" s="210">
        <v>10</v>
      </c>
      <c r="F45" s="210"/>
      <c r="G45" s="211">
        <f t="shared" si="2"/>
        <v>0</v>
      </c>
      <c r="H45" s="212"/>
      <c r="I45" s="213"/>
      <c r="J45" s="214" t="s">
        <v>1295</v>
      </c>
      <c r="M45" s="215" t="s">
        <v>1329</v>
      </c>
    </row>
    <row r="46" spans="1:13" x14ac:dyDescent="0.25">
      <c r="A46" s="207">
        <v>30</v>
      </c>
      <c r="B46" s="208">
        <v>210220301</v>
      </c>
      <c r="C46" s="209" t="s">
        <v>1335</v>
      </c>
      <c r="D46" s="209" t="s">
        <v>1299</v>
      </c>
      <c r="E46" s="210">
        <v>10</v>
      </c>
      <c r="F46" s="210"/>
      <c r="G46" s="211">
        <f t="shared" si="2"/>
        <v>0</v>
      </c>
      <c r="H46" s="212"/>
      <c r="I46" s="213"/>
      <c r="J46" s="214" t="s">
        <v>1295</v>
      </c>
      <c r="M46" s="215" t="s">
        <v>1329</v>
      </c>
    </row>
    <row r="47" spans="1:13" x14ac:dyDescent="0.25">
      <c r="A47" s="207">
        <v>31</v>
      </c>
      <c r="B47" s="208">
        <v>210220301</v>
      </c>
      <c r="C47" s="209" t="s">
        <v>1335</v>
      </c>
      <c r="D47" s="209" t="s">
        <v>1299</v>
      </c>
      <c r="E47" s="210">
        <v>240</v>
      </c>
      <c r="F47" s="210"/>
      <c r="G47" s="211">
        <f t="shared" si="2"/>
        <v>0</v>
      </c>
      <c r="H47" s="212"/>
      <c r="I47" s="213"/>
      <c r="J47" s="214" t="s">
        <v>1295</v>
      </c>
      <c r="M47" s="215" t="s">
        <v>1329</v>
      </c>
    </row>
    <row r="48" spans="1:13" x14ac:dyDescent="0.25">
      <c r="A48" s="207">
        <v>32</v>
      </c>
      <c r="B48" s="208">
        <v>210220221</v>
      </c>
      <c r="C48" s="209" t="s">
        <v>1336</v>
      </c>
      <c r="D48" s="209" t="s">
        <v>1299</v>
      </c>
      <c r="E48" s="210">
        <v>15</v>
      </c>
      <c r="F48" s="210"/>
      <c r="G48" s="211">
        <f t="shared" si="2"/>
        <v>0</v>
      </c>
      <c r="H48" s="212"/>
      <c r="I48" s="213"/>
      <c r="J48" s="214" t="s">
        <v>1295</v>
      </c>
      <c r="M48" s="215" t="s">
        <v>1329</v>
      </c>
    </row>
    <row r="49" spans="1:13" x14ac:dyDescent="0.25">
      <c r="A49" s="207">
        <v>33</v>
      </c>
      <c r="B49" s="208">
        <v>210220301</v>
      </c>
      <c r="C49" s="209" t="s">
        <v>1335</v>
      </c>
      <c r="D49" s="209" t="s">
        <v>1299</v>
      </c>
      <c r="E49" s="210">
        <v>15</v>
      </c>
      <c r="F49" s="210"/>
      <c r="G49" s="211">
        <f t="shared" si="2"/>
        <v>0</v>
      </c>
      <c r="H49" s="212"/>
      <c r="I49" s="213"/>
      <c r="J49" s="214" t="s">
        <v>1295</v>
      </c>
      <c r="M49" s="215" t="s">
        <v>1329</v>
      </c>
    </row>
    <row r="50" spans="1:13" x14ac:dyDescent="0.25">
      <c r="A50" s="207">
        <v>34</v>
      </c>
      <c r="B50" s="208">
        <v>210220231</v>
      </c>
      <c r="C50" s="209" t="s">
        <v>1337</v>
      </c>
      <c r="D50" s="209" t="s">
        <v>1299</v>
      </c>
      <c r="E50" s="210">
        <v>6</v>
      </c>
      <c r="F50" s="210"/>
      <c r="G50" s="211">
        <f t="shared" si="2"/>
        <v>0</v>
      </c>
      <c r="H50" s="212"/>
      <c r="I50" s="213"/>
      <c r="J50" s="214" t="s">
        <v>1295</v>
      </c>
      <c r="M50" s="215" t="s">
        <v>1329</v>
      </c>
    </row>
    <row r="51" spans="1:13" x14ac:dyDescent="0.25">
      <c r="A51" s="207">
        <v>35</v>
      </c>
      <c r="B51" s="208">
        <v>210020681</v>
      </c>
      <c r="C51" s="209" t="s">
        <v>1338</v>
      </c>
      <c r="D51" s="209" t="s">
        <v>222</v>
      </c>
      <c r="E51" s="210">
        <v>6</v>
      </c>
      <c r="F51" s="210"/>
      <c r="G51" s="211">
        <f t="shared" si="2"/>
        <v>0</v>
      </c>
      <c r="H51" s="212"/>
      <c r="I51" s="213"/>
      <c r="J51" s="214" t="s">
        <v>1295</v>
      </c>
      <c r="M51" s="215" t="s">
        <v>1329</v>
      </c>
    </row>
    <row r="52" spans="1:13" ht="15.75" thickBot="1" x14ac:dyDescent="0.3">
      <c r="A52" s="218">
        <v>36</v>
      </c>
      <c r="B52" s="219">
        <v>210220458</v>
      </c>
      <c r="C52" s="220" t="s">
        <v>1339</v>
      </c>
      <c r="D52" s="220" t="s">
        <v>269</v>
      </c>
      <c r="E52" s="221">
        <v>10</v>
      </c>
      <c r="F52" s="221"/>
      <c r="G52" s="222">
        <f t="shared" si="2"/>
        <v>0</v>
      </c>
      <c r="H52" s="223"/>
      <c r="I52" s="224"/>
      <c r="J52" s="225" t="s">
        <v>1295</v>
      </c>
      <c r="K52" s="188" t="s">
        <v>1296</v>
      </c>
      <c r="M52" s="215" t="s">
        <v>1329</v>
      </c>
    </row>
    <row r="53" spans="1:13" s="234" customFormat="1" thickBot="1" x14ac:dyDescent="0.25">
      <c r="A53" s="245"/>
      <c r="B53" s="246"/>
      <c r="C53" s="247" t="s">
        <v>1319</v>
      </c>
      <c r="D53" s="247"/>
      <c r="E53" s="248"/>
      <c r="F53" s="248"/>
      <c r="G53" s="249">
        <f>SUM(G39:G52)</f>
        <v>0</v>
      </c>
      <c r="H53" s="250"/>
      <c r="I53" s="251">
        <f>SUM(I39:I52)</f>
        <v>0</v>
      </c>
      <c r="J53" s="252"/>
      <c r="M53" s="234" t="s">
        <v>1329</v>
      </c>
    </row>
    <row r="54" spans="1:13" x14ac:dyDescent="0.25">
      <c r="B54" s="253"/>
      <c r="E54" s="254"/>
      <c r="F54" s="254"/>
      <c r="G54" s="255"/>
      <c r="H54" s="256"/>
      <c r="I54" s="257"/>
    </row>
    <row r="55" spans="1:13" x14ac:dyDescent="0.25">
      <c r="A55" s="234" t="s">
        <v>1340</v>
      </c>
      <c r="B55" s="253"/>
      <c r="E55" s="254"/>
      <c r="F55" s="254"/>
      <c r="G55" s="259">
        <f>G29+G34+G37+G53</f>
        <v>0</v>
      </c>
      <c r="H55" s="260" t="s">
        <v>1341</v>
      </c>
      <c r="I55" s="257"/>
    </row>
    <row r="56" spans="1:13" x14ac:dyDescent="0.25">
      <c r="A56" s="188" t="s">
        <v>1344</v>
      </c>
      <c r="B56" s="253"/>
      <c r="E56" s="254"/>
      <c r="F56" s="254"/>
      <c r="G56" s="255"/>
      <c r="H56" s="256"/>
      <c r="I56" s="257"/>
    </row>
    <row r="57" spans="1:13" x14ac:dyDescent="0.25">
      <c r="A57" s="188" t="s">
        <v>1342</v>
      </c>
      <c r="B57" s="253"/>
      <c r="E57" s="254"/>
      <c r="F57" s="254"/>
      <c r="G57" s="255"/>
      <c r="H57" s="256"/>
      <c r="I57" s="257"/>
    </row>
    <row r="58" spans="1:13" x14ac:dyDescent="0.25">
      <c r="B58" s="253"/>
      <c r="E58" s="254"/>
      <c r="F58" s="254"/>
      <c r="G58" s="255"/>
      <c r="H58" s="256"/>
      <c r="I58" s="257"/>
    </row>
    <row r="59" spans="1:13" x14ac:dyDescent="0.25">
      <c r="B59" s="253"/>
      <c r="E59" s="254"/>
      <c r="F59" s="254"/>
      <c r="G59" s="255"/>
      <c r="H59" s="256"/>
      <c r="I59" s="257"/>
    </row>
    <row r="60" spans="1:13" x14ac:dyDescent="0.25">
      <c r="B60" s="253"/>
      <c r="E60" s="254"/>
      <c r="F60" s="254"/>
      <c r="G60" s="255"/>
      <c r="H60" s="256"/>
      <c r="I60" s="257"/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B62" s="253"/>
      <c r="E62" s="254"/>
      <c r="F62" s="254"/>
      <c r="G62" s="255"/>
      <c r="H62" s="256"/>
      <c r="I62" s="257"/>
    </row>
    <row r="63" spans="1:13" x14ac:dyDescent="0.25">
      <c r="B63" s="253"/>
      <c r="E63" s="254"/>
      <c r="F63" s="254"/>
      <c r="G63" s="255"/>
      <c r="H63" s="256"/>
      <c r="I63" s="257"/>
    </row>
    <row r="64" spans="1:13" x14ac:dyDescent="0.25">
      <c r="B64" s="253"/>
      <c r="E64" s="254"/>
      <c r="F64" s="254"/>
      <c r="G64" s="255"/>
      <c r="H64" s="256"/>
      <c r="I64" s="257"/>
    </row>
    <row r="65" spans="1:13" x14ac:dyDescent="0.25">
      <c r="B65" s="253"/>
      <c r="E65" s="254"/>
      <c r="F65" s="254"/>
      <c r="G65" s="255"/>
      <c r="H65" s="256"/>
      <c r="I65" s="257"/>
    </row>
    <row r="66" spans="1:13" s="258" customFormat="1" x14ac:dyDescent="0.25">
      <c r="A66" s="188"/>
      <c r="B66" s="253"/>
      <c r="C66" s="188"/>
      <c r="D66" s="188"/>
      <c r="E66" s="254"/>
      <c r="F66" s="254"/>
      <c r="G66" s="255"/>
      <c r="H66" s="256"/>
      <c r="I66" s="257"/>
      <c r="K66" s="188"/>
      <c r="L66" s="188"/>
      <c r="M66" s="188"/>
    </row>
    <row r="67" spans="1:13" s="258" customFormat="1" x14ac:dyDescent="0.25">
      <c r="A67" s="188"/>
      <c r="B67" s="253"/>
      <c r="C67" s="188"/>
      <c r="D67" s="188"/>
      <c r="E67" s="254"/>
      <c r="F67" s="254"/>
      <c r="G67" s="255"/>
      <c r="H67" s="256"/>
      <c r="I67" s="257"/>
      <c r="K67" s="188"/>
      <c r="L67" s="188"/>
      <c r="M67" s="188"/>
    </row>
    <row r="68" spans="1:13" s="258" customFormat="1" x14ac:dyDescent="0.25">
      <c r="A68" s="188"/>
      <c r="B68" s="253"/>
      <c r="C68" s="188"/>
      <c r="D68" s="188"/>
      <c r="E68" s="254"/>
      <c r="F68" s="254"/>
      <c r="G68" s="255"/>
      <c r="H68" s="256"/>
      <c r="I68" s="257"/>
      <c r="K68" s="188"/>
      <c r="L68" s="188"/>
      <c r="M68" s="188"/>
    </row>
  </sheetData>
  <printOptions horizontalCentered="1"/>
  <pageMargins left="0.7" right="0.7" top="0.78740157499999996" bottom="0.78740157499999996" header="0.3" footer="0.3"/>
  <pageSetup paperSize="9" scale="73" fitToHeight="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4998"/>
  <sheetViews>
    <sheetView topLeftCell="A487" workbookViewId="0">
      <selection activeCell="C507" sqref="C507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320" t="s">
        <v>7</v>
      </c>
      <c r="B1" s="320"/>
      <c r="C1" s="320"/>
      <c r="D1" s="320"/>
      <c r="E1" s="320"/>
      <c r="F1" s="320"/>
      <c r="G1" s="320"/>
      <c r="AE1" t="s">
        <v>118</v>
      </c>
    </row>
    <row r="2" spans="1:60" ht="24.95" customHeight="1" x14ac:dyDescent="0.2">
      <c r="A2" s="131" t="s">
        <v>8</v>
      </c>
      <c r="B2" s="77"/>
      <c r="C2" s="321" t="s">
        <v>41</v>
      </c>
      <c r="D2" s="322"/>
      <c r="E2" s="322"/>
      <c r="F2" s="322"/>
      <c r="G2" s="323"/>
      <c r="AE2" t="s">
        <v>119</v>
      </c>
    </row>
    <row r="3" spans="1:60" ht="24.95" customHeight="1" x14ac:dyDescent="0.2">
      <c r="A3" s="131" t="s">
        <v>9</v>
      </c>
      <c r="B3" s="77"/>
      <c r="C3" s="321" t="s">
        <v>42</v>
      </c>
      <c r="D3" s="322"/>
      <c r="E3" s="322"/>
      <c r="F3" s="322"/>
      <c r="G3" s="323"/>
      <c r="AC3" s="98" t="s">
        <v>119</v>
      </c>
      <c r="AE3" t="s">
        <v>120</v>
      </c>
    </row>
    <row r="4" spans="1:60" ht="24.95" customHeight="1" x14ac:dyDescent="0.2">
      <c r="A4" s="132" t="s">
        <v>10</v>
      </c>
      <c r="B4" s="133"/>
      <c r="C4" s="324" t="s">
        <v>43</v>
      </c>
      <c r="D4" s="325"/>
      <c r="E4" s="325"/>
      <c r="F4" s="325"/>
      <c r="G4" s="326"/>
      <c r="AE4" t="s">
        <v>121</v>
      </c>
    </row>
    <row r="5" spans="1:60" x14ac:dyDescent="0.2">
      <c r="D5" s="130"/>
    </row>
    <row r="6" spans="1:60" ht="38.25" x14ac:dyDescent="0.2">
      <c r="A6" s="139" t="s">
        <v>122</v>
      </c>
      <c r="B6" s="137" t="s">
        <v>123</v>
      </c>
      <c r="C6" s="137" t="s">
        <v>124</v>
      </c>
      <c r="D6" s="138" t="s">
        <v>125</v>
      </c>
      <c r="E6" s="139" t="s">
        <v>126</v>
      </c>
      <c r="F6" s="134" t="s">
        <v>127</v>
      </c>
      <c r="G6" s="139" t="s">
        <v>30</v>
      </c>
      <c r="H6" s="140" t="s">
        <v>31</v>
      </c>
      <c r="I6" s="140" t="s">
        <v>128</v>
      </c>
      <c r="J6" s="140" t="s">
        <v>32</v>
      </c>
      <c r="K6" s="140" t="s">
        <v>129</v>
      </c>
      <c r="L6" s="140" t="s">
        <v>130</v>
      </c>
      <c r="M6" s="140" t="s">
        <v>131</v>
      </c>
      <c r="N6" s="140" t="s">
        <v>132</v>
      </c>
      <c r="O6" s="140" t="s">
        <v>133</v>
      </c>
      <c r="P6" s="140" t="s">
        <v>134</v>
      </c>
      <c r="Q6" s="140" t="s">
        <v>135</v>
      </c>
      <c r="R6" s="140" t="s">
        <v>136</v>
      </c>
      <c r="S6" s="140" t="s">
        <v>137</v>
      </c>
      <c r="T6" s="140" t="s">
        <v>138</v>
      </c>
      <c r="U6" s="140" t="s">
        <v>139</v>
      </c>
    </row>
    <row r="7" spans="1:60" x14ac:dyDescent="0.2">
      <c r="A7" s="141" t="s">
        <v>140</v>
      </c>
      <c r="B7" s="143" t="s">
        <v>50</v>
      </c>
      <c r="C7" s="144" t="s">
        <v>51</v>
      </c>
      <c r="D7" s="145"/>
      <c r="E7" s="151"/>
      <c r="F7" s="156"/>
      <c r="G7" s="156">
        <f>SUMIF(AE8:AE70,"&lt;&gt;NOR",G8:G70)</f>
        <v>0</v>
      </c>
      <c r="H7" s="156"/>
      <c r="I7" s="156">
        <f>SUM(I8:I70)</f>
        <v>0</v>
      </c>
      <c r="J7" s="156"/>
      <c r="K7" s="156">
        <f>SUM(K8:K70)</f>
        <v>0</v>
      </c>
      <c r="L7" s="156"/>
      <c r="M7" s="156">
        <f>SUM(M8:M70)</f>
        <v>0</v>
      </c>
      <c r="N7" s="156"/>
      <c r="O7" s="156">
        <f>SUM(O8:O70)</f>
        <v>109.54000000000005</v>
      </c>
      <c r="P7" s="156"/>
      <c r="Q7" s="156">
        <f>SUM(Q8:Q70)</f>
        <v>0</v>
      </c>
      <c r="R7" s="156"/>
      <c r="S7" s="156"/>
      <c r="T7" s="157"/>
      <c r="U7" s="156">
        <f>SUM(U8:U70)</f>
        <v>495.28999999999996</v>
      </c>
      <c r="AE7" t="s">
        <v>141</v>
      </c>
    </row>
    <row r="8" spans="1:60" ht="22.5" outlineLevel="1" x14ac:dyDescent="0.2">
      <c r="A8" s="136">
        <v>1</v>
      </c>
      <c r="B8" s="146" t="s">
        <v>383</v>
      </c>
      <c r="C8" s="174" t="s">
        <v>384</v>
      </c>
      <c r="D8" s="148" t="s">
        <v>202</v>
      </c>
      <c r="E8" s="152">
        <v>12.637499999999999</v>
      </c>
      <c r="F8" s="158"/>
      <c r="G8" s="159">
        <f>ROUND(E8*F8,2)</f>
        <v>0</v>
      </c>
      <c r="H8" s="158"/>
      <c r="I8" s="159">
        <f>ROUND(E8*H8,2)</f>
        <v>0</v>
      </c>
      <c r="J8" s="158"/>
      <c r="K8" s="159">
        <f>ROUND(E8*J8,2)</f>
        <v>0</v>
      </c>
      <c r="L8" s="159">
        <v>15</v>
      </c>
      <c r="M8" s="159">
        <f>G8*(1+L8/100)</f>
        <v>0</v>
      </c>
      <c r="N8" s="159">
        <v>0.30647999999999997</v>
      </c>
      <c r="O8" s="159">
        <f>ROUND(E8*N8,2)</f>
        <v>3.87</v>
      </c>
      <c r="P8" s="159">
        <v>0</v>
      </c>
      <c r="Q8" s="159">
        <f>ROUND(E8*P8,2)</f>
        <v>0</v>
      </c>
      <c r="R8" s="159"/>
      <c r="S8" s="159"/>
      <c r="T8" s="160">
        <v>0.91500000000000004</v>
      </c>
      <c r="U8" s="159">
        <f>ROUND(E8*T8,2)</f>
        <v>11.56</v>
      </c>
      <c r="V8" s="135"/>
      <c r="W8" s="135"/>
      <c r="X8" s="135"/>
      <c r="Y8" s="135"/>
      <c r="Z8" s="135"/>
      <c r="AA8" s="135"/>
      <c r="AB8" s="135"/>
      <c r="AC8" s="135"/>
      <c r="AD8" s="135"/>
      <c r="AE8" s="135" t="s">
        <v>150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outlineLevel="1" x14ac:dyDescent="0.2">
      <c r="A9" s="136"/>
      <c r="B9" s="146"/>
      <c r="C9" s="175" t="s">
        <v>385</v>
      </c>
      <c r="D9" s="149"/>
      <c r="E9" s="153">
        <v>12.637499999999999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147</v>
      </c>
      <c r="AF9" s="135">
        <v>0</v>
      </c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36">
        <v>2</v>
      </c>
      <c r="B10" s="146" t="s">
        <v>386</v>
      </c>
      <c r="C10" s="174" t="s">
        <v>387</v>
      </c>
      <c r="D10" s="148" t="s">
        <v>202</v>
      </c>
      <c r="E10" s="152">
        <v>83.875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15</v>
      </c>
      <c r="M10" s="159">
        <f>G10*(1+L10/100)</f>
        <v>0</v>
      </c>
      <c r="N10" s="159">
        <v>0.22350999999999999</v>
      </c>
      <c r="O10" s="159">
        <f>ROUND(E10*N10,2)</f>
        <v>18.75</v>
      </c>
      <c r="P10" s="159">
        <v>0</v>
      </c>
      <c r="Q10" s="159">
        <f>ROUND(E10*P10,2)</f>
        <v>0</v>
      </c>
      <c r="R10" s="159"/>
      <c r="S10" s="159"/>
      <c r="T10" s="160">
        <v>0.62</v>
      </c>
      <c r="U10" s="159">
        <f>ROUND(E10*T10,2)</f>
        <v>52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 t="s">
        <v>145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36"/>
      <c r="B11" s="146"/>
      <c r="C11" s="175" t="s">
        <v>388</v>
      </c>
      <c r="D11" s="149"/>
      <c r="E11" s="153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35"/>
      <c r="W11" s="135"/>
      <c r="X11" s="135"/>
      <c r="Y11" s="135"/>
      <c r="Z11" s="135"/>
      <c r="AA11" s="135"/>
      <c r="AB11" s="135"/>
      <c r="AC11" s="135"/>
      <c r="AD11" s="135"/>
      <c r="AE11" s="135" t="s">
        <v>147</v>
      </c>
      <c r="AF11" s="135">
        <v>0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36"/>
      <c r="B12" s="146"/>
      <c r="C12" s="175" t="s">
        <v>389</v>
      </c>
      <c r="D12" s="149"/>
      <c r="E12" s="153">
        <v>44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35"/>
      <c r="W12" s="135"/>
      <c r="X12" s="135"/>
      <c r="Y12" s="135"/>
      <c r="Z12" s="135"/>
      <c r="AA12" s="135"/>
      <c r="AB12" s="135"/>
      <c r="AC12" s="135"/>
      <c r="AD12" s="135"/>
      <c r="AE12" s="135" t="s">
        <v>147</v>
      </c>
      <c r="AF12" s="135">
        <v>0</v>
      </c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36"/>
      <c r="B13" s="146"/>
      <c r="C13" s="175" t="s">
        <v>390</v>
      </c>
      <c r="D13" s="149"/>
      <c r="E13" s="153">
        <v>39.875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59"/>
      <c r="V13" s="135"/>
      <c r="W13" s="135"/>
      <c r="X13" s="135"/>
      <c r="Y13" s="135"/>
      <c r="Z13" s="135"/>
      <c r="AA13" s="135"/>
      <c r="AB13" s="135"/>
      <c r="AC13" s="135"/>
      <c r="AD13" s="135"/>
      <c r="AE13" s="135" t="s">
        <v>147</v>
      </c>
      <c r="AF13" s="135">
        <v>0</v>
      </c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36">
        <v>3</v>
      </c>
      <c r="B14" s="146" t="s">
        <v>391</v>
      </c>
      <c r="C14" s="174" t="s">
        <v>392</v>
      </c>
      <c r="D14" s="148" t="s">
        <v>202</v>
      </c>
      <c r="E14" s="152">
        <v>39.950000000000003</v>
      </c>
      <c r="F14" s="158"/>
      <c r="G14" s="159">
        <f>ROUND(E14*F14,2)</f>
        <v>0</v>
      </c>
      <c r="H14" s="158"/>
      <c r="I14" s="159">
        <f>ROUND(E14*H14,2)</f>
        <v>0</v>
      </c>
      <c r="J14" s="158"/>
      <c r="K14" s="159">
        <f>ROUND(E14*J14,2)</f>
        <v>0</v>
      </c>
      <c r="L14" s="159">
        <v>15</v>
      </c>
      <c r="M14" s="159">
        <f>G14*(1+L14/100)</f>
        <v>0</v>
      </c>
      <c r="N14" s="159">
        <v>0.26335999999999998</v>
      </c>
      <c r="O14" s="159">
        <f>ROUND(E14*N14,2)</f>
        <v>10.52</v>
      </c>
      <c r="P14" s="159">
        <v>0</v>
      </c>
      <c r="Q14" s="159">
        <f>ROUND(E14*P14,2)</f>
        <v>0</v>
      </c>
      <c r="R14" s="159"/>
      <c r="S14" s="159"/>
      <c r="T14" s="160">
        <v>0.74</v>
      </c>
      <c r="U14" s="159">
        <f>ROUND(E14*T14,2)</f>
        <v>29.56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 t="s">
        <v>145</v>
      </c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36"/>
      <c r="B15" s="146"/>
      <c r="C15" s="175" t="s">
        <v>393</v>
      </c>
      <c r="D15" s="149"/>
      <c r="E15" s="153">
        <v>39.950000000000003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59"/>
      <c r="V15" s="135"/>
      <c r="W15" s="135"/>
      <c r="X15" s="135"/>
      <c r="Y15" s="135"/>
      <c r="Z15" s="135"/>
      <c r="AA15" s="135"/>
      <c r="AB15" s="135"/>
      <c r="AC15" s="135"/>
      <c r="AD15" s="135"/>
      <c r="AE15" s="135" t="s">
        <v>147</v>
      </c>
      <c r="AF15" s="135">
        <v>0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36">
        <v>4</v>
      </c>
      <c r="B16" s="146" t="s">
        <v>394</v>
      </c>
      <c r="C16" s="174" t="s">
        <v>395</v>
      </c>
      <c r="D16" s="148" t="s">
        <v>202</v>
      </c>
      <c r="E16" s="152">
        <v>155.26750000000001</v>
      </c>
      <c r="F16" s="158"/>
      <c r="G16" s="159">
        <f>ROUND(E16*F16,2)</f>
        <v>0</v>
      </c>
      <c r="H16" s="158"/>
      <c r="I16" s="159">
        <f>ROUND(E16*H16,2)</f>
        <v>0</v>
      </c>
      <c r="J16" s="158"/>
      <c r="K16" s="159">
        <f>ROUND(E16*J16,2)</f>
        <v>0</v>
      </c>
      <c r="L16" s="159">
        <v>15</v>
      </c>
      <c r="M16" s="159">
        <f>G16*(1+L16/100)</f>
        <v>0</v>
      </c>
      <c r="N16" s="159">
        <v>0.29265000000000002</v>
      </c>
      <c r="O16" s="159">
        <f>ROUND(E16*N16,2)</f>
        <v>45.44</v>
      </c>
      <c r="P16" s="159">
        <v>0</v>
      </c>
      <c r="Q16" s="159">
        <f>ROUND(E16*P16,2)</f>
        <v>0</v>
      </c>
      <c r="R16" s="159"/>
      <c r="S16" s="159"/>
      <c r="T16" s="160">
        <v>1.0604</v>
      </c>
      <c r="U16" s="159">
        <f>ROUND(E16*T16,2)</f>
        <v>164.65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 t="s">
        <v>145</v>
      </c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36"/>
      <c r="B17" s="146"/>
      <c r="C17" s="175" t="s">
        <v>396</v>
      </c>
      <c r="D17" s="149"/>
      <c r="E17" s="153">
        <v>84.174999999999997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59"/>
      <c r="V17" s="135"/>
      <c r="W17" s="135"/>
      <c r="X17" s="135"/>
      <c r="Y17" s="135"/>
      <c r="Z17" s="135"/>
      <c r="AA17" s="135"/>
      <c r="AB17" s="135"/>
      <c r="AC17" s="135"/>
      <c r="AD17" s="135"/>
      <c r="AE17" s="135" t="s">
        <v>147</v>
      </c>
      <c r="AF17" s="135">
        <v>0</v>
      </c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2.5" outlineLevel="1" x14ac:dyDescent="0.2">
      <c r="A18" s="136"/>
      <c r="B18" s="146"/>
      <c r="C18" s="175" t="s">
        <v>397</v>
      </c>
      <c r="D18" s="149"/>
      <c r="E18" s="153">
        <v>-28.445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59"/>
      <c r="V18" s="135"/>
      <c r="W18" s="135"/>
      <c r="X18" s="135"/>
      <c r="Y18" s="135"/>
      <c r="Z18" s="135"/>
      <c r="AA18" s="135"/>
      <c r="AB18" s="135"/>
      <c r="AC18" s="135"/>
      <c r="AD18" s="135"/>
      <c r="AE18" s="135" t="s">
        <v>147</v>
      </c>
      <c r="AF18" s="135">
        <v>0</v>
      </c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36"/>
      <c r="B19" s="146"/>
      <c r="C19" s="175" t="s">
        <v>398</v>
      </c>
      <c r="D19" s="149"/>
      <c r="E19" s="153">
        <v>87.587500000000006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159"/>
      <c r="V19" s="135"/>
      <c r="W19" s="135"/>
      <c r="X19" s="135"/>
      <c r="Y19" s="135"/>
      <c r="Z19" s="135"/>
      <c r="AA19" s="135"/>
      <c r="AB19" s="135"/>
      <c r="AC19" s="135"/>
      <c r="AD19" s="135"/>
      <c r="AE19" s="135" t="s">
        <v>147</v>
      </c>
      <c r="AF19" s="135">
        <v>0</v>
      </c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2.5" outlineLevel="1" x14ac:dyDescent="0.2">
      <c r="A20" s="136"/>
      <c r="B20" s="146"/>
      <c r="C20" s="175" t="s">
        <v>399</v>
      </c>
      <c r="D20" s="149"/>
      <c r="E20" s="153">
        <v>-19.05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U20" s="159"/>
      <c r="V20" s="135"/>
      <c r="W20" s="135"/>
      <c r="X20" s="135"/>
      <c r="Y20" s="135"/>
      <c r="Z20" s="135"/>
      <c r="AA20" s="135"/>
      <c r="AB20" s="135"/>
      <c r="AC20" s="135"/>
      <c r="AD20" s="135"/>
      <c r="AE20" s="135" t="s">
        <v>147</v>
      </c>
      <c r="AF20" s="135">
        <v>0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36"/>
      <c r="B21" s="146"/>
      <c r="C21" s="175" t="s">
        <v>400</v>
      </c>
      <c r="D21" s="149"/>
      <c r="E21" s="153">
        <v>31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59"/>
      <c r="V21" s="135"/>
      <c r="W21" s="135"/>
      <c r="X21" s="135"/>
      <c r="Y21" s="135"/>
      <c r="Z21" s="135"/>
      <c r="AA21" s="135"/>
      <c r="AB21" s="135"/>
      <c r="AC21" s="135"/>
      <c r="AD21" s="135"/>
      <c r="AE21" s="135" t="s">
        <v>147</v>
      </c>
      <c r="AF21" s="135">
        <v>0</v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36">
        <v>5</v>
      </c>
      <c r="B22" s="146" t="s">
        <v>401</v>
      </c>
      <c r="C22" s="174" t="s">
        <v>402</v>
      </c>
      <c r="D22" s="148" t="s">
        <v>304</v>
      </c>
      <c r="E22" s="152">
        <v>11</v>
      </c>
      <c r="F22" s="158"/>
      <c r="G22" s="159">
        <f>ROUND(E22*F22,2)</f>
        <v>0</v>
      </c>
      <c r="H22" s="158"/>
      <c r="I22" s="159">
        <f>ROUND(E22*H22,2)</f>
        <v>0</v>
      </c>
      <c r="J22" s="158"/>
      <c r="K22" s="159">
        <f>ROUND(E22*J22,2)</f>
        <v>0</v>
      </c>
      <c r="L22" s="159">
        <v>15</v>
      </c>
      <c r="M22" s="159">
        <f>G22*(1+L22/100)</f>
        <v>0</v>
      </c>
      <c r="N22" s="159">
        <v>2.2880000000000001E-2</v>
      </c>
      <c r="O22" s="159">
        <f>ROUND(E22*N22,2)</f>
        <v>0.25</v>
      </c>
      <c r="P22" s="159">
        <v>0</v>
      </c>
      <c r="Q22" s="159">
        <f>ROUND(E22*P22,2)</f>
        <v>0</v>
      </c>
      <c r="R22" s="159"/>
      <c r="S22" s="159"/>
      <c r="T22" s="160">
        <v>0.3175</v>
      </c>
      <c r="U22" s="159">
        <f>ROUND(E22*T22,2)</f>
        <v>3.49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 t="s">
        <v>145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36">
        <v>6</v>
      </c>
      <c r="B23" s="146" t="s">
        <v>403</v>
      </c>
      <c r="C23" s="174" t="s">
        <v>404</v>
      </c>
      <c r="D23" s="148" t="s">
        <v>304</v>
      </c>
      <c r="E23" s="152">
        <v>20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15</v>
      </c>
      <c r="M23" s="159">
        <f>G23*(1+L23/100)</f>
        <v>0</v>
      </c>
      <c r="N23" s="159">
        <v>4.5289999999999997E-2</v>
      </c>
      <c r="O23" s="159">
        <f>ROUND(E23*N23,2)</f>
        <v>0.91</v>
      </c>
      <c r="P23" s="159">
        <v>0</v>
      </c>
      <c r="Q23" s="159">
        <f>ROUND(E23*P23,2)</f>
        <v>0</v>
      </c>
      <c r="R23" s="159"/>
      <c r="S23" s="159"/>
      <c r="T23" s="160">
        <v>0.2525</v>
      </c>
      <c r="U23" s="159">
        <f>ROUND(E23*T23,2)</f>
        <v>5.05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 t="s">
        <v>145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36"/>
      <c r="B24" s="146"/>
      <c r="C24" s="175" t="s">
        <v>405</v>
      </c>
      <c r="D24" s="149"/>
      <c r="E24" s="153">
        <v>20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59"/>
      <c r="V24" s="135"/>
      <c r="W24" s="135"/>
      <c r="X24" s="135"/>
      <c r="Y24" s="135"/>
      <c r="Z24" s="135"/>
      <c r="AA24" s="135"/>
      <c r="AB24" s="135"/>
      <c r="AC24" s="135"/>
      <c r="AD24" s="135"/>
      <c r="AE24" s="135" t="s">
        <v>147</v>
      </c>
      <c r="AF24" s="135">
        <v>0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36">
        <v>7</v>
      </c>
      <c r="B25" s="146" t="s">
        <v>406</v>
      </c>
      <c r="C25" s="174" t="s">
        <v>407</v>
      </c>
      <c r="D25" s="148" t="s">
        <v>304</v>
      </c>
      <c r="E25" s="152">
        <v>12</v>
      </c>
      <c r="F25" s="158"/>
      <c r="G25" s="159">
        <f t="shared" ref="G25:G30" si="0">ROUND(E25*F25,2)</f>
        <v>0</v>
      </c>
      <c r="H25" s="158"/>
      <c r="I25" s="159">
        <f t="shared" ref="I25:I30" si="1">ROUND(E25*H25,2)</f>
        <v>0</v>
      </c>
      <c r="J25" s="158"/>
      <c r="K25" s="159">
        <f t="shared" ref="K25:K30" si="2">ROUND(E25*J25,2)</f>
        <v>0</v>
      </c>
      <c r="L25" s="159">
        <v>15</v>
      </c>
      <c r="M25" s="159">
        <f t="shared" ref="M25:M30" si="3">G25*(1+L25/100)</f>
        <v>0</v>
      </c>
      <c r="N25" s="159">
        <v>5.5750000000000001E-2</v>
      </c>
      <c r="O25" s="159">
        <f t="shared" ref="O25:O30" si="4">ROUND(E25*N25,2)</f>
        <v>0.67</v>
      </c>
      <c r="P25" s="159">
        <v>0</v>
      </c>
      <c r="Q25" s="159">
        <f t="shared" ref="Q25:Q30" si="5">ROUND(E25*P25,2)</f>
        <v>0</v>
      </c>
      <c r="R25" s="159"/>
      <c r="S25" s="159"/>
      <c r="T25" s="160">
        <v>0.26</v>
      </c>
      <c r="U25" s="159">
        <f t="shared" ref="U25:U30" si="6">ROUND(E25*T25,2)</f>
        <v>3.12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 t="s">
        <v>145</v>
      </c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36">
        <v>8</v>
      </c>
      <c r="B26" s="146" t="s">
        <v>408</v>
      </c>
      <c r="C26" s="174" t="s">
        <v>409</v>
      </c>
      <c r="D26" s="148" t="s">
        <v>304</v>
      </c>
      <c r="E26" s="152">
        <v>4</v>
      </c>
      <c r="F26" s="158"/>
      <c r="G26" s="159">
        <f t="shared" si="0"/>
        <v>0</v>
      </c>
      <c r="H26" s="158"/>
      <c r="I26" s="159">
        <f t="shared" si="1"/>
        <v>0</v>
      </c>
      <c r="J26" s="158"/>
      <c r="K26" s="159">
        <f t="shared" si="2"/>
        <v>0</v>
      </c>
      <c r="L26" s="159">
        <v>15</v>
      </c>
      <c r="M26" s="159">
        <f t="shared" si="3"/>
        <v>0</v>
      </c>
      <c r="N26" s="159">
        <v>6.3140000000000002E-2</v>
      </c>
      <c r="O26" s="159">
        <f t="shared" si="4"/>
        <v>0.25</v>
      </c>
      <c r="P26" s="159">
        <v>0</v>
      </c>
      <c r="Q26" s="159">
        <f t="shared" si="5"/>
        <v>0</v>
      </c>
      <c r="R26" s="159"/>
      <c r="S26" s="159"/>
      <c r="T26" s="160">
        <v>0.26750000000000002</v>
      </c>
      <c r="U26" s="159">
        <f t="shared" si="6"/>
        <v>1.07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 t="s">
        <v>145</v>
      </c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36">
        <v>9</v>
      </c>
      <c r="B27" s="146" t="s">
        <v>410</v>
      </c>
      <c r="C27" s="174" t="s">
        <v>411</v>
      </c>
      <c r="D27" s="148" t="s">
        <v>304</v>
      </c>
      <c r="E27" s="152">
        <v>4</v>
      </c>
      <c r="F27" s="158"/>
      <c r="G27" s="159">
        <f t="shared" si="0"/>
        <v>0</v>
      </c>
      <c r="H27" s="158"/>
      <c r="I27" s="159">
        <f t="shared" si="1"/>
        <v>0</v>
      </c>
      <c r="J27" s="158"/>
      <c r="K27" s="159">
        <f t="shared" si="2"/>
        <v>0</v>
      </c>
      <c r="L27" s="159">
        <v>15</v>
      </c>
      <c r="M27" s="159">
        <f t="shared" si="3"/>
        <v>0</v>
      </c>
      <c r="N27" s="159">
        <v>7.2069999999999995E-2</v>
      </c>
      <c r="O27" s="159">
        <f t="shared" si="4"/>
        <v>0.28999999999999998</v>
      </c>
      <c r="P27" s="159">
        <v>0</v>
      </c>
      <c r="Q27" s="159">
        <f t="shared" si="5"/>
        <v>0</v>
      </c>
      <c r="R27" s="159"/>
      <c r="S27" s="159"/>
      <c r="T27" s="160">
        <v>0.3</v>
      </c>
      <c r="U27" s="159">
        <f t="shared" si="6"/>
        <v>1.2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 t="s">
        <v>145</v>
      </c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36">
        <v>10</v>
      </c>
      <c r="B28" s="146" t="s">
        <v>412</v>
      </c>
      <c r="C28" s="174" t="s">
        <v>413</v>
      </c>
      <c r="D28" s="148" t="s">
        <v>304</v>
      </c>
      <c r="E28" s="152">
        <v>24</v>
      </c>
      <c r="F28" s="158"/>
      <c r="G28" s="159">
        <f t="shared" si="0"/>
        <v>0</v>
      </c>
      <c r="H28" s="158"/>
      <c r="I28" s="159">
        <f t="shared" si="1"/>
        <v>0</v>
      </c>
      <c r="J28" s="158"/>
      <c r="K28" s="159">
        <f t="shared" si="2"/>
        <v>0</v>
      </c>
      <c r="L28" s="159">
        <v>15</v>
      </c>
      <c r="M28" s="159">
        <f t="shared" si="3"/>
        <v>0</v>
      </c>
      <c r="N28" s="159">
        <v>9.8909999999999998E-2</v>
      </c>
      <c r="O28" s="159">
        <f t="shared" si="4"/>
        <v>2.37</v>
      </c>
      <c r="P28" s="159">
        <v>0</v>
      </c>
      <c r="Q28" s="159">
        <f t="shared" si="5"/>
        <v>0</v>
      </c>
      <c r="R28" s="159"/>
      <c r="S28" s="159"/>
      <c r="T28" s="160">
        <v>0.41</v>
      </c>
      <c r="U28" s="159">
        <f t="shared" si="6"/>
        <v>9.84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 t="s">
        <v>150</v>
      </c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36">
        <v>11</v>
      </c>
      <c r="B29" s="146" t="s">
        <v>414</v>
      </c>
      <c r="C29" s="174" t="s">
        <v>415</v>
      </c>
      <c r="D29" s="148" t="s">
        <v>304</v>
      </c>
      <c r="E29" s="152">
        <v>4</v>
      </c>
      <c r="F29" s="158"/>
      <c r="G29" s="159">
        <f t="shared" si="0"/>
        <v>0</v>
      </c>
      <c r="H29" s="158"/>
      <c r="I29" s="159">
        <f t="shared" si="1"/>
        <v>0</v>
      </c>
      <c r="J29" s="158"/>
      <c r="K29" s="159">
        <f t="shared" si="2"/>
        <v>0</v>
      </c>
      <c r="L29" s="159">
        <v>15</v>
      </c>
      <c r="M29" s="159">
        <f t="shared" si="3"/>
        <v>0</v>
      </c>
      <c r="N29" s="159">
        <v>0.10784000000000001</v>
      </c>
      <c r="O29" s="159">
        <f t="shared" si="4"/>
        <v>0.43</v>
      </c>
      <c r="P29" s="159">
        <v>0</v>
      </c>
      <c r="Q29" s="159">
        <f t="shared" si="5"/>
        <v>0</v>
      </c>
      <c r="R29" s="159"/>
      <c r="S29" s="159"/>
      <c r="T29" s="160">
        <v>0.44</v>
      </c>
      <c r="U29" s="159">
        <f t="shared" si="6"/>
        <v>1.76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 t="s">
        <v>145</v>
      </c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36">
        <v>12</v>
      </c>
      <c r="B30" s="146" t="s">
        <v>416</v>
      </c>
      <c r="C30" s="174" t="s">
        <v>417</v>
      </c>
      <c r="D30" s="148" t="s">
        <v>269</v>
      </c>
      <c r="E30" s="152">
        <v>28</v>
      </c>
      <c r="F30" s="158"/>
      <c r="G30" s="159">
        <f t="shared" si="0"/>
        <v>0</v>
      </c>
      <c r="H30" s="158"/>
      <c r="I30" s="159">
        <f t="shared" si="1"/>
        <v>0</v>
      </c>
      <c r="J30" s="158"/>
      <c r="K30" s="159">
        <f t="shared" si="2"/>
        <v>0</v>
      </c>
      <c r="L30" s="159">
        <v>15</v>
      </c>
      <c r="M30" s="159">
        <f t="shared" si="3"/>
        <v>0</v>
      </c>
      <c r="N30" s="159">
        <v>8.3000000000000001E-4</v>
      </c>
      <c r="O30" s="159">
        <f t="shared" si="4"/>
        <v>0.02</v>
      </c>
      <c r="P30" s="159">
        <v>0</v>
      </c>
      <c r="Q30" s="159">
        <f t="shared" si="5"/>
        <v>0</v>
      </c>
      <c r="R30" s="159"/>
      <c r="S30" s="159"/>
      <c r="T30" s="160">
        <v>0.15</v>
      </c>
      <c r="U30" s="159">
        <f t="shared" si="6"/>
        <v>4.2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 t="s">
        <v>145</v>
      </c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36"/>
      <c r="B31" s="146"/>
      <c r="C31" s="175" t="s">
        <v>418</v>
      </c>
      <c r="D31" s="149"/>
      <c r="E31" s="153">
        <v>28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9"/>
      <c r="V31" s="135"/>
      <c r="W31" s="135"/>
      <c r="X31" s="135"/>
      <c r="Y31" s="135"/>
      <c r="Z31" s="135"/>
      <c r="AA31" s="135"/>
      <c r="AB31" s="135"/>
      <c r="AC31" s="135"/>
      <c r="AD31" s="135"/>
      <c r="AE31" s="135" t="s">
        <v>147</v>
      </c>
      <c r="AF31" s="135">
        <v>0</v>
      </c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36">
        <v>13</v>
      </c>
      <c r="B32" s="146" t="s">
        <v>419</v>
      </c>
      <c r="C32" s="174" t="s">
        <v>420</v>
      </c>
      <c r="D32" s="148" t="s">
        <v>144</v>
      </c>
      <c r="E32" s="152">
        <v>0.43559999999999999</v>
      </c>
      <c r="F32" s="158"/>
      <c r="G32" s="159">
        <f>ROUND(E32*F32,2)</f>
        <v>0</v>
      </c>
      <c r="H32" s="158"/>
      <c r="I32" s="159">
        <f>ROUND(E32*H32,2)</f>
        <v>0</v>
      </c>
      <c r="J32" s="158"/>
      <c r="K32" s="159">
        <f>ROUND(E32*J32,2)</f>
        <v>0</v>
      </c>
      <c r="L32" s="159">
        <v>15</v>
      </c>
      <c r="M32" s="159">
        <f>G32*(1+L32/100)</f>
        <v>0</v>
      </c>
      <c r="N32" s="159">
        <v>1.796</v>
      </c>
      <c r="O32" s="159">
        <f>ROUND(E32*N32,2)</f>
        <v>0.78</v>
      </c>
      <c r="P32" s="159">
        <v>0</v>
      </c>
      <c r="Q32" s="159">
        <f>ROUND(E32*P32,2)</f>
        <v>0</v>
      </c>
      <c r="R32" s="159"/>
      <c r="S32" s="159"/>
      <c r="T32" s="160">
        <v>6.8680000000000003</v>
      </c>
      <c r="U32" s="159">
        <f>ROUND(E32*T32,2)</f>
        <v>2.99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 t="s">
        <v>150</v>
      </c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36"/>
      <c r="B33" s="146"/>
      <c r="C33" s="175" t="s">
        <v>421</v>
      </c>
      <c r="D33" s="149"/>
      <c r="E33" s="153">
        <v>0.43559999999999999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U33" s="159"/>
      <c r="V33" s="135"/>
      <c r="W33" s="135"/>
      <c r="X33" s="135"/>
      <c r="Y33" s="135"/>
      <c r="Z33" s="135"/>
      <c r="AA33" s="135"/>
      <c r="AB33" s="135"/>
      <c r="AC33" s="135"/>
      <c r="AD33" s="135"/>
      <c r="AE33" s="135" t="s">
        <v>147</v>
      </c>
      <c r="AF33" s="135">
        <v>0</v>
      </c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36">
        <v>14</v>
      </c>
      <c r="B34" s="146" t="s">
        <v>422</v>
      </c>
      <c r="C34" s="174" t="s">
        <v>423</v>
      </c>
      <c r="D34" s="148" t="s">
        <v>218</v>
      </c>
      <c r="E34" s="152">
        <v>0.28677000000000002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15</v>
      </c>
      <c r="M34" s="159">
        <f>G34*(1+L34/100)</f>
        <v>0</v>
      </c>
      <c r="N34" s="159">
        <v>1.0970899999999999</v>
      </c>
      <c r="O34" s="159">
        <f>ROUND(E34*N34,2)</f>
        <v>0.31</v>
      </c>
      <c r="P34" s="159">
        <v>0</v>
      </c>
      <c r="Q34" s="159">
        <f>ROUND(E34*P34,2)</f>
        <v>0</v>
      </c>
      <c r="R34" s="159"/>
      <c r="S34" s="159"/>
      <c r="T34" s="160">
        <v>16.582999999999998</v>
      </c>
      <c r="U34" s="159">
        <f>ROUND(E34*T34,2)</f>
        <v>4.76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 t="s">
        <v>145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36"/>
      <c r="B35" s="146"/>
      <c r="C35" s="175" t="s">
        <v>424</v>
      </c>
      <c r="D35" s="149"/>
      <c r="E35" s="153">
        <v>0.28677000000000002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9"/>
      <c r="V35" s="135"/>
      <c r="W35" s="135"/>
      <c r="X35" s="135"/>
      <c r="Y35" s="135"/>
      <c r="Z35" s="135"/>
      <c r="AA35" s="135"/>
      <c r="AB35" s="135"/>
      <c r="AC35" s="135"/>
      <c r="AD35" s="135"/>
      <c r="AE35" s="135" t="s">
        <v>147</v>
      </c>
      <c r="AF35" s="135">
        <v>0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36">
        <v>15</v>
      </c>
      <c r="B36" s="146" t="s">
        <v>425</v>
      </c>
      <c r="C36" s="174" t="s">
        <v>426</v>
      </c>
      <c r="D36" s="148" t="s">
        <v>202</v>
      </c>
      <c r="E36" s="152">
        <v>146.75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15</v>
      </c>
      <c r="M36" s="159">
        <f>G36*(1+L36/100)</f>
        <v>0</v>
      </c>
      <c r="N36" s="159">
        <v>0.124</v>
      </c>
      <c r="O36" s="159">
        <f>ROUND(E36*N36,2)</f>
        <v>18.2</v>
      </c>
      <c r="P36" s="159">
        <v>0</v>
      </c>
      <c r="Q36" s="159">
        <f>ROUND(E36*P36,2)</f>
        <v>0</v>
      </c>
      <c r="R36" s="159"/>
      <c r="S36" s="159"/>
      <c r="T36" s="160">
        <v>0.54</v>
      </c>
      <c r="U36" s="159">
        <f>ROUND(E36*T36,2)</f>
        <v>79.25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 t="s">
        <v>145</v>
      </c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22.5" outlineLevel="1" x14ac:dyDescent="0.2">
      <c r="A37" s="136"/>
      <c r="B37" s="146"/>
      <c r="C37" s="175" t="s">
        <v>427</v>
      </c>
      <c r="D37" s="149"/>
      <c r="E37" s="153">
        <v>33.06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59"/>
      <c r="V37" s="135"/>
      <c r="W37" s="135"/>
      <c r="X37" s="135"/>
      <c r="Y37" s="135"/>
      <c r="Z37" s="135"/>
      <c r="AA37" s="135"/>
      <c r="AB37" s="135"/>
      <c r="AC37" s="135"/>
      <c r="AD37" s="135"/>
      <c r="AE37" s="135" t="s">
        <v>147</v>
      </c>
      <c r="AF37" s="135">
        <v>0</v>
      </c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36"/>
      <c r="B38" s="146"/>
      <c r="C38" s="175" t="s">
        <v>428</v>
      </c>
      <c r="D38" s="149"/>
      <c r="E38" s="153">
        <v>91.25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 t="s">
        <v>147</v>
      </c>
      <c r="AF38" s="135">
        <v>0</v>
      </c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36"/>
      <c r="B39" s="146"/>
      <c r="C39" s="175" t="s">
        <v>429</v>
      </c>
      <c r="D39" s="149"/>
      <c r="E39" s="153">
        <v>22.44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  <c r="U39" s="159"/>
      <c r="V39" s="135"/>
      <c r="W39" s="135"/>
      <c r="X39" s="135"/>
      <c r="Y39" s="135"/>
      <c r="Z39" s="135"/>
      <c r="AA39" s="135"/>
      <c r="AB39" s="135"/>
      <c r="AC39" s="135"/>
      <c r="AD39" s="135"/>
      <c r="AE39" s="135" t="s">
        <v>147</v>
      </c>
      <c r="AF39" s="135">
        <v>0</v>
      </c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36">
        <v>16</v>
      </c>
      <c r="B40" s="146" t="s">
        <v>430</v>
      </c>
      <c r="C40" s="174" t="s">
        <v>431</v>
      </c>
      <c r="D40" s="148" t="s">
        <v>202</v>
      </c>
      <c r="E40" s="152">
        <v>7.91</v>
      </c>
      <c r="F40" s="158"/>
      <c r="G40" s="159">
        <f>ROUND(E40*F40,2)</f>
        <v>0</v>
      </c>
      <c r="H40" s="158"/>
      <c r="I40" s="159">
        <f>ROUND(E40*H40,2)</f>
        <v>0</v>
      </c>
      <c r="J40" s="158"/>
      <c r="K40" s="159">
        <f>ROUND(E40*J40,2)</f>
        <v>0</v>
      </c>
      <c r="L40" s="159">
        <v>15</v>
      </c>
      <c r="M40" s="159">
        <f>G40*(1+L40/100)</f>
        <v>0</v>
      </c>
      <c r="N40" s="159">
        <v>0.17645</v>
      </c>
      <c r="O40" s="159">
        <f>ROUND(E40*N40,2)</f>
        <v>1.4</v>
      </c>
      <c r="P40" s="159">
        <v>0</v>
      </c>
      <c r="Q40" s="159">
        <f>ROUND(E40*P40,2)</f>
        <v>0</v>
      </c>
      <c r="R40" s="159"/>
      <c r="S40" s="159"/>
      <c r="T40" s="160">
        <v>0.56999999999999995</v>
      </c>
      <c r="U40" s="159">
        <f>ROUND(E40*T40,2)</f>
        <v>4.51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 t="s">
        <v>145</v>
      </c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36"/>
      <c r="B41" s="146"/>
      <c r="C41" s="175" t="s">
        <v>432</v>
      </c>
      <c r="D41" s="149"/>
      <c r="E41" s="153">
        <v>6.86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9"/>
      <c r="V41" s="135"/>
      <c r="W41" s="135"/>
      <c r="X41" s="135"/>
      <c r="Y41" s="135"/>
      <c r="Z41" s="135"/>
      <c r="AA41" s="135"/>
      <c r="AB41" s="135"/>
      <c r="AC41" s="135"/>
      <c r="AD41" s="135"/>
      <c r="AE41" s="135" t="s">
        <v>147</v>
      </c>
      <c r="AF41" s="135">
        <v>0</v>
      </c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36"/>
      <c r="B42" s="146"/>
      <c r="C42" s="175" t="s">
        <v>433</v>
      </c>
      <c r="D42" s="149"/>
      <c r="E42" s="153">
        <v>1.05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  <c r="U42" s="159"/>
      <c r="V42" s="135"/>
      <c r="W42" s="135"/>
      <c r="X42" s="135"/>
      <c r="Y42" s="135"/>
      <c r="Z42" s="135"/>
      <c r="AA42" s="135"/>
      <c r="AB42" s="135"/>
      <c r="AC42" s="135"/>
      <c r="AD42" s="135"/>
      <c r="AE42" s="135" t="s">
        <v>147</v>
      </c>
      <c r="AF42" s="135">
        <v>0</v>
      </c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36">
        <v>17</v>
      </c>
      <c r="B43" s="146" t="s">
        <v>434</v>
      </c>
      <c r="C43" s="174" t="s">
        <v>435</v>
      </c>
      <c r="D43" s="148" t="s">
        <v>269</v>
      </c>
      <c r="E43" s="152">
        <v>52.45</v>
      </c>
      <c r="F43" s="158"/>
      <c r="G43" s="159">
        <f>ROUND(E43*F43,2)</f>
        <v>0</v>
      </c>
      <c r="H43" s="158"/>
      <c r="I43" s="159">
        <f>ROUND(E43*H43,2)</f>
        <v>0</v>
      </c>
      <c r="J43" s="158"/>
      <c r="K43" s="159">
        <f>ROUND(E43*J43,2)</f>
        <v>0</v>
      </c>
      <c r="L43" s="159">
        <v>15</v>
      </c>
      <c r="M43" s="159">
        <f>G43*(1+L43/100)</f>
        <v>0</v>
      </c>
      <c r="N43" s="159">
        <v>8.0000000000000007E-5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/>
      <c r="T43" s="160">
        <v>0.18</v>
      </c>
      <c r="U43" s="159">
        <f>ROUND(E43*T43,2)</f>
        <v>9.44</v>
      </c>
      <c r="V43" s="135"/>
      <c r="W43" s="135"/>
      <c r="X43" s="135"/>
      <c r="Y43" s="135"/>
      <c r="Z43" s="135"/>
      <c r="AA43" s="135"/>
      <c r="AB43" s="135"/>
      <c r="AC43" s="135"/>
      <c r="AD43" s="135"/>
      <c r="AE43" s="135" t="s">
        <v>150</v>
      </c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36"/>
      <c r="B44" s="146"/>
      <c r="C44" s="175" t="s">
        <v>436</v>
      </c>
      <c r="D44" s="149"/>
      <c r="E44" s="153">
        <v>15.95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59"/>
      <c r="V44" s="135"/>
      <c r="W44" s="135"/>
      <c r="X44" s="135"/>
      <c r="Y44" s="135"/>
      <c r="Z44" s="135"/>
      <c r="AA44" s="135"/>
      <c r="AB44" s="135"/>
      <c r="AC44" s="135"/>
      <c r="AD44" s="135"/>
      <c r="AE44" s="135" t="s">
        <v>147</v>
      </c>
      <c r="AF44" s="135">
        <v>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36"/>
      <c r="B45" s="146"/>
      <c r="C45" s="175" t="s">
        <v>437</v>
      </c>
      <c r="D45" s="149"/>
      <c r="E45" s="153">
        <v>36.5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60"/>
      <c r="U45" s="159"/>
      <c r="V45" s="135"/>
      <c r="W45" s="135"/>
      <c r="X45" s="135"/>
      <c r="Y45" s="135"/>
      <c r="Z45" s="135"/>
      <c r="AA45" s="135"/>
      <c r="AB45" s="135"/>
      <c r="AC45" s="135"/>
      <c r="AD45" s="135"/>
      <c r="AE45" s="135" t="s">
        <v>147</v>
      </c>
      <c r="AF45" s="135">
        <v>0</v>
      </c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36">
        <v>18</v>
      </c>
      <c r="B46" s="146" t="s">
        <v>438</v>
      </c>
      <c r="C46" s="174" t="s">
        <v>439</v>
      </c>
      <c r="D46" s="148" t="s">
        <v>269</v>
      </c>
      <c r="E46" s="152">
        <v>44</v>
      </c>
      <c r="F46" s="158"/>
      <c r="G46" s="159">
        <f>ROUND(E46*F46,2)</f>
        <v>0</v>
      </c>
      <c r="H46" s="158"/>
      <c r="I46" s="159">
        <f>ROUND(E46*H46,2)</f>
        <v>0</v>
      </c>
      <c r="J46" s="158"/>
      <c r="K46" s="159">
        <f>ROUND(E46*J46,2)</f>
        <v>0</v>
      </c>
      <c r="L46" s="159">
        <v>15</v>
      </c>
      <c r="M46" s="159">
        <f>G46*(1+L46/100)</f>
        <v>0</v>
      </c>
      <c r="N46" s="159">
        <v>1.0200000000000001E-3</v>
      </c>
      <c r="O46" s="159">
        <f>ROUND(E46*N46,2)</f>
        <v>0.04</v>
      </c>
      <c r="P46" s="159">
        <v>0</v>
      </c>
      <c r="Q46" s="159">
        <f>ROUND(E46*P46,2)</f>
        <v>0</v>
      </c>
      <c r="R46" s="159"/>
      <c r="S46" s="159"/>
      <c r="T46" s="160">
        <v>0.36</v>
      </c>
      <c r="U46" s="159">
        <f>ROUND(E46*T46,2)</f>
        <v>15.84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 t="s">
        <v>145</v>
      </c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36"/>
      <c r="B47" s="146"/>
      <c r="C47" s="175" t="s">
        <v>440</v>
      </c>
      <c r="D47" s="149"/>
      <c r="E47" s="153">
        <v>44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60"/>
      <c r="U47" s="159"/>
      <c r="V47" s="135"/>
      <c r="W47" s="135"/>
      <c r="X47" s="135"/>
      <c r="Y47" s="135"/>
      <c r="Z47" s="135"/>
      <c r="AA47" s="135"/>
      <c r="AB47" s="135"/>
      <c r="AC47" s="135"/>
      <c r="AD47" s="135"/>
      <c r="AE47" s="135" t="s">
        <v>147</v>
      </c>
      <c r="AF47" s="135">
        <v>0</v>
      </c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36">
        <v>19</v>
      </c>
      <c r="B48" s="146" t="s">
        <v>441</v>
      </c>
      <c r="C48" s="174" t="s">
        <v>442</v>
      </c>
      <c r="D48" s="148" t="s">
        <v>202</v>
      </c>
      <c r="E48" s="152">
        <v>3.26</v>
      </c>
      <c r="F48" s="158"/>
      <c r="G48" s="159">
        <f>ROUND(E48*F48,2)</f>
        <v>0</v>
      </c>
      <c r="H48" s="158"/>
      <c r="I48" s="159">
        <f>ROUND(E48*H48,2)</f>
        <v>0</v>
      </c>
      <c r="J48" s="158"/>
      <c r="K48" s="159">
        <f>ROUND(E48*J48,2)</f>
        <v>0</v>
      </c>
      <c r="L48" s="159">
        <v>15</v>
      </c>
      <c r="M48" s="159">
        <f>G48*(1+L48/100)</f>
        <v>0</v>
      </c>
      <c r="N48" s="159">
        <v>4.6820000000000001E-2</v>
      </c>
      <c r="O48" s="159">
        <f>ROUND(E48*N48,2)</f>
        <v>0.15</v>
      </c>
      <c r="P48" s="159">
        <v>0</v>
      </c>
      <c r="Q48" s="159">
        <f>ROUND(E48*P48,2)</f>
        <v>0</v>
      </c>
      <c r="R48" s="159"/>
      <c r="S48" s="159"/>
      <c r="T48" s="160">
        <v>0.75800000000000001</v>
      </c>
      <c r="U48" s="159">
        <f>ROUND(E48*T48,2)</f>
        <v>2.4700000000000002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 t="s">
        <v>145</v>
      </c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36"/>
      <c r="B49" s="146"/>
      <c r="C49" s="175" t="s">
        <v>443</v>
      </c>
      <c r="D49" s="149"/>
      <c r="E49" s="153">
        <v>2.36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60"/>
      <c r="U49" s="159"/>
      <c r="V49" s="135"/>
      <c r="W49" s="135"/>
      <c r="X49" s="135"/>
      <c r="Y49" s="135"/>
      <c r="Z49" s="135"/>
      <c r="AA49" s="135"/>
      <c r="AB49" s="135"/>
      <c r="AC49" s="135"/>
      <c r="AD49" s="135"/>
      <c r="AE49" s="135" t="s">
        <v>147</v>
      </c>
      <c r="AF49" s="135">
        <v>0</v>
      </c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36"/>
      <c r="B50" s="146"/>
      <c r="C50" s="175" t="s">
        <v>444</v>
      </c>
      <c r="D50" s="149"/>
      <c r="E50" s="153">
        <v>0.9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60"/>
      <c r="U50" s="159"/>
      <c r="V50" s="135"/>
      <c r="W50" s="135"/>
      <c r="X50" s="135"/>
      <c r="Y50" s="135"/>
      <c r="Z50" s="135"/>
      <c r="AA50" s="135"/>
      <c r="AB50" s="135"/>
      <c r="AC50" s="135"/>
      <c r="AD50" s="135"/>
      <c r="AE50" s="135" t="s">
        <v>147</v>
      </c>
      <c r="AF50" s="135">
        <v>0</v>
      </c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22.5" outlineLevel="1" x14ac:dyDescent="0.2">
      <c r="A51" s="136">
        <v>20</v>
      </c>
      <c r="B51" s="146" t="s">
        <v>445</v>
      </c>
      <c r="C51" s="174" t="s">
        <v>446</v>
      </c>
      <c r="D51" s="148" t="s">
        <v>202</v>
      </c>
      <c r="E51" s="152">
        <v>1.9359999999999999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15</v>
      </c>
      <c r="M51" s="159">
        <f>G51*(1+L51/100)</f>
        <v>0</v>
      </c>
      <c r="N51" s="159">
        <v>0.1656</v>
      </c>
      <c r="O51" s="159">
        <f>ROUND(E51*N51,2)</f>
        <v>0.32</v>
      </c>
      <c r="P51" s="159">
        <v>0</v>
      </c>
      <c r="Q51" s="159">
        <f>ROUND(E51*P51,2)</f>
        <v>0</v>
      </c>
      <c r="R51" s="159"/>
      <c r="S51" s="159"/>
      <c r="T51" s="160">
        <v>1.2225999999999999</v>
      </c>
      <c r="U51" s="159">
        <f>ROUND(E51*T51,2)</f>
        <v>2.37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 t="s">
        <v>150</v>
      </c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36"/>
      <c r="B52" s="146"/>
      <c r="C52" s="175" t="s">
        <v>447</v>
      </c>
      <c r="D52" s="149"/>
      <c r="E52" s="153">
        <v>1.9359999999999999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59"/>
      <c r="V52" s="135"/>
      <c r="W52" s="135"/>
      <c r="X52" s="135"/>
      <c r="Y52" s="135"/>
      <c r="Z52" s="135"/>
      <c r="AA52" s="135"/>
      <c r="AB52" s="135"/>
      <c r="AC52" s="135"/>
      <c r="AD52" s="135"/>
      <c r="AE52" s="135" t="s">
        <v>147</v>
      </c>
      <c r="AF52" s="135">
        <v>0</v>
      </c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36">
        <v>21</v>
      </c>
      <c r="B53" s="146" t="s">
        <v>448</v>
      </c>
      <c r="C53" s="174" t="s">
        <v>449</v>
      </c>
      <c r="D53" s="148" t="s">
        <v>202</v>
      </c>
      <c r="E53" s="152">
        <v>109.88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15</v>
      </c>
      <c r="M53" s="159">
        <f>G53*(1+L53/100)</f>
        <v>0</v>
      </c>
      <c r="N53" s="159">
        <v>2.5699999999999998E-3</v>
      </c>
      <c r="O53" s="159">
        <f>ROUND(E53*N53,2)</f>
        <v>0.28000000000000003</v>
      </c>
      <c r="P53" s="159">
        <v>0</v>
      </c>
      <c r="Q53" s="159">
        <f>ROUND(E53*P53,2)</f>
        <v>0</v>
      </c>
      <c r="R53" s="159"/>
      <c r="S53" s="159"/>
      <c r="T53" s="160">
        <v>0.13</v>
      </c>
      <c r="U53" s="159">
        <f>ROUND(E53*T53,2)</f>
        <v>14.28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 t="s">
        <v>145</v>
      </c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36"/>
      <c r="B54" s="146"/>
      <c r="C54" s="175" t="s">
        <v>450</v>
      </c>
      <c r="D54" s="149"/>
      <c r="E54" s="153">
        <v>109.88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59"/>
      <c r="V54" s="135"/>
      <c r="W54" s="135"/>
      <c r="X54" s="135"/>
      <c r="Y54" s="135"/>
      <c r="Z54" s="135"/>
      <c r="AA54" s="135"/>
      <c r="AB54" s="135"/>
      <c r="AC54" s="135"/>
      <c r="AD54" s="135"/>
      <c r="AE54" s="135" t="s">
        <v>147</v>
      </c>
      <c r="AF54" s="135">
        <v>0</v>
      </c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36">
        <v>22</v>
      </c>
      <c r="B55" s="146" t="s">
        <v>451</v>
      </c>
      <c r="C55" s="174" t="s">
        <v>452</v>
      </c>
      <c r="D55" s="148" t="s">
        <v>202</v>
      </c>
      <c r="E55" s="152">
        <v>6.45</v>
      </c>
      <c r="F55" s="158"/>
      <c r="G55" s="159">
        <f>ROUND(E55*F55,2)</f>
        <v>0</v>
      </c>
      <c r="H55" s="158"/>
      <c r="I55" s="159">
        <f>ROUND(E55*H55,2)</f>
        <v>0</v>
      </c>
      <c r="J55" s="158"/>
      <c r="K55" s="159">
        <f>ROUND(E55*J55,2)</f>
        <v>0</v>
      </c>
      <c r="L55" s="159">
        <v>15</v>
      </c>
      <c r="M55" s="159">
        <f>G55*(1+L55/100)</f>
        <v>0</v>
      </c>
      <c r="N55" s="159">
        <v>0.13522999999999999</v>
      </c>
      <c r="O55" s="159">
        <f>ROUND(E55*N55,2)</f>
        <v>0.87</v>
      </c>
      <c r="P55" s="159">
        <v>0</v>
      </c>
      <c r="Q55" s="159">
        <f>ROUND(E55*P55,2)</f>
        <v>0</v>
      </c>
      <c r="R55" s="159"/>
      <c r="S55" s="159"/>
      <c r="T55" s="160">
        <v>0.68400000000000005</v>
      </c>
      <c r="U55" s="159">
        <f>ROUND(E55*T55,2)</f>
        <v>4.41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 t="s">
        <v>145</v>
      </c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36"/>
      <c r="B56" s="146"/>
      <c r="C56" s="175" t="s">
        <v>453</v>
      </c>
      <c r="D56" s="149"/>
      <c r="E56" s="153">
        <v>6.45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60"/>
      <c r="U56" s="159"/>
      <c r="V56" s="135"/>
      <c r="W56" s="135"/>
      <c r="X56" s="135"/>
      <c r="Y56" s="135"/>
      <c r="Z56" s="135"/>
      <c r="AA56" s="135"/>
      <c r="AB56" s="135"/>
      <c r="AC56" s="135"/>
      <c r="AD56" s="135"/>
      <c r="AE56" s="135" t="s">
        <v>147</v>
      </c>
      <c r="AF56" s="135">
        <v>0</v>
      </c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36">
        <v>23</v>
      </c>
      <c r="B57" s="146" t="s">
        <v>454</v>
      </c>
      <c r="C57" s="174" t="s">
        <v>455</v>
      </c>
      <c r="D57" s="148" t="s">
        <v>202</v>
      </c>
      <c r="E57" s="152">
        <v>29.434999999999999</v>
      </c>
      <c r="F57" s="158"/>
      <c r="G57" s="159">
        <f>ROUND(E57*F57,2)</f>
        <v>0</v>
      </c>
      <c r="H57" s="158"/>
      <c r="I57" s="159">
        <f>ROUND(E57*H57,2)</f>
        <v>0</v>
      </c>
      <c r="J57" s="158"/>
      <c r="K57" s="159">
        <f>ROUND(E57*J57,2)</f>
        <v>0</v>
      </c>
      <c r="L57" s="159">
        <v>15</v>
      </c>
      <c r="M57" s="159">
        <f>G57*(1+L57/100)</f>
        <v>0</v>
      </c>
      <c r="N57" s="159">
        <v>3.0000000000000001E-3</v>
      </c>
      <c r="O57" s="159">
        <f>ROUND(E57*N57,2)</f>
        <v>0.09</v>
      </c>
      <c r="P57" s="159">
        <v>0</v>
      </c>
      <c r="Q57" s="159">
        <f>ROUND(E57*P57,2)</f>
        <v>0</v>
      </c>
      <c r="R57" s="159"/>
      <c r="S57" s="159"/>
      <c r="T57" s="160">
        <v>0.21199999999999999</v>
      </c>
      <c r="U57" s="159">
        <f>ROUND(E57*T57,2)</f>
        <v>6.24</v>
      </c>
      <c r="V57" s="135"/>
      <c r="W57" s="135"/>
      <c r="X57" s="135"/>
      <c r="Y57" s="135"/>
      <c r="Z57" s="135"/>
      <c r="AA57" s="135"/>
      <c r="AB57" s="135"/>
      <c r="AC57" s="135"/>
      <c r="AD57" s="135"/>
      <c r="AE57" s="135" t="s">
        <v>145</v>
      </c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36"/>
      <c r="B58" s="146"/>
      <c r="C58" s="175" t="s">
        <v>456</v>
      </c>
      <c r="D58" s="149"/>
      <c r="E58" s="153">
        <v>1.21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60"/>
      <c r="U58" s="159"/>
      <c r="V58" s="135"/>
      <c r="W58" s="135"/>
      <c r="X58" s="135"/>
      <c r="Y58" s="135"/>
      <c r="Z58" s="135"/>
      <c r="AA58" s="135"/>
      <c r="AB58" s="135"/>
      <c r="AC58" s="135"/>
      <c r="AD58" s="135"/>
      <c r="AE58" s="135" t="s">
        <v>147</v>
      </c>
      <c r="AF58" s="135">
        <v>0</v>
      </c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36"/>
      <c r="B59" s="146"/>
      <c r="C59" s="175" t="s">
        <v>457</v>
      </c>
      <c r="D59" s="149"/>
      <c r="E59" s="153">
        <v>8.2750000000000004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60"/>
      <c r="U59" s="159"/>
      <c r="V59" s="135"/>
      <c r="W59" s="135"/>
      <c r="X59" s="135"/>
      <c r="Y59" s="135"/>
      <c r="Z59" s="135"/>
      <c r="AA59" s="135"/>
      <c r="AB59" s="135"/>
      <c r="AC59" s="135"/>
      <c r="AD59" s="135"/>
      <c r="AE59" s="135" t="s">
        <v>147</v>
      </c>
      <c r="AF59" s="135">
        <v>0</v>
      </c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36"/>
      <c r="B60" s="146"/>
      <c r="C60" s="175" t="s">
        <v>458</v>
      </c>
      <c r="D60" s="149"/>
      <c r="E60" s="153">
        <v>11.125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60"/>
      <c r="U60" s="159"/>
      <c r="V60" s="135"/>
      <c r="W60" s="135"/>
      <c r="X60" s="135"/>
      <c r="Y60" s="135"/>
      <c r="Z60" s="135"/>
      <c r="AA60" s="135"/>
      <c r="AB60" s="135"/>
      <c r="AC60" s="135"/>
      <c r="AD60" s="135"/>
      <c r="AE60" s="135" t="s">
        <v>147</v>
      </c>
      <c r="AF60" s="135">
        <v>0</v>
      </c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36"/>
      <c r="B61" s="146"/>
      <c r="C61" s="175" t="s">
        <v>459</v>
      </c>
      <c r="D61" s="149"/>
      <c r="E61" s="153">
        <v>8.8249999999999993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60"/>
      <c r="U61" s="159"/>
      <c r="V61" s="135"/>
      <c r="W61" s="135"/>
      <c r="X61" s="135"/>
      <c r="Y61" s="135"/>
      <c r="Z61" s="135"/>
      <c r="AA61" s="135"/>
      <c r="AB61" s="135"/>
      <c r="AC61" s="135"/>
      <c r="AD61" s="135"/>
      <c r="AE61" s="135" t="s">
        <v>147</v>
      </c>
      <c r="AF61" s="135">
        <v>0</v>
      </c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ht="22.5" outlineLevel="1" x14ac:dyDescent="0.2">
      <c r="A62" s="136">
        <v>24</v>
      </c>
      <c r="B62" s="146" t="s">
        <v>460</v>
      </c>
      <c r="C62" s="174" t="s">
        <v>461</v>
      </c>
      <c r="D62" s="148" t="s">
        <v>269</v>
      </c>
      <c r="E62" s="152">
        <v>7.8</v>
      </c>
      <c r="F62" s="158"/>
      <c r="G62" s="159">
        <f>ROUND(E62*F62,2)</f>
        <v>0</v>
      </c>
      <c r="H62" s="158"/>
      <c r="I62" s="159">
        <f>ROUND(E62*H62,2)</f>
        <v>0</v>
      </c>
      <c r="J62" s="158"/>
      <c r="K62" s="159">
        <f>ROUND(E62*J62,2)</f>
        <v>0</v>
      </c>
      <c r="L62" s="159">
        <v>15</v>
      </c>
      <c r="M62" s="159">
        <f>G62*(1+L62/100)</f>
        <v>0</v>
      </c>
      <c r="N62" s="159">
        <v>0.20787</v>
      </c>
      <c r="O62" s="159">
        <f>ROUND(E62*N62,2)</f>
        <v>1.62</v>
      </c>
      <c r="P62" s="159">
        <v>0</v>
      </c>
      <c r="Q62" s="159">
        <f>ROUND(E62*P62,2)</f>
        <v>0</v>
      </c>
      <c r="R62" s="159"/>
      <c r="S62" s="159"/>
      <c r="T62" s="160">
        <v>3.75</v>
      </c>
      <c r="U62" s="159">
        <f>ROUND(E62*T62,2)</f>
        <v>29.25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 t="s">
        <v>145</v>
      </c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36">
        <v>25</v>
      </c>
      <c r="B63" s="146" t="s">
        <v>267</v>
      </c>
      <c r="C63" s="174" t="s">
        <v>268</v>
      </c>
      <c r="D63" s="148" t="s">
        <v>269</v>
      </c>
      <c r="E63" s="152">
        <v>7.8</v>
      </c>
      <c r="F63" s="158"/>
      <c r="G63" s="159">
        <f>ROUND(E63*F63,2)</f>
        <v>0</v>
      </c>
      <c r="H63" s="158"/>
      <c r="I63" s="159">
        <f>ROUND(E63*H63,2)</f>
        <v>0</v>
      </c>
      <c r="J63" s="158"/>
      <c r="K63" s="159">
        <f>ROUND(E63*J63,2)</f>
        <v>0</v>
      </c>
      <c r="L63" s="159">
        <v>15</v>
      </c>
      <c r="M63" s="159">
        <f>G63*(1+L63/100)</f>
        <v>0</v>
      </c>
      <c r="N63" s="159">
        <v>0.21367</v>
      </c>
      <c r="O63" s="159">
        <f>ROUND(E63*N63,2)</f>
        <v>1.67</v>
      </c>
      <c r="P63" s="159">
        <v>0</v>
      </c>
      <c r="Q63" s="159">
        <f>ROUND(E63*P63,2)</f>
        <v>0</v>
      </c>
      <c r="R63" s="159"/>
      <c r="S63" s="159"/>
      <c r="T63" s="160">
        <v>4.0999999999999996</v>
      </c>
      <c r="U63" s="159">
        <f>ROUND(E63*T63,2)</f>
        <v>31.98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 t="s">
        <v>145</v>
      </c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36">
        <v>26</v>
      </c>
      <c r="B64" s="146" t="s">
        <v>462</v>
      </c>
      <c r="C64" s="174" t="s">
        <v>463</v>
      </c>
      <c r="D64" s="148" t="s">
        <v>202</v>
      </c>
      <c r="E64" s="152">
        <v>20.947500000000002</v>
      </c>
      <c r="F64" s="158"/>
      <c r="G64" s="159">
        <f>ROUND(E64*F64,2)</f>
        <v>0</v>
      </c>
      <c r="H64" s="158"/>
      <c r="I64" s="159">
        <f>ROUND(E64*H64,2)</f>
        <v>0</v>
      </c>
      <c r="J64" s="158"/>
      <c r="K64" s="159">
        <f>ROUND(E64*J64,2)</f>
        <v>0</v>
      </c>
      <c r="L64" s="159">
        <v>15</v>
      </c>
      <c r="M64" s="159">
        <f>G64*(1+L64/100)</f>
        <v>0</v>
      </c>
      <c r="N64" s="159">
        <v>1.4E-3</v>
      </c>
      <c r="O64" s="159">
        <f>ROUND(E64*N64,2)</f>
        <v>0.03</v>
      </c>
      <c r="P64" s="159">
        <v>0</v>
      </c>
      <c r="Q64" s="159">
        <f>ROUND(E64*P64,2)</f>
        <v>0</v>
      </c>
      <c r="R64" s="159"/>
      <c r="S64" s="159"/>
      <c r="T64" s="160">
        <v>0</v>
      </c>
      <c r="U64" s="159">
        <f>ROUND(E64*T64,2)</f>
        <v>0</v>
      </c>
      <c r="V64" s="135"/>
      <c r="W64" s="135"/>
      <c r="X64" s="135"/>
      <c r="Y64" s="135"/>
      <c r="Z64" s="135"/>
      <c r="AA64" s="135"/>
      <c r="AB64" s="135"/>
      <c r="AC64" s="135"/>
      <c r="AD64" s="135"/>
      <c r="AE64" s="135" t="s">
        <v>305</v>
      </c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ht="22.5" outlineLevel="1" x14ac:dyDescent="0.2">
      <c r="A65" s="136"/>
      <c r="B65" s="146"/>
      <c r="C65" s="175" t="s">
        <v>464</v>
      </c>
      <c r="D65" s="149"/>
      <c r="E65" s="153">
        <v>11.68125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60"/>
      <c r="U65" s="159"/>
      <c r="V65" s="135"/>
      <c r="W65" s="135"/>
      <c r="X65" s="135"/>
      <c r="Y65" s="135"/>
      <c r="Z65" s="135"/>
      <c r="AA65" s="135"/>
      <c r="AB65" s="135"/>
      <c r="AC65" s="135"/>
      <c r="AD65" s="135"/>
      <c r="AE65" s="135" t="s">
        <v>147</v>
      </c>
      <c r="AF65" s="135">
        <v>0</v>
      </c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36"/>
      <c r="B66" s="146"/>
      <c r="C66" s="175" t="s">
        <v>465</v>
      </c>
      <c r="D66" s="149"/>
      <c r="E66" s="153">
        <v>9.2662499999999994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60"/>
      <c r="U66" s="159"/>
      <c r="V66" s="135"/>
      <c r="W66" s="135"/>
      <c r="X66" s="135"/>
      <c r="Y66" s="135"/>
      <c r="Z66" s="135"/>
      <c r="AA66" s="135"/>
      <c r="AB66" s="135"/>
      <c r="AC66" s="135"/>
      <c r="AD66" s="135"/>
      <c r="AE66" s="135" t="s">
        <v>147</v>
      </c>
      <c r="AF66" s="135">
        <v>0</v>
      </c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1" x14ac:dyDescent="0.2">
      <c r="A67" s="136">
        <v>27</v>
      </c>
      <c r="B67" s="146" t="s">
        <v>466</v>
      </c>
      <c r="C67" s="174" t="s">
        <v>467</v>
      </c>
      <c r="D67" s="148" t="s">
        <v>202</v>
      </c>
      <c r="E67" s="152">
        <v>8.5232500000000009</v>
      </c>
      <c r="F67" s="158"/>
      <c r="G67" s="159">
        <f>ROUND(E67*F67,2)</f>
        <v>0</v>
      </c>
      <c r="H67" s="158"/>
      <c r="I67" s="159">
        <f>ROUND(E67*H67,2)</f>
        <v>0</v>
      </c>
      <c r="J67" s="158"/>
      <c r="K67" s="159">
        <f>ROUND(E67*J67,2)</f>
        <v>0</v>
      </c>
      <c r="L67" s="159">
        <v>15</v>
      </c>
      <c r="M67" s="159">
        <f>G67*(1+L67/100)</f>
        <v>0</v>
      </c>
      <c r="N67" s="159">
        <v>5.9999999999999995E-4</v>
      </c>
      <c r="O67" s="159">
        <f>ROUND(E67*N67,2)</f>
        <v>0.01</v>
      </c>
      <c r="P67" s="159">
        <v>0</v>
      </c>
      <c r="Q67" s="159">
        <f>ROUND(E67*P67,2)</f>
        <v>0</v>
      </c>
      <c r="R67" s="159"/>
      <c r="S67" s="159"/>
      <c r="T67" s="160">
        <v>0</v>
      </c>
      <c r="U67" s="159">
        <f>ROUND(E67*T67,2)</f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 t="s">
        <v>305</v>
      </c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36"/>
      <c r="B68" s="146"/>
      <c r="C68" s="175" t="s">
        <v>468</v>
      </c>
      <c r="D68" s="149"/>
      <c r="E68" s="153">
        <v>8.5232500000000009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60"/>
      <c r="U68" s="159"/>
      <c r="V68" s="135"/>
      <c r="W68" s="135"/>
      <c r="X68" s="135"/>
      <c r="Y68" s="135"/>
      <c r="Z68" s="135"/>
      <c r="AA68" s="135"/>
      <c r="AB68" s="135"/>
      <c r="AC68" s="135"/>
      <c r="AD68" s="135"/>
      <c r="AE68" s="135" t="s">
        <v>147</v>
      </c>
      <c r="AF68" s="135">
        <v>0</v>
      </c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36">
        <v>28</v>
      </c>
      <c r="B69" s="146" t="s">
        <v>469</v>
      </c>
      <c r="C69" s="174" t="s">
        <v>470</v>
      </c>
      <c r="D69" s="148" t="s">
        <v>202</v>
      </c>
      <c r="E69" s="152">
        <v>1.2463</v>
      </c>
      <c r="F69" s="158"/>
      <c r="G69" s="159">
        <f>ROUND(E69*F69,2)</f>
        <v>0</v>
      </c>
      <c r="H69" s="158"/>
      <c r="I69" s="159">
        <f>ROUND(E69*H69,2)</f>
        <v>0</v>
      </c>
      <c r="J69" s="158"/>
      <c r="K69" s="159">
        <f>ROUND(E69*J69,2)</f>
        <v>0</v>
      </c>
      <c r="L69" s="159">
        <v>15</v>
      </c>
      <c r="M69" s="159">
        <f>G69*(1+L69/100)</f>
        <v>0</v>
      </c>
      <c r="N69" s="159">
        <v>1.1999999999999999E-3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/>
      <c r="T69" s="160">
        <v>0</v>
      </c>
      <c r="U69" s="159">
        <f>ROUND(E69*T69,2)</f>
        <v>0</v>
      </c>
      <c r="V69" s="135"/>
      <c r="W69" s="135"/>
      <c r="X69" s="135"/>
      <c r="Y69" s="135"/>
      <c r="Z69" s="135"/>
      <c r="AA69" s="135"/>
      <c r="AB69" s="135"/>
      <c r="AC69" s="135"/>
      <c r="AD69" s="135"/>
      <c r="AE69" s="135" t="s">
        <v>305</v>
      </c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36"/>
      <c r="B70" s="146"/>
      <c r="C70" s="175" t="s">
        <v>471</v>
      </c>
      <c r="D70" s="149"/>
      <c r="E70" s="153">
        <v>1.2463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60"/>
      <c r="U70" s="159"/>
      <c r="V70" s="135"/>
      <c r="W70" s="135"/>
      <c r="X70" s="135"/>
      <c r="Y70" s="135"/>
      <c r="Z70" s="135"/>
      <c r="AA70" s="135"/>
      <c r="AB70" s="135"/>
      <c r="AC70" s="135"/>
      <c r="AD70" s="135"/>
      <c r="AE70" s="135" t="s">
        <v>147</v>
      </c>
      <c r="AF70" s="135">
        <v>0</v>
      </c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x14ac:dyDescent="0.2">
      <c r="A71" s="142" t="s">
        <v>140</v>
      </c>
      <c r="B71" s="147" t="s">
        <v>52</v>
      </c>
      <c r="C71" s="176" t="s">
        <v>53</v>
      </c>
      <c r="D71" s="150"/>
      <c r="E71" s="154"/>
      <c r="F71" s="161"/>
      <c r="G71" s="161">
        <f>SUMIF(AE72:AE102,"&lt;&gt;NOR",G72:G102)</f>
        <v>0</v>
      </c>
      <c r="H71" s="161"/>
      <c r="I71" s="161">
        <f>SUM(I72:I102)</f>
        <v>0</v>
      </c>
      <c r="J71" s="161"/>
      <c r="K71" s="161">
        <f>SUM(K72:K102)</f>
        <v>0</v>
      </c>
      <c r="L71" s="161"/>
      <c r="M71" s="161">
        <f>SUM(M72:M102)</f>
        <v>0</v>
      </c>
      <c r="N71" s="161"/>
      <c r="O71" s="161">
        <f>SUM(O72:O102)</f>
        <v>122.21000000000001</v>
      </c>
      <c r="P71" s="161"/>
      <c r="Q71" s="161">
        <f>SUM(Q72:Q102)</f>
        <v>0</v>
      </c>
      <c r="R71" s="161"/>
      <c r="S71" s="161"/>
      <c r="T71" s="162"/>
      <c r="U71" s="161">
        <f>SUM(U72:U102)</f>
        <v>215.88</v>
      </c>
      <c r="AE71" t="s">
        <v>141</v>
      </c>
    </row>
    <row r="72" spans="1:60" outlineLevel="1" x14ac:dyDescent="0.2">
      <c r="A72" s="136">
        <v>29</v>
      </c>
      <c r="B72" s="146" t="s">
        <v>472</v>
      </c>
      <c r="C72" s="174" t="s">
        <v>473</v>
      </c>
      <c r="D72" s="148" t="s">
        <v>144</v>
      </c>
      <c r="E72" s="152">
        <v>0.77063000000000004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15</v>
      </c>
      <c r="M72" s="159">
        <f>G72*(1+L72/100)</f>
        <v>0</v>
      </c>
      <c r="N72" s="159">
        <v>2.5698099999999999</v>
      </c>
      <c r="O72" s="159">
        <f>ROUND(E72*N72,2)</f>
        <v>1.98</v>
      </c>
      <c r="P72" s="159">
        <v>0</v>
      </c>
      <c r="Q72" s="159">
        <f>ROUND(E72*P72,2)</f>
        <v>0</v>
      </c>
      <c r="R72" s="159"/>
      <c r="S72" s="159"/>
      <c r="T72" s="160">
        <v>3.9289999999999998</v>
      </c>
      <c r="U72" s="159">
        <f>ROUND(E72*T72,2)</f>
        <v>3.03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 t="s">
        <v>150</v>
      </c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ht="33.75" outlineLevel="1" x14ac:dyDescent="0.2">
      <c r="A73" s="136"/>
      <c r="B73" s="146"/>
      <c r="C73" s="175" t="s">
        <v>474</v>
      </c>
      <c r="D73" s="149"/>
      <c r="E73" s="153">
        <v>0.77063000000000004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60"/>
      <c r="U73" s="159"/>
      <c r="V73" s="135"/>
      <c r="W73" s="135"/>
      <c r="X73" s="135"/>
      <c r="Y73" s="135"/>
      <c r="Z73" s="135"/>
      <c r="AA73" s="135"/>
      <c r="AB73" s="135"/>
      <c r="AC73" s="135"/>
      <c r="AD73" s="135"/>
      <c r="AE73" s="135" t="s">
        <v>147</v>
      </c>
      <c r="AF73" s="135">
        <v>0</v>
      </c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36">
        <v>30</v>
      </c>
      <c r="B74" s="146" t="s">
        <v>475</v>
      </c>
      <c r="C74" s="174" t="s">
        <v>476</v>
      </c>
      <c r="D74" s="148" t="s">
        <v>218</v>
      </c>
      <c r="E74" s="152">
        <v>0.14297000000000001</v>
      </c>
      <c r="F74" s="158"/>
      <c r="G74" s="159">
        <f>ROUND(E74*F74,2)</f>
        <v>0</v>
      </c>
      <c r="H74" s="158"/>
      <c r="I74" s="159">
        <f>ROUND(E74*H74,2)</f>
        <v>0</v>
      </c>
      <c r="J74" s="158"/>
      <c r="K74" s="159">
        <f>ROUND(E74*J74,2)</f>
        <v>0</v>
      </c>
      <c r="L74" s="159">
        <v>15</v>
      </c>
      <c r="M74" s="159">
        <f>G74*(1+L74/100)</f>
        <v>0</v>
      </c>
      <c r="N74" s="159">
        <v>1.02139</v>
      </c>
      <c r="O74" s="159">
        <f>ROUND(E74*N74,2)</f>
        <v>0.15</v>
      </c>
      <c r="P74" s="159">
        <v>0</v>
      </c>
      <c r="Q74" s="159">
        <f>ROUND(E74*P74,2)</f>
        <v>0</v>
      </c>
      <c r="R74" s="159"/>
      <c r="S74" s="159"/>
      <c r="T74" s="160">
        <v>26.616</v>
      </c>
      <c r="U74" s="159">
        <f>ROUND(E74*T74,2)</f>
        <v>3.81</v>
      </c>
      <c r="V74" s="135"/>
      <c r="W74" s="135"/>
      <c r="X74" s="135"/>
      <c r="Y74" s="135"/>
      <c r="Z74" s="135"/>
      <c r="AA74" s="135"/>
      <c r="AB74" s="135"/>
      <c r="AC74" s="135"/>
      <c r="AD74" s="135"/>
      <c r="AE74" s="135" t="s">
        <v>150</v>
      </c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36"/>
      <c r="B75" s="146"/>
      <c r="C75" s="175" t="s">
        <v>477</v>
      </c>
      <c r="D75" s="149"/>
      <c r="E75" s="153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60"/>
      <c r="U75" s="159"/>
      <c r="V75" s="135"/>
      <c r="W75" s="135"/>
      <c r="X75" s="135"/>
      <c r="Y75" s="135"/>
      <c r="Z75" s="135"/>
      <c r="AA75" s="135"/>
      <c r="AB75" s="135"/>
      <c r="AC75" s="135"/>
      <c r="AD75" s="135"/>
      <c r="AE75" s="135" t="s">
        <v>147</v>
      </c>
      <c r="AF75" s="135">
        <v>0</v>
      </c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36"/>
      <c r="B76" s="146"/>
      <c r="C76" s="175" t="s">
        <v>478</v>
      </c>
      <c r="D76" s="149"/>
      <c r="E76" s="153">
        <v>6.7309999999999995E-2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60"/>
      <c r="U76" s="159"/>
      <c r="V76" s="135"/>
      <c r="W76" s="135"/>
      <c r="X76" s="135"/>
      <c r="Y76" s="135"/>
      <c r="Z76" s="135"/>
      <c r="AA76" s="135"/>
      <c r="AB76" s="135"/>
      <c r="AC76" s="135"/>
      <c r="AD76" s="135"/>
      <c r="AE76" s="135" t="s">
        <v>147</v>
      </c>
      <c r="AF76" s="135">
        <v>0</v>
      </c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36"/>
      <c r="B77" s="146"/>
      <c r="C77" s="175" t="s">
        <v>479</v>
      </c>
      <c r="D77" s="149"/>
      <c r="E77" s="153">
        <v>7.5660000000000005E-2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60"/>
      <c r="U77" s="159"/>
      <c r="V77" s="135"/>
      <c r="W77" s="135"/>
      <c r="X77" s="135"/>
      <c r="Y77" s="135"/>
      <c r="Z77" s="135"/>
      <c r="AA77" s="135"/>
      <c r="AB77" s="135"/>
      <c r="AC77" s="135"/>
      <c r="AD77" s="135"/>
      <c r="AE77" s="135" t="s">
        <v>147</v>
      </c>
      <c r="AF77" s="135">
        <v>0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36">
        <v>31</v>
      </c>
      <c r="B78" s="146" t="s">
        <v>480</v>
      </c>
      <c r="C78" s="174" t="s">
        <v>481</v>
      </c>
      <c r="D78" s="148" t="s">
        <v>218</v>
      </c>
      <c r="E78" s="152">
        <v>1.5581799999999999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15</v>
      </c>
      <c r="M78" s="159">
        <f>G78*(1+L78/100)</f>
        <v>0</v>
      </c>
      <c r="N78" s="159">
        <v>1.09188</v>
      </c>
      <c r="O78" s="159">
        <f>ROUND(E78*N78,2)</f>
        <v>1.7</v>
      </c>
      <c r="P78" s="159">
        <v>0</v>
      </c>
      <c r="Q78" s="159">
        <f>ROUND(E78*P78,2)</f>
        <v>0</v>
      </c>
      <c r="R78" s="159"/>
      <c r="S78" s="159"/>
      <c r="T78" s="160">
        <v>15.433</v>
      </c>
      <c r="U78" s="159">
        <f>ROUND(E78*T78,2)</f>
        <v>24.05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 t="s">
        <v>482</v>
      </c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36"/>
      <c r="B79" s="146"/>
      <c r="C79" s="175" t="s">
        <v>483</v>
      </c>
      <c r="D79" s="149"/>
      <c r="E79" s="153">
        <v>1.5581799999999999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0"/>
      <c r="U79" s="159"/>
      <c r="V79" s="135"/>
      <c r="W79" s="135"/>
      <c r="X79" s="135"/>
      <c r="Y79" s="135"/>
      <c r="Z79" s="135"/>
      <c r="AA79" s="135"/>
      <c r="AB79" s="135"/>
      <c r="AC79" s="135"/>
      <c r="AD79" s="135"/>
      <c r="AE79" s="135" t="s">
        <v>147</v>
      </c>
      <c r="AF79" s="135">
        <v>0</v>
      </c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ht="22.5" outlineLevel="1" x14ac:dyDescent="0.2">
      <c r="A80" s="136">
        <v>32</v>
      </c>
      <c r="B80" s="146" t="s">
        <v>484</v>
      </c>
      <c r="C80" s="174" t="s">
        <v>485</v>
      </c>
      <c r="D80" s="148" t="s">
        <v>269</v>
      </c>
      <c r="E80" s="152">
        <v>64.8</v>
      </c>
      <c r="F80" s="158"/>
      <c r="G80" s="159">
        <f>ROUND(E80*F80,2)</f>
        <v>0</v>
      </c>
      <c r="H80" s="158"/>
      <c r="I80" s="159">
        <f>ROUND(E80*H80,2)</f>
        <v>0</v>
      </c>
      <c r="J80" s="158"/>
      <c r="K80" s="159">
        <f>ROUND(E80*J80,2)</f>
        <v>0</v>
      </c>
      <c r="L80" s="159">
        <v>15</v>
      </c>
      <c r="M80" s="159">
        <f>G80*(1+L80/100)</f>
        <v>0</v>
      </c>
      <c r="N80" s="159">
        <v>2.9950000000000001E-2</v>
      </c>
      <c r="O80" s="159">
        <f>ROUND(E80*N80,2)</f>
        <v>1.94</v>
      </c>
      <c r="P80" s="159">
        <v>0</v>
      </c>
      <c r="Q80" s="159">
        <f>ROUND(E80*P80,2)</f>
        <v>0</v>
      </c>
      <c r="R80" s="159"/>
      <c r="S80" s="159"/>
      <c r="T80" s="160">
        <v>0.245</v>
      </c>
      <c r="U80" s="159">
        <f>ROUND(E80*T80,2)</f>
        <v>15.88</v>
      </c>
      <c r="V80" s="135"/>
      <c r="W80" s="135"/>
      <c r="X80" s="135"/>
      <c r="Y80" s="135"/>
      <c r="Z80" s="135"/>
      <c r="AA80" s="135"/>
      <c r="AB80" s="135"/>
      <c r="AC80" s="135"/>
      <c r="AD80" s="135"/>
      <c r="AE80" s="135" t="s">
        <v>145</v>
      </c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36"/>
      <c r="B81" s="146"/>
      <c r="C81" s="175" t="s">
        <v>486</v>
      </c>
      <c r="D81" s="149"/>
      <c r="E81" s="153">
        <v>34.6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60"/>
      <c r="U81" s="159"/>
      <c r="V81" s="135"/>
      <c r="W81" s="135"/>
      <c r="X81" s="135"/>
      <c r="Y81" s="135"/>
      <c r="Z81" s="135"/>
      <c r="AA81" s="135"/>
      <c r="AB81" s="135"/>
      <c r="AC81" s="135"/>
      <c r="AD81" s="135"/>
      <c r="AE81" s="135" t="s">
        <v>147</v>
      </c>
      <c r="AF81" s="135">
        <v>0</v>
      </c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36"/>
      <c r="B82" s="146"/>
      <c r="C82" s="175" t="s">
        <v>487</v>
      </c>
      <c r="D82" s="149"/>
      <c r="E82" s="153">
        <v>30.2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60"/>
      <c r="U82" s="159"/>
      <c r="V82" s="135"/>
      <c r="W82" s="135"/>
      <c r="X82" s="135"/>
      <c r="Y82" s="135"/>
      <c r="Z82" s="135"/>
      <c r="AA82" s="135"/>
      <c r="AB82" s="135"/>
      <c r="AC82" s="135"/>
      <c r="AD82" s="135"/>
      <c r="AE82" s="135" t="s">
        <v>147</v>
      </c>
      <c r="AF82" s="135">
        <v>0</v>
      </c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36">
        <v>33</v>
      </c>
      <c r="B83" s="146" t="s">
        <v>488</v>
      </c>
      <c r="C83" s="174" t="s">
        <v>489</v>
      </c>
      <c r="D83" s="148" t="s">
        <v>144</v>
      </c>
      <c r="E83" s="152">
        <v>9.8872499999999999</v>
      </c>
      <c r="F83" s="158"/>
      <c r="G83" s="159">
        <f>ROUND(E83*F83,2)</f>
        <v>0</v>
      </c>
      <c r="H83" s="158"/>
      <c r="I83" s="159">
        <f>ROUND(E83*H83,2)</f>
        <v>0</v>
      </c>
      <c r="J83" s="158"/>
      <c r="K83" s="159">
        <f>ROUND(E83*J83,2)</f>
        <v>0</v>
      </c>
      <c r="L83" s="159">
        <v>15</v>
      </c>
      <c r="M83" s="159">
        <f>G83*(1+L83/100)</f>
        <v>0</v>
      </c>
      <c r="N83" s="159">
        <v>2.4171</v>
      </c>
      <c r="O83" s="159">
        <f>ROUND(E83*N83,2)</f>
        <v>23.9</v>
      </c>
      <c r="P83" s="159">
        <v>0</v>
      </c>
      <c r="Q83" s="159">
        <f>ROUND(E83*P83,2)</f>
        <v>0</v>
      </c>
      <c r="R83" s="159"/>
      <c r="S83" s="159"/>
      <c r="T83" s="160">
        <v>1.448</v>
      </c>
      <c r="U83" s="159">
        <f>ROUND(E83*T83,2)</f>
        <v>14.32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 t="s">
        <v>145</v>
      </c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36"/>
      <c r="B84" s="146"/>
      <c r="C84" s="175" t="s">
        <v>490</v>
      </c>
      <c r="D84" s="149"/>
      <c r="E84" s="153">
        <v>2.5499999999999998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60"/>
      <c r="U84" s="159"/>
      <c r="V84" s="135"/>
      <c r="W84" s="135"/>
      <c r="X84" s="135"/>
      <c r="Y84" s="135"/>
      <c r="Z84" s="135"/>
      <c r="AA84" s="135"/>
      <c r="AB84" s="135"/>
      <c r="AC84" s="135"/>
      <c r="AD84" s="135"/>
      <c r="AE84" s="135" t="s">
        <v>147</v>
      </c>
      <c r="AF84" s="135">
        <v>0</v>
      </c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36"/>
      <c r="B85" s="146"/>
      <c r="C85" s="175" t="s">
        <v>491</v>
      </c>
      <c r="D85" s="149"/>
      <c r="E85" s="153">
        <v>2.27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159"/>
      <c r="V85" s="135"/>
      <c r="W85" s="135"/>
      <c r="X85" s="135"/>
      <c r="Y85" s="135"/>
      <c r="Z85" s="135"/>
      <c r="AA85" s="135"/>
      <c r="AB85" s="135"/>
      <c r="AC85" s="135"/>
      <c r="AD85" s="135"/>
      <c r="AE85" s="135" t="s">
        <v>147</v>
      </c>
      <c r="AF85" s="135">
        <v>0</v>
      </c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36"/>
      <c r="B86" s="146"/>
      <c r="C86" s="175" t="s">
        <v>492</v>
      </c>
      <c r="D86" s="149"/>
      <c r="E86" s="153">
        <v>3.4037500000000001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60"/>
      <c r="U86" s="159"/>
      <c r="V86" s="135"/>
      <c r="W86" s="135"/>
      <c r="X86" s="135"/>
      <c r="Y86" s="135"/>
      <c r="Z86" s="135"/>
      <c r="AA86" s="135"/>
      <c r="AB86" s="135"/>
      <c r="AC86" s="135"/>
      <c r="AD86" s="135"/>
      <c r="AE86" s="135" t="s">
        <v>147</v>
      </c>
      <c r="AF86" s="135">
        <v>0</v>
      </c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33.75" outlineLevel="1" x14ac:dyDescent="0.2">
      <c r="A87" s="136"/>
      <c r="B87" s="146"/>
      <c r="C87" s="175" t="s">
        <v>493</v>
      </c>
      <c r="D87" s="149"/>
      <c r="E87" s="153">
        <v>0.98275000000000001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60"/>
      <c r="U87" s="159"/>
      <c r="V87" s="135"/>
      <c r="W87" s="135"/>
      <c r="X87" s="135"/>
      <c r="Y87" s="135"/>
      <c r="Z87" s="135"/>
      <c r="AA87" s="135"/>
      <c r="AB87" s="135"/>
      <c r="AC87" s="135"/>
      <c r="AD87" s="135"/>
      <c r="AE87" s="135" t="s">
        <v>147</v>
      </c>
      <c r="AF87" s="135">
        <v>0</v>
      </c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36"/>
      <c r="B88" s="146"/>
      <c r="C88" s="175" t="s">
        <v>494</v>
      </c>
      <c r="D88" s="149"/>
      <c r="E88" s="153">
        <v>0.68074999999999997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  <c r="U88" s="159"/>
      <c r="V88" s="135"/>
      <c r="W88" s="135"/>
      <c r="X88" s="135"/>
      <c r="Y88" s="135"/>
      <c r="Z88" s="135"/>
      <c r="AA88" s="135"/>
      <c r="AB88" s="135"/>
      <c r="AC88" s="135"/>
      <c r="AD88" s="135"/>
      <c r="AE88" s="135" t="s">
        <v>147</v>
      </c>
      <c r="AF88" s="135">
        <v>0</v>
      </c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36">
        <v>34</v>
      </c>
      <c r="B89" s="146" t="s">
        <v>495</v>
      </c>
      <c r="C89" s="174" t="s">
        <v>496</v>
      </c>
      <c r="D89" s="148" t="s">
        <v>202</v>
      </c>
      <c r="E89" s="152">
        <v>17.260000000000002</v>
      </c>
      <c r="F89" s="158"/>
      <c r="G89" s="159">
        <f>ROUND(E89*F89,2)</f>
        <v>0</v>
      </c>
      <c r="H89" s="158"/>
      <c r="I89" s="159">
        <f>ROUND(E89*H89,2)</f>
        <v>0</v>
      </c>
      <c r="J89" s="158"/>
      <c r="K89" s="159">
        <f>ROUND(E89*J89,2)</f>
        <v>0</v>
      </c>
      <c r="L89" s="159">
        <v>15</v>
      </c>
      <c r="M89" s="159">
        <f>G89*(1+L89/100)</f>
        <v>0</v>
      </c>
      <c r="N89" s="159">
        <v>3.4099999999999998E-3</v>
      </c>
      <c r="O89" s="159">
        <f>ROUND(E89*N89,2)</f>
        <v>0.06</v>
      </c>
      <c r="P89" s="159">
        <v>0</v>
      </c>
      <c r="Q89" s="159">
        <f>ROUND(E89*P89,2)</f>
        <v>0</v>
      </c>
      <c r="R89" s="159"/>
      <c r="S89" s="159"/>
      <c r="T89" s="160">
        <v>0.79</v>
      </c>
      <c r="U89" s="159">
        <f>ROUND(E89*T89,2)</f>
        <v>13.64</v>
      </c>
      <c r="V89" s="135"/>
      <c r="W89" s="135"/>
      <c r="X89" s="135"/>
      <c r="Y89" s="135"/>
      <c r="Z89" s="135"/>
      <c r="AA89" s="135"/>
      <c r="AB89" s="135"/>
      <c r="AC89" s="135"/>
      <c r="AD89" s="135"/>
      <c r="AE89" s="135" t="s">
        <v>145</v>
      </c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36"/>
      <c r="B90" s="146"/>
      <c r="C90" s="175" t="s">
        <v>497</v>
      </c>
      <c r="D90" s="149"/>
      <c r="E90" s="153">
        <v>5.35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  <c r="U90" s="159"/>
      <c r="V90" s="135"/>
      <c r="W90" s="135"/>
      <c r="X90" s="135"/>
      <c r="Y90" s="135"/>
      <c r="Z90" s="135"/>
      <c r="AA90" s="135"/>
      <c r="AB90" s="135"/>
      <c r="AC90" s="135"/>
      <c r="AD90" s="135"/>
      <c r="AE90" s="135" t="s">
        <v>147</v>
      </c>
      <c r="AF90" s="135">
        <v>0</v>
      </c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ht="22.5" outlineLevel="1" x14ac:dyDescent="0.2">
      <c r="A91" s="136"/>
      <c r="B91" s="146"/>
      <c r="C91" s="175" t="s">
        <v>498</v>
      </c>
      <c r="D91" s="149"/>
      <c r="E91" s="153">
        <v>7.35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60"/>
      <c r="U91" s="159"/>
      <c r="V91" s="135"/>
      <c r="W91" s="135"/>
      <c r="X91" s="135"/>
      <c r="Y91" s="135"/>
      <c r="Z91" s="135"/>
      <c r="AA91" s="135"/>
      <c r="AB91" s="135"/>
      <c r="AC91" s="135"/>
      <c r="AD91" s="135"/>
      <c r="AE91" s="135" t="s">
        <v>147</v>
      </c>
      <c r="AF91" s="135">
        <v>0</v>
      </c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36"/>
      <c r="B92" s="146"/>
      <c r="C92" s="175" t="s">
        <v>499</v>
      </c>
      <c r="D92" s="149"/>
      <c r="E92" s="153">
        <v>4.5599999999999996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59"/>
      <c r="V92" s="135"/>
      <c r="W92" s="135"/>
      <c r="X92" s="135"/>
      <c r="Y92" s="135"/>
      <c r="Z92" s="135"/>
      <c r="AA92" s="135"/>
      <c r="AB92" s="135"/>
      <c r="AC92" s="135"/>
      <c r="AD92" s="135"/>
      <c r="AE92" s="135" t="s">
        <v>147</v>
      </c>
      <c r="AF92" s="135">
        <v>0</v>
      </c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36">
        <v>35</v>
      </c>
      <c r="B93" s="146" t="s">
        <v>500</v>
      </c>
      <c r="C93" s="174" t="s">
        <v>501</v>
      </c>
      <c r="D93" s="148" t="s">
        <v>202</v>
      </c>
      <c r="E93" s="152">
        <v>17.260000000000002</v>
      </c>
      <c r="F93" s="158"/>
      <c r="G93" s="159">
        <f>ROUND(E93*F93,2)</f>
        <v>0</v>
      </c>
      <c r="H93" s="158"/>
      <c r="I93" s="159">
        <f>ROUND(E93*H93,2)</f>
        <v>0</v>
      </c>
      <c r="J93" s="158"/>
      <c r="K93" s="159">
        <f>ROUND(E93*J93,2)</f>
        <v>0</v>
      </c>
      <c r="L93" s="159">
        <v>15</v>
      </c>
      <c r="M93" s="159">
        <f>G93*(1+L93/100)</f>
        <v>0</v>
      </c>
      <c r="N93" s="159">
        <v>0</v>
      </c>
      <c r="O93" s="159">
        <f>ROUND(E93*N93,2)</f>
        <v>0</v>
      </c>
      <c r="P93" s="159">
        <v>0</v>
      </c>
      <c r="Q93" s="159">
        <f>ROUND(E93*P93,2)</f>
        <v>0</v>
      </c>
      <c r="R93" s="159"/>
      <c r="S93" s="159"/>
      <c r="T93" s="160">
        <v>0.24</v>
      </c>
      <c r="U93" s="159">
        <f>ROUND(E93*T93,2)</f>
        <v>4.1399999999999997</v>
      </c>
      <c r="V93" s="135"/>
      <c r="W93" s="135"/>
      <c r="X93" s="135"/>
      <c r="Y93" s="135"/>
      <c r="Z93" s="135"/>
      <c r="AA93" s="135"/>
      <c r="AB93" s="135"/>
      <c r="AC93" s="135"/>
      <c r="AD93" s="135"/>
      <c r="AE93" s="135" t="s">
        <v>145</v>
      </c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36">
        <v>36</v>
      </c>
      <c r="B94" s="146" t="s">
        <v>502</v>
      </c>
      <c r="C94" s="174" t="s">
        <v>503</v>
      </c>
      <c r="D94" s="148" t="s">
        <v>218</v>
      </c>
      <c r="E94" s="152">
        <v>0.11822000000000001</v>
      </c>
      <c r="F94" s="158"/>
      <c r="G94" s="159">
        <f>ROUND(E94*F94,2)</f>
        <v>0</v>
      </c>
      <c r="H94" s="158"/>
      <c r="I94" s="159">
        <f>ROUND(E94*H94,2)</f>
        <v>0</v>
      </c>
      <c r="J94" s="158"/>
      <c r="K94" s="159">
        <f>ROUND(E94*J94,2)</f>
        <v>0</v>
      </c>
      <c r="L94" s="159">
        <v>15</v>
      </c>
      <c r="M94" s="159">
        <f>G94*(1+L94/100)</f>
        <v>0</v>
      </c>
      <c r="N94" s="159">
        <v>1.0579400000000001</v>
      </c>
      <c r="O94" s="159">
        <f>ROUND(E94*N94,2)</f>
        <v>0.13</v>
      </c>
      <c r="P94" s="159">
        <v>0</v>
      </c>
      <c r="Q94" s="159">
        <f>ROUND(E94*P94,2)</f>
        <v>0</v>
      </c>
      <c r="R94" s="159"/>
      <c r="S94" s="159"/>
      <c r="T94" s="160">
        <v>15.231</v>
      </c>
      <c r="U94" s="159">
        <f>ROUND(E94*T94,2)</f>
        <v>1.8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 t="s">
        <v>150</v>
      </c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33.75" outlineLevel="1" x14ac:dyDescent="0.2">
      <c r="A95" s="136"/>
      <c r="B95" s="146"/>
      <c r="C95" s="175" t="s">
        <v>504</v>
      </c>
      <c r="D95" s="149"/>
      <c r="E95" s="153">
        <v>6.9839999999999999E-2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60"/>
      <c r="U95" s="159"/>
      <c r="V95" s="135"/>
      <c r="W95" s="135"/>
      <c r="X95" s="135"/>
      <c r="Y95" s="135"/>
      <c r="Z95" s="135"/>
      <c r="AA95" s="135"/>
      <c r="AB95" s="135"/>
      <c r="AC95" s="135"/>
      <c r="AD95" s="135"/>
      <c r="AE95" s="135" t="s">
        <v>147</v>
      </c>
      <c r="AF95" s="135">
        <v>0</v>
      </c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36"/>
      <c r="B96" s="146"/>
      <c r="C96" s="175" t="s">
        <v>505</v>
      </c>
      <c r="D96" s="149"/>
      <c r="E96" s="153">
        <v>4.8379999999999999E-2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  <c r="U96" s="159"/>
      <c r="V96" s="135"/>
      <c r="W96" s="135"/>
      <c r="X96" s="135"/>
      <c r="Y96" s="135"/>
      <c r="Z96" s="135"/>
      <c r="AA96" s="135"/>
      <c r="AB96" s="135"/>
      <c r="AC96" s="135"/>
      <c r="AD96" s="135"/>
      <c r="AE96" s="135" t="s">
        <v>147</v>
      </c>
      <c r="AF96" s="135">
        <v>0</v>
      </c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36">
        <v>37</v>
      </c>
      <c r="B97" s="146" t="s">
        <v>506</v>
      </c>
      <c r="C97" s="174" t="s">
        <v>507</v>
      </c>
      <c r="D97" s="148" t="s">
        <v>218</v>
      </c>
      <c r="E97" s="152">
        <v>0.41765999999999998</v>
      </c>
      <c r="F97" s="158"/>
      <c r="G97" s="159">
        <f>ROUND(E97*F97,2)</f>
        <v>0</v>
      </c>
      <c r="H97" s="158"/>
      <c r="I97" s="159">
        <f>ROUND(E97*H97,2)</f>
        <v>0</v>
      </c>
      <c r="J97" s="158"/>
      <c r="K97" s="159">
        <f>ROUND(E97*J97,2)</f>
        <v>0</v>
      </c>
      <c r="L97" s="159">
        <v>15</v>
      </c>
      <c r="M97" s="159">
        <f>G97*(1+L97/100)</f>
        <v>0</v>
      </c>
      <c r="N97" s="159">
        <v>1.0166500000000001</v>
      </c>
      <c r="O97" s="159">
        <f>ROUND(E97*N97,2)</f>
        <v>0.42</v>
      </c>
      <c r="P97" s="159">
        <v>0</v>
      </c>
      <c r="Q97" s="159">
        <f>ROUND(E97*P97,2)</f>
        <v>0</v>
      </c>
      <c r="R97" s="159"/>
      <c r="S97" s="159"/>
      <c r="T97" s="160">
        <v>27.672999999999998</v>
      </c>
      <c r="U97" s="159">
        <f>ROUND(E97*T97,2)</f>
        <v>11.56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 t="s">
        <v>145</v>
      </c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ht="33.75" outlineLevel="1" x14ac:dyDescent="0.2">
      <c r="A98" s="136"/>
      <c r="B98" s="146"/>
      <c r="C98" s="175" t="s">
        <v>508</v>
      </c>
      <c r="D98" s="149"/>
      <c r="E98" s="153">
        <v>0.21082999999999999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  <c r="U98" s="159"/>
      <c r="V98" s="135"/>
      <c r="W98" s="135"/>
      <c r="X98" s="135"/>
      <c r="Y98" s="135"/>
      <c r="Z98" s="135"/>
      <c r="AA98" s="135"/>
      <c r="AB98" s="135"/>
      <c r="AC98" s="135"/>
      <c r="AD98" s="135"/>
      <c r="AE98" s="135" t="s">
        <v>147</v>
      </c>
      <c r="AF98" s="135">
        <v>0</v>
      </c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ht="33.75" outlineLevel="1" x14ac:dyDescent="0.2">
      <c r="A99" s="136"/>
      <c r="B99" s="146"/>
      <c r="C99" s="175" t="s">
        <v>509</v>
      </c>
      <c r="D99" s="149"/>
      <c r="E99" s="153">
        <v>0.20683000000000001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60"/>
      <c r="U99" s="159"/>
      <c r="V99" s="135"/>
      <c r="W99" s="135"/>
      <c r="X99" s="135"/>
      <c r="Y99" s="135"/>
      <c r="Z99" s="135"/>
      <c r="AA99" s="135"/>
      <c r="AB99" s="135"/>
      <c r="AC99" s="135"/>
      <c r="AD99" s="135"/>
      <c r="AE99" s="135" t="s">
        <v>147</v>
      </c>
      <c r="AF99" s="135">
        <v>0</v>
      </c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36">
        <v>38</v>
      </c>
      <c r="B100" s="146" t="s">
        <v>510</v>
      </c>
      <c r="C100" s="174" t="s">
        <v>511</v>
      </c>
      <c r="D100" s="148" t="s">
        <v>202</v>
      </c>
      <c r="E100" s="152">
        <v>214.5915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15</v>
      </c>
      <c r="M100" s="159">
        <f>G100*(1+L100/100)</f>
        <v>0</v>
      </c>
      <c r="N100" s="159">
        <v>0.42838999999999999</v>
      </c>
      <c r="O100" s="159">
        <f>ROUND(E100*N100,2)</f>
        <v>91.93</v>
      </c>
      <c r="P100" s="159">
        <v>0</v>
      </c>
      <c r="Q100" s="159">
        <f>ROUND(E100*P100,2)</f>
        <v>0</v>
      </c>
      <c r="R100" s="159"/>
      <c r="S100" s="159"/>
      <c r="T100" s="160">
        <v>0.57620000000000005</v>
      </c>
      <c r="U100" s="159">
        <f>ROUND(E100*T100,2)</f>
        <v>123.65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 t="s">
        <v>300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2.5" outlineLevel="1" x14ac:dyDescent="0.2">
      <c r="A101" s="136"/>
      <c r="B101" s="146"/>
      <c r="C101" s="175" t="s">
        <v>512</v>
      </c>
      <c r="D101" s="149"/>
      <c r="E101" s="153">
        <v>114.4815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60"/>
      <c r="U101" s="159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 t="s">
        <v>147</v>
      </c>
      <c r="AF101" s="135">
        <v>0</v>
      </c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36"/>
      <c r="B102" s="146"/>
      <c r="C102" s="175" t="s">
        <v>513</v>
      </c>
      <c r="D102" s="149"/>
      <c r="E102" s="153">
        <v>100.11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  <c r="U102" s="159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 t="s">
        <v>147</v>
      </c>
      <c r="AF102" s="135">
        <v>0</v>
      </c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x14ac:dyDescent="0.2">
      <c r="A103" s="142" t="s">
        <v>140</v>
      </c>
      <c r="B103" s="147" t="s">
        <v>54</v>
      </c>
      <c r="C103" s="176" t="s">
        <v>55</v>
      </c>
      <c r="D103" s="150"/>
      <c r="E103" s="154"/>
      <c r="F103" s="161"/>
      <c r="G103" s="161">
        <f>SUMIF(AE104:AE116,"&lt;&gt;NOR",G104:G116)</f>
        <v>0</v>
      </c>
      <c r="H103" s="161"/>
      <c r="I103" s="161">
        <f>SUM(I104:I116)</f>
        <v>0</v>
      </c>
      <c r="J103" s="161"/>
      <c r="K103" s="161">
        <f>SUM(K104:K116)</f>
        <v>0</v>
      </c>
      <c r="L103" s="161"/>
      <c r="M103" s="161">
        <f>SUM(M104:M116)</f>
        <v>0</v>
      </c>
      <c r="N103" s="161"/>
      <c r="O103" s="161">
        <f>SUM(O104:O116)</f>
        <v>3.84</v>
      </c>
      <c r="P103" s="161"/>
      <c r="Q103" s="161">
        <f>SUM(Q104:Q116)</f>
        <v>0</v>
      </c>
      <c r="R103" s="161"/>
      <c r="S103" s="161"/>
      <c r="T103" s="162"/>
      <c r="U103" s="161">
        <f>SUM(U104:U116)</f>
        <v>45.31</v>
      </c>
      <c r="AE103" t="s">
        <v>141</v>
      </c>
    </row>
    <row r="104" spans="1:60" ht="22.5" outlineLevel="1" x14ac:dyDescent="0.2">
      <c r="A104" s="136">
        <v>39</v>
      </c>
      <c r="B104" s="146" t="s">
        <v>514</v>
      </c>
      <c r="C104" s="174" t="s">
        <v>515</v>
      </c>
      <c r="D104" s="148" t="s">
        <v>144</v>
      </c>
      <c r="E104" s="152">
        <v>1.40045</v>
      </c>
      <c r="F104" s="158"/>
      <c r="G104" s="159">
        <f>ROUND(E104*F104,2)</f>
        <v>0</v>
      </c>
      <c r="H104" s="158"/>
      <c r="I104" s="159">
        <f>ROUND(E104*H104,2)</f>
        <v>0</v>
      </c>
      <c r="J104" s="158"/>
      <c r="K104" s="159">
        <f>ROUND(E104*J104,2)</f>
        <v>0</v>
      </c>
      <c r="L104" s="159">
        <v>15</v>
      </c>
      <c r="M104" s="159">
        <f>G104*(1+L104/100)</f>
        <v>0</v>
      </c>
      <c r="N104" s="159">
        <v>2.4170500000000001</v>
      </c>
      <c r="O104" s="159">
        <f>ROUND(E104*N104,2)</f>
        <v>3.38</v>
      </c>
      <c r="P104" s="159">
        <v>0</v>
      </c>
      <c r="Q104" s="159">
        <f>ROUND(E104*P104,2)</f>
        <v>0</v>
      </c>
      <c r="R104" s="159"/>
      <c r="S104" s="159"/>
      <c r="T104" s="160">
        <v>3.6749999999999998</v>
      </c>
      <c r="U104" s="159">
        <f>ROUND(E104*T104,2)</f>
        <v>5.15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 t="s">
        <v>145</v>
      </c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36"/>
      <c r="B105" s="146"/>
      <c r="C105" s="175" t="s">
        <v>516</v>
      </c>
      <c r="D105" s="149"/>
      <c r="E105" s="153">
        <v>0.67500000000000004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60"/>
      <c r="U105" s="15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 t="s">
        <v>147</v>
      </c>
      <c r="AF105" s="135">
        <v>0</v>
      </c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36"/>
      <c r="B106" s="146"/>
      <c r="C106" s="175" t="s">
        <v>517</v>
      </c>
      <c r="D106" s="149"/>
      <c r="E106" s="153">
        <v>0.36799999999999999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  <c r="U106" s="159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 t="s">
        <v>147</v>
      </c>
      <c r="AF106" s="135">
        <v>0</v>
      </c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36"/>
      <c r="B107" s="146"/>
      <c r="C107" s="175" t="s">
        <v>518</v>
      </c>
      <c r="D107" s="149"/>
      <c r="E107" s="153">
        <v>0.35744999999999999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60"/>
      <c r="U107" s="159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 t="s">
        <v>147</v>
      </c>
      <c r="AF107" s="135">
        <v>0</v>
      </c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36">
        <v>40</v>
      </c>
      <c r="B108" s="146" t="s">
        <v>519</v>
      </c>
      <c r="C108" s="174" t="s">
        <v>520</v>
      </c>
      <c r="D108" s="148" t="s">
        <v>218</v>
      </c>
      <c r="E108" s="152">
        <v>9.3869999999999995E-2</v>
      </c>
      <c r="F108" s="158"/>
      <c r="G108" s="159">
        <f>ROUND(E108*F108,2)</f>
        <v>0</v>
      </c>
      <c r="H108" s="158"/>
      <c r="I108" s="159">
        <f>ROUND(E108*H108,2)</f>
        <v>0</v>
      </c>
      <c r="J108" s="158"/>
      <c r="K108" s="159">
        <f>ROUND(E108*J108,2)</f>
        <v>0</v>
      </c>
      <c r="L108" s="159">
        <v>15</v>
      </c>
      <c r="M108" s="159">
        <f>G108*(1+L108/100)</f>
        <v>0</v>
      </c>
      <c r="N108" s="159">
        <v>1.02092</v>
      </c>
      <c r="O108" s="159">
        <f>ROUND(E108*N108,2)</f>
        <v>0.1</v>
      </c>
      <c r="P108" s="159">
        <v>0</v>
      </c>
      <c r="Q108" s="159">
        <f>ROUND(E108*P108,2)</f>
        <v>0</v>
      </c>
      <c r="R108" s="159"/>
      <c r="S108" s="159"/>
      <c r="T108" s="160">
        <v>54.167999999999999</v>
      </c>
      <c r="U108" s="159">
        <f>ROUND(E108*T108,2)</f>
        <v>5.08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 t="s">
        <v>145</v>
      </c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36"/>
      <c r="B109" s="146"/>
      <c r="C109" s="175" t="s">
        <v>521</v>
      </c>
      <c r="D109" s="149"/>
      <c r="E109" s="153">
        <v>6.0749999999999998E-2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60"/>
      <c r="U109" s="159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 t="s">
        <v>147</v>
      </c>
      <c r="AF109" s="135">
        <v>0</v>
      </c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36"/>
      <c r="B110" s="146"/>
      <c r="C110" s="175" t="s">
        <v>522</v>
      </c>
      <c r="D110" s="149"/>
      <c r="E110" s="153">
        <v>3.3119999999999997E-2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  <c r="U110" s="159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 t="s">
        <v>147</v>
      </c>
      <c r="AF110" s="135">
        <v>0</v>
      </c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36">
        <v>41</v>
      </c>
      <c r="B111" s="146" t="s">
        <v>523</v>
      </c>
      <c r="C111" s="174" t="s">
        <v>524</v>
      </c>
      <c r="D111" s="148" t="s">
        <v>202</v>
      </c>
      <c r="E111" s="152">
        <v>8.6</v>
      </c>
      <c r="F111" s="158"/>
      <c r="G111" s="159">
        <f>ROUND(E111*F111,2)</f>
        <v>0</v>
      </c>
      <c r="H111" s="158"/>
      <c r="I111" s="159">
        <f>ROUND(E111*H111,2)</f>
        <v>0</v>
      </c>
      <c r="J111" s="158"/>
      <c r="K111" s="159">
        <f>ROUND(E111*J111,2)</f>
        <v>0</v>
      </c>
      <c r="L111" s="159">
        <v>15</v>
      </c>
      <c r="M111" s="159">
        <f>G111*(1+L111/100)</f>
        <v>0</v>
      </c>
      <c r="N111" s="159">
        <v>3.449E-2</v>
      </c>
      <c r="O111" s="159">
        <f>ROUND(E111*N111,2)</f>
        <v>0.3</v>
      </c>
      <c r="P111" s="159">
        <v>0</v>
      </c>
      <c r="Q111" s="159">
        <f>ROUND(E111*P111,2)</f>
        <v>0</v>
      </c>
      <c r="R111" s="159"/>
      <c r="S111" s="159"/>
      <c r="T111" s="160">
        <v>2.2999999999999998</v>
      </c>
      <c r="U111" s="159">
        <f>ROUND(E111*T111,2)</f>
        <v>19.78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 t="s">
        <v>145</v>
      </c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36"/>
      <c r="B112" s="146"/>
      <c r="C112" s="175" t="s">
        <v>525</v>
      </c>
      <c r="D112" s="149"/>
      <c r="E112" s="153">
        <v>8.6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  <c r="U112" s="159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 t="s">
        <v>147</v>
      </c>
      <c r="AF112" s="135">
        <v>0</v>
      </c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36">
        <v>42</v>
      </c>
      <c r="B113" s="146" t="s">
        <v>526</v>
      </c>
      <c r="C113" s="174" t="s">
        <v>527</v>
      </c>
      <c r="D113" s="148" t="s">
        <v>202</v>
      </c>
      <c r="E113" s="152">
        <v>8.6</v>
      </c>
      <c r="F113" s="158"/>
      <c r="G113" s="159">
        <f>ROUND(E113*F113,2)</f>
        <v>0</v>
      </c>
      <c r="H113" s="158"/>
      <c r="I113" s="159">
        <f>ROUND(E113*H113,2)</f>
        <v>0</v>
      </c>
      <c r="J113" s="158"/>
      <c r="K113" s="159">
        <f>ROUND(E113*J113,2)</f>
        <v>0</v>
      </c>
      <c r="L113" s="159">
        <v>15</v>
      </c>
      <c r="M113" s="159">
        <f>G113*(1+L113/100)</f>
        <v>0</v>
      </c>
      <c r="N113" s="159">
        <v>0</v>
      </c>
      <c r="O113" s="159">
        <f>ROUND(E113*N113,2)</f>
        <v>0</v>
      </c>
      <c r="P113" s="159">
        <v>0</v>
      </c>
      <c r="Q113" s="159">
        <f>ROUND(E113*P113,2)</f>
        <v>0</v>
      </c>
      <c r="R113" s="159"/>
      <c r="S113" s="159"/>
      <c r="T113" s="160">
        <v>0.33800000000000002</v>
      </c>
      <c r="U113" s="159">
        <f>ROUND(E113*T113,2)</f>
        <v>2.91</v>
      </c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 t="s">
        <v>145</v>
      </c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36">
        <v>43</v>
      </c>
      <c r="B114" s="146" t="s">
        <v>528</v>
      </c>
      <c r="C114" s="174" t="s">
        <v>529</v>
      </c>
      <c r="D114" s="148" t="s">
        <v>202</v>
      </c>
      <c r="E114" s="152">
        <v>6.8849999999999998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15</v>
      </c>
      <c r="M114" s="159">
        <f>G114*(1+L114/100)</f>
        <v>0</v>
      </c>
      <c r="N114" s="159">
        <v>8.1600000000000006E-3</v>
      </c>
      <c r="O114" s="159">
        <f>ROUND(E114*N114,2)</f>
        <v>0.06</v>
      </c>
      <c r="P114" s="159">
        <v>0</v>
      </c>
      <c r="Q114" s="159">
        <f>ROUND(E114*P114,2)</f>
        <v>0</v>
      </c>
      <c r="R114" s="159"/>
      <c r="S114" s="159"/>
      <c r="T114" s="160">
        <v>1.5396000000000001</v>
      </c>
      <c r="U114" s="159">
        <f>ROUND(E114*T114,2)</f>
        <v>10.6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 t="s">
        <v>145</v>
      </c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36"/>
      <c r="B115" s="146"/>
      <c r="C115" s="175" t="s">
        <v>530</v>
      </c>
      <c r="D115" s="149"/>
      <c r="E115" s="153">
        <v>6.8849999999999998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60"/>
      <c r="U115" s="15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 t="s">
        <v>147</v>
      </c>
      <c r="AF115" s="135">
        <v>0</v>
      </c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36">
        <v>44</v>
      </c>
      <c r="B116" s="146" t="s">
        <v>531</v>
      </c>
      <c r="C116" s="174" t="s">
        <v>532</v>
      </c>
      <c r="D116" s="148" t="s">
        <v>202</v>
      </c>
      <c r="E116" s="152">
        <v>6.8849999999999998</v>
      </c>
      <c r="F116" s="158"/>
      <c r="G116" s="159">
        <f>ROUND(E116*F116,2)</f>
        <v>0</v>
      </c>
      <c r="H116" s="158"/>
      <c r="I116" s="159">
        <f>ROUND(E116*H116,2)</f>
        <v>0</v>
      </c>
      <c r="J116" s="158"/>
      <c r="K116" s="159">
        <f>ROUND(E116*J116,2)</f>
        <v>0</v>
      </c>
      <c r="L116" s="159">
        <v>15</v>
      </c>
      <c r="M116" s="159">
        <f>G116*(1+L116/100)</f>
        <v>0</v>
      </c>
      <c r="N116" s="159">
        <v>0</v>
      </c>
      <c r="O116" s="159">
        <f>ROUND(E116*N116,2)</f>
        <v>0</v>
      </c>
      <c r="P116" s="159">
        <v>0</v>
      </c>
      <c r="Q116" s="159">
        <f>ROUND(E116*P116,2)</f>
        <v>0</v>
      </c>
      <c r="R116" s="159"/>
      <c r="S116" s="159"/>
      <c r="T116" s="160">
        <v>0.26</v>
      </c>
      <c r="U116" s="159">
        <f>ROUND(E116*T116,2)</f>
        <v>1.79</v>
      </c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 t="s">
        <v>145</v>
      </c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x14ac:dyDescent="0.2">
      <c r="A117" s="142" t="s">
        <v>140</v>
      </c>
      <c r="B117" s="147" t="s">
        <v>58</v>
      </c>
      <c r="C117" s="176" t="s">
        <v>59</v>
      </c>
      <c r="D117" s="150"/>
      <c r="E117" s="154"/>
      <c r="F117" s="161"/>
      <c r="G117" s="161">
        <f>SUMIF(AE118:AE163,"&lt;&gt;NOR",G118:G163)</f>
        <v>0</v>
      </c>
      <c r="H117" s="161"/>
      <c r="I117" s="161">
        <f>SUM(I118:I163)</f>
        <v>0</v>
      </c>
      <c r="J117" s="161"/>
      <c r="K117" s="161">
        <f>SUM(K118:K163)</f>
        <v>0</v>
      </c>
      <c r="L117" s="161"/>
      <c r="M117" s="161">
        <f>SUM(M118:M163)</f>
        <v>0</v>
      </c>
      <c r="N117" s="161"/>
      <c r="O117" s="161">
        <f>SUM(O118:O163)</f>
        <v>21.05</v>
      </c>
      <c r="P117" s="161"/>
      <c r="Q117" s="161">
        <f>SUM(Q118:Q163)</f>
        <v>0</v>
      </c>
      <c r="R117" s="161"/>
      <c r="S117" s="161"/>
      <c r="T117" s="162"/>
      <c r="U117" s="161">
        <f>SUM(U118:U163)</f>
        <v>351.88</v>
      </c>
      <c r="AE117" t="s">
        <v>141</v>
      </c>
    </row>
    <row r="118" spans="1:60" outlineLevel="1" x14ac:dyDescent="0.2">
      <c r="A118" s="136">
        <v>45</v>
      </c>
      <c r="B118" s="146" t="s">
        <v>533</v>
      </c>
      <c r="C118" s="174" t="s">
        <v>534</v>
      </c>
      <c r="D118" s="148" t="s">
        <v>202</v>
      </c>
      <c r="E118" s="152">
        <v>47.494999999999997</v>
      </c>
      <c r="F118" s="158"/>
      <c r="G118" s="159">
        <f>ROUND(E118*F118,2)</f>
        <v>0</v>
      </c>
      <c r="H118" s="158"/>
      <c r="I118" s="159">
        <f>ROUND(E118*H118,2)</f>
        <v>0</v>
      </c>
      <c r="J118" s="158"/>
      <c r="K118" s="159">
        <f>ROUND(E118*J118,2)</f>
        <v>0</v>
      </c>
      <c r="L118" s="159">
        <v>15</v>
      </c>
      <c r="M118" s="159">
        <f>G118*(1+L118/100)</f>
        <v>0</v>
      </c>
      <c r="N118" s="159">
        <v>8.0000000000000007E-5</v>
      </c>
      <c r="O118" s="159">
        <f>ROUND(E118*N118,2)</f>
        <v>0</v>
      </c>
      <c r="P118" s="159">
        <v>0</v>
      </c>
      <c r="Q118" s="159">
        <f>ROUND(E118*P118,2)</f>
        <v>0</v>
      </c>
      <c r="R118" s="159"/>
      <c r="S118" s="159"/>
      <c r="T118" s="160">
        <v>7.8E-2</v>
      </c>
      <c r="U118" s="159">
        <f>ROUND(E118*T118,2)</f>
        <v>3.7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 t="s">
        <v>145</v>
      </c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ht="33.75" outlineLevel="1" x14ac:dyDescent="0.2">
      <c r="A119" s="136"/>
      <c r="B119" s="146"/>
      <c r="C119" s="175" t="s">
        <v>535</v>
      </c>
      <c r="D119" s="149"/>
      <c r="E119" s="153">
        <v>28.445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60"/>
      <c r="U119" s="159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 t="s">
        <v>147</v>
      </c>
      <c r="AF119" s="135">
        <v>0</v>
      </c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33.75" outlineLevel="1" x14ac:dyDescent="0.2">
      <c r="A120" s="136"/>
      <c r="B120" s="146"/>
      <c r="C120" s="175" t="s">
        <v>536</v>
      </c>
      <c r="D120" s="149"/>
      <c r="E120" s="153">
        <v>19.05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  <c r="U120" s="159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 t="s">
        <v>147</v>
      </c>
      <c r="AF120" s="135">
        <v>0</v>
      </c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36">
        <v>46</v>
      </c>
      <c r="B121" s="146" t="s">
        <v>537</v>
      </c>
      <c r="C121" s="174" t="s">
        <v>538</v>
      </c>
      <c r="D121" s="148" t="s">
        <v>269</v>
      </c>
      <c r="E121" s="152">
        <v>81.900000000000006</v>
      </c>
      <c r="F121" s="158"/>
      <c r="G121" s="159">
        <f>ROUND(E121*F121,2)</f>
        <v>0</v>
      </c>
      <c r="H121" s="158"/>
      <c r="I121" s="159">
        <f>ROUND(E121*H121,2)</f>
        <v>0</v>
      </c>
      <c r="J121" s="158"/>
      <c r="K121" s="159">
        <f>ROUND(E121*J121,2)</f>
        <v>0</v>
      </c>
      <c r="L121" s="159">
        <v>15</v>
      </c>
      <c r="M121" s="159">
        <f>G121*(1+L121/100)</f>
        <v>0</v>
      </c>
      <c r="N121" s="159">
        <v>2.3000000000000001E-4</v>
      </c>
      <c r="O121" s="159">
        <f>ROUND(E121*N121,2)</f>
        <v>0.02</v>
      </c>
      <c r="P121" s="159">
        <v>0</v>
      </c>
      <c r="Q121" s="159">
        <f>ROUND(E121*P121,2)</f>
        <v>0</v>
      </c>
      <c r="R121" s="159"/>
      <c r="S121" s="159"/>
      <c r="T121" s="160">
        <v>0.05</v>
      </c>
      <c r="U121" s="159">
        <f>ROUND(E121*T121,2)</f>
        <v>4.0999999999999996</v>
      </c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 t="s">
        <v>150</v>
      </c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36"/>
      <c r="B122" s="146"/>
      <c r="C122" s="175" t="s">
        <v>539</v>
      </c>
      <c r="D122" s="149"/>
      <c r="E122" s="153">
        <v>46.8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  <c r="U122" s="159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 t="s">
        <v>147</v>
      </c>
      <c r="AF122" s="135">
        <v>0</v>
      </c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36"/>
      <c r="B123" s="146"/>
      <c r="C123" s="175" t="s">
        <v>540</v>
      </c>
      <c r="D123" s="149"/>
      <c r="E123" s="153">
        <v>35.1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60"/>
      <c r="U123" s="159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147</v>
      </c>
      <c r="AF123" s="135">
        <v>0</v>
      </c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 x14ac:dyDescent="0.2">
      <c r="A124" s="136">
        <v>47</v>
      </c>
      <c r="B124" s="146" t="s">
        <v>541</v>
      </c>
      <c r="C124" s="174" t="s">
        <v>542</v>
      </c>
      <c r="D124" s="148" t="s">
        <v>202</v>
      </c>
      <c r="E124" s="152">
        <v>10.1</v>
      </c>
      <c r="F124" s="158"/>
      <c r="G124" s="159">
        <f>ROUND(E124*F124,2)</f>
        <v>0</v>
      </c>
      <c r="H124" s="158"/>
      <c r="I124" s="159">
        <f>ROUND(E124*H124,2)</f>
        <v>0</v>
      </c>
      <c r="J124" s="158"/>
      <c r="K124" s="159">
        <f>ROUND(E124*J124,2)</f>
        <v>0</v>
      </c>
      <c r="L124" s="159">
        <v>15</v>
      </c>
      <c r="M124" s="159">
        <f>G124*(1+L124/100)</f>
        <v>0</v>
      </c>
      <c r="N124" s="159">
        <v>3.4630000000000001E-2</v>
      </c>
      <c r="O124" s="159">
        <f>ROUND(E124*N124,2)</f>
        <v>0.35</v>
      </c>
      <c r="P124" s="159">
        <v>0</v>
      </c>
      <c r="Q124" s="159">
        <f>ROUND(E124*P124,2)</f>
        <v>0</v>
      </c>
      <c r="R124" s="159"/>
      <c r="S124" s="159"/>
      <c r="T124" s="160">
        <v>0.69869999999999999</v>
      </c>
      <c r="U124" s="159">
        <f>ROUND(E124*T124,2)</f>
        <v>7.06</v>
      </c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 t="s">
        <v>150</v>
      </c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36"/>
      <c r="B125" s="146"/>
      <c r="C125" s="175" t="s">
        <v>543</v>
      </c>
      <c r="D125" s="149"/>
      <c r="E125" s="153">
        <v>10.1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60"/>
      <c r="U125" s="159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 t="s">
        <v>147</v>
      </c>
      <c r="AF125" s="135">
        <v>0</v>
      </c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 x14ac:dyDescent="0.2">
      <c r="A126" s="136">
        <v>48</v>
      </c>
      <c r="B126" s="146" t="s">
        <v>544</v>
      </c>
      <c r="C126" s="174" t="s">
        <v>545</v>
      </c>
      <c r="D126" s="148" t="s">
        <v>202</v>
      </c>
      <c r="E126" s="152">
        <v>188.43</v>
      </c>
      <c r="F126" s="158"/>
      <c r="G126" s="159">
        <f>ROUND(E126*F126,2)</f>
        <v>0</v>
      </c>
      <c r="H126" s="158"/>
      <c r="I126" s="159">
        <f>ROUND(E126*H126,2)</f>
        <v>0</v>
      </c>
      <c r="J126" s="158"/>
      <c r="K126" s="159">
        <f>ROUND(E126*J126,2)</f>
        <v>0</v>
      </c>
      <c r="L126" s="159">
        <v>15</v>
      </c>
      <c r="M126" s="159">
        <f>G126*(1+L126/100)</f>
        <v>0</v>
      </c>
      <c r="N126" s="159">
        <v>2.8479999999999998E-2</v>
      </c>
      <c r="O126" s="159">
        <f>ROUND(E126*N126,2)</f>
        <v>5.37</v>
      </c>
      <c r="P126" s="159">
        <v>0</v>
      </c>
      <c r="Q126" s="159">
        <f>ROUND(E126*P126,2)</f>
        <v>0</v>
      </c>
      <c r="R126" s="159"/>
      <c r="S126" s="159"/>
      <c r="T126" s="160">
        <v>0.46100000000000002</v>
      </c>
      <c r="U126" s="159">
        <f>ROUND(E126*T126,2)</f>
        <v>86.87</v>
      </c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 t="s">
        <v>145</v>
      </c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36"/>
      <c r="B127" s="146"/>
      <c r="C127" s="175" t="s">
        <v>546</v>
      </c>
      <c r="D127" s="149"/>
      <c r="E127" s="153">
        <v>100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60"/>
      <c r="U127" s="159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 t="s">
        <v>147</v>
      </c>
      <c r="AF127" s="135">
        <v>0</v>
      </c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36"/>
      <c r="B128" s="146"/>
      <c r="C128" s="175" t="s">
        <v>547</v>
      </c>
      <c r="D128" s="149"/>
      <c r="E128" s="153">
        <v>88.43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  <c r="U128" s="159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 t="s">
        <v>147</v>
      </c>
      <c r="AF128" s="135">
        <v>0</v>
      </c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1" x14ac:dyDescent="0.2">
      <c r="A129" s="136">
        <v>49</v>
      </c>
      <c r="B129" s="146" t="s">
        <v>548</v>
      </c>
      <c r="C129" s="174" t="s">
        <v>549</v>
      </c>
      <c r="D129" s="148" t="s">
        <v>202</v>
      </c>
      <c r="E129" s="152">
        <v>48.3</v>
      </c>
      <c r="F129" s="158"/>
      <c r="G129" s="159">
        <f>ROUND(E129*F129,2)</f>
        <v>0</v>
      </c>
      <c r="H129" s="158"/>
      <c r="I129" s="159">
        <f>ROUND(E129*H129,2)</f>
        <v>0</v>
      </c>
      <c r="J129" s="158"/>
      <c r="K129" s="159">
        <f>ROUND(E129*J129,2)</f>
        <v>0</v>
      </c>
      <c r="L129" s="159">
        <v>15</v>
      </c>
      <c r="M129" s="159">
        <f>G129*(1+L129/100)</f>
        <v>0</v>
      </c>
      <c r="N129" s="159">
        <v>4.7600000000000003E-3</v>
      </c>
      <c r="O129" s="159">
        <f>ROUND(E129*N129,2)</f>
        <v>0.23</v>
      </c>
      <c r="P129" s="159">
        <v>0</v>
      </c>
      <c r="Q129" s="159">
        <f>ROUND(E129*P129,2)</f>
        <v>0</v>
      </c>
      <c r="R129" s="159"/>
      <c r="S129" s="159"/>
      <c r="T129" s="160">
        <v>0.48399999999999999</v>
      </c>
      <c r="U129" s="159">
        <f>ROUND(E129*T129,2)</f>
        <v>23.38</v>
      </c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 t="s">
        <v>150</v>
      </c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36"/>
      <c r="B130" s="146"/>
      <c r="C130" s="175" t="s">
        <v>550</v>
      </c>
      <c r="D130" s="149"/>
      <c r="E130" s="153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  <c r="U130" s="159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 t="s">
        <v>147</v>
      </c>
      <c r="AF130" s="135">
        <v>0</v>
      </c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36"/>
      <c r="B131" s="146"/>
      <c r="C131" s="175" t="s">
        <v>551</v>
      </c>
      <c r="D131" s="149"/>
      <c r="E131" s="153">
        <v>22.74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60"/>
      <c r="U131" s="159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 t="s">
        <v>147</v>
      </c>
      <c r="AF131" s="135">
        <v>0</v>
      </c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36"/>
      <c r="B132" s="146"/>
      <c r="C132" s="175" t="s">
        <v>552</v>
      </c>
      <c r="D132" s="149"/>
      <c r="E132" s="153">
        <v>25.56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  <c r="U132" s="15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 t="s">
        <v>147</v>
      </c>
      <c r="AF132" s="135">
        <v>0</v>
      </c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ht="22.5" outlineLevel="1" x14ac:dyDescent="0.2">
      <c r="A133" s="136">
        <v>50</v>
      </c>
      <c r="B133" s="146" t="s">
        <v>553</v>
      </c>
      <c r="C133" s="174" t="s">
        <v>554</v>
      </c>
      <c r="D133" s="148" t="s">
        <v>202</v>
      </c>
      <c r="E133" s="152">
        <v>3.96</v>
      </c>
      <c r="F133" s="158"/>
      <c r="G133" s="159">
        <f>ROUND(E133*F133,2)</f>
        <v>0</v>
      </c>
      <c r="H133" s="158"/>
      <c r="I133" s="159">
        <f>ROUND(E133*H133,2)</f>
        <v>0</v>
      </c>
      <c r="J133" s="158"/>
      <c r="K133" s="159">
        <f>ROUND(E133*J133,2)</f>
        <v>0</v>
      </c>
      <c r="L133" s="159">
        <v>15</v>
      </c>
      <c r="M133" s="159">
        <f>G133*(1+L133/100)</f>
        <v>0</v>
      </c>
      <c r="N133" s="159">
        <v>3.3709999999999997E-2</v>
      </c>
      <c r="O133" s="159">
        <f>ROUND(E133*N133,2)</f>
        <v>0.13</v>
      </c>
      <c r="P133" s="159">
        <v>0</v>
      </c>
      <c r="Q133" s="159">
        <f>ROUND(E133*P133,2)</f>
        <v>0</v>
      </c>
      <c r="R133" s="159"/>
      <c r="S133" s="159"/>
      <c r="T133" s="160">
        <v>1.1841699999999999</v>
      </c>
      <c r="U133" s="159">
        <f>ROUND(E133*T133,2)</f>
        <v>4.6900000000000004</v>
      </c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 t="s">
        <v>150</v>
      </c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36"/>
      <c r="B134" s="146"/>
      <c r="C134" s="175" t="s">
        <v>555</v>
      </c>
      <c r="D134" s="149"/>
      <c r="E134" s="153">
        <v>3.96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  <c r="U134" s="159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 t="s">
        <v>147</v>
      </c>
      <c r="AF134" s="135">
        <v>0</v>
      </c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36">
        <v>51</v>
      </c>
      <c r="B135" s="146" t="s">
        <v>556</v>
      </c>
      <c r="C135" s="174" t="s">
        <v>557</v>
      </c>
      <c r="D135" s="148" t="s">
        <v>202</v>
      </c>
      <c r="E135" s="152">
        <v>59.72</v>
      </c>
      <c r="F135" s="158"/>
      <c r="G135" s="159">
        <f>ROUND(E135*F135,2)</f>
        <v>0</v>
      </c>
      <c r="H135" s="158"/>
      <c r="I135" s="159">
        <f>ROUND(E135*H135,2)</f>
        <v>0</v>
      </c>
      <c r="J135" s="158"/>
      <c r="K135" s="159">
        <f>ROUND(E135*J135,2)</f>
        <v>0</v>
      </c>
      <c r="L135" s="159">
        <v>15</v>
      </c>
      <c r="M135" s="159">
        <f>G135*(1+L135/100)</f>
        <v>0</v>
      </c>
      <c r="N135" s="159">
        <v>1.915E-2</v>
      </c>
      <c r="O135" s="159">
        <f>ROUND(E135*N135,2)</f>
        <v>1.1399999999999999</v>
      </c>
      <c r="P135" s="159">
        <v>0</v>
      </c>
      <c r="Q135" s="159">
        <f>ROUND(E135*P135,2)</f>
        <v>0</v>
      </c>
      <c r="R135" s="159"/>
      <c r="S135" s="159"/>
      <c r="T135" s="160">
        <v>0.4</v>
      </c>
      <c r="U135" s="159">
        <f>ROUND(E135*T135,2)</f>
        <v>23.89</v>
      </c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 t="s">
        <v>145</v>
      </c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36"/>
      <c r="B136" s="146"/>
      <c r="C136" s="175" t="s">
        <v>558</v>
      </c>
      <c r="D136" s="149"/>
      <c r="E136" s="153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  <c r="U136" s="159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 t="s">
        <v>147</v>
      </c>
      <c r="AF136" s="135">
        <v>0</v>
      </c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36"/>
      <c r="B137" s="146"/>
      <c r="C137" s="175" t="s">
        <v>559</v>
      </c>
      <c r="D137" s="149"/>
      <c r="E137" s="153">
        <v>24.32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60"/>
      <c r="U137" s="159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 t="s">
        <v>147</v>
      </c>
      <c r="AF137" s="135">
        <v>0</v>
      </c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">
      <c r="A138" s="136"/>
      <c r="B138" s="146"/>
      <c r="C138" s="175" t="s">
        <v>560</v>
      </c>
      <c r="D138" s="149"/>
      <c r="E138" s="153">
        <v>35.4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  <c r="U138" s="159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 t="s">
        <v>147</v>
      </c>
      <c r="AF138" s="135">
        <v>0</v>
      </c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36">
        <v>52</v>
      </c>
      <c r="B139" s="146" t="s">
        <v>561</v>
      </c>
      <c r="C139" s="174" t="s">
        <v>562</v>
      </c>
      <c r="D139" s="148" t="s">
        <v>202</v>
      </c>
      <c r="E139" s="152">
        <v>59.72</v>
      </c>
      <c r="F139" s="158"/>
      <c r="G139" s="159">
        <f>ROUND(E139*F139,2)</f>
        <v>0</v>
      </c>
      <c r="H139" s="158"/>
      <c r="I139" s="159">
        <f>ROUND(E139*H139,2)</f>
        <v>0</v>
      </c>
      <c r="J139" s="158"/>
      <c r="K139" s="159">
        <f>ROUND(E139*J139,2)</f>
        <v>0</v>
      </c>
      <c r="L139" s="159">
        <v>15</v>
      </c>
      <c r="M139" s="159">
        <f>G139*(1+L139/100)</f>
        <v>0</v>
      </c>
      <c r="N139" s="159">
        <v>8.0000000000000007E-5</v>
      </c>
      <c r="O139" s="159">
        <f>ROUND(E139*N139,2)</f>
        <v>0</v>
      </c>
      <c r="P139" s="159">
        <v>0</v>
      </c>
      <c r="Q139" s="159">
        <f>ROUND(E139*P139,2)</f>
        <v>0</v>
      </c>
      <c r="R139" s="159"/>
      <c r="S139" s="159"/>
      <c r="T139" s="160">
        <v>0</v>
      </c>
      <c r="U139" s="159">
        <f>ROUND(E139*T139,2)</f>
        <v>0</v>
      </c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145</v>
      </c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36">
        <v>53</v>
      </c>
      <c r="B140" s="146" t="s">
        <v>563</v>
      </c>
      <c r="C140" s="174" t="s">
        <v>564</v>
      </c>
      <c r="D140" s="148" t="s">
        <v>269</v>
      </c>
      <c r="E140" s="152">
        <v>156.35</v>
      </c>
      <c r="F140" s="158"/>
      <c r="G140" s="159">
        <f>ROUND(E140*F140,2)</f>
        <v>0</v>
      </c>
      <c r="H140" s="158"/>
      <c r="I140" s="159">
        <f>ROUND(E140*H140,2)</f>
        <v>0</v>
      </c>
      <c r="J140" s="158"/>
      <c r="K140" s="159">
        <f>ROUND(E140*J140,2)</f>
        <v>0</v>
      </c>
      <c r="L140" s="159">
        <v>15</v>
      </c>
      <c r="M140" s="159">
        <f>G140*(1+L140/100)</f>
        <v>0</v>
      </c>
      <c r="N140" s="159">
        <v>4.6000000000000001E-4</v>
      </c>
      <c r="O140" s="159">
        <f>ROUND(E140*N140,2)</f>
        <v>7.0000000000000007E-2</v>
      </c>
      <c r="P140" s="159">
        <v>0</v>
      </c>
      <c r="Q140" s="159">
        <f>ROUND(E140*P140,2)</f>
        <v>0</v>
      </c>
      <c r="R140" s="159"/>
      <c r="S140" s="159"/>
      <c r="T140" s="160">
        <v>0</v>
      </c>
      <c r="U140" s="159">
        <f>ROUND(E140*T140,2)</f>
        <v>0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 t="s">
        <v>482</v>
      </c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1" x14ac:dyDescent="0.2">
      <c r="A141" s="136"/>
      <c r="B141" s="146"/>
      <c r="C141" s="175" t="s">
        <v>565</v>
      </c>
      <c r="D141" s="149"/>
      <c r="E141" s="153">
        <v>102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60"/>
      <c r="U141" s="159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 t="s">
        <v>147</v>
      </c>
      <c r="AF141" s="135">
        <v>0</v>
      </c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36"/>
      <c r="B142" s="146"/>
      <c r="C142" s="175" t="s">
        <v>566</v>
      </c>
      <c r="D142" s="149"/>
      <c r="E142" s="153">
        <v>54.35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  <c r="U142" s="159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 t="s">
        <v>147</v>
      </c>
      <c r="AF142" s="135">
        <v>0</v>
      </c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36">
        <v>54</v>
      </c>
      <c r="B143" s="146" t="s">
        <v>567</v>
      </c>
      <c r="C143" s="174" t="s">
        <v>568</v>
      </c>
      <c r="D143" s="148" t="s">
        <v>202</v>
      </c>
      <c r="E143" s="152">
        <v>505.7525</v>
      </c>
      <c r="F143" s="158"/>
      <c r="G143" s="159">
        <f>ROUND(E143*F143,2)</f>
        <v>0</v>
      </c>
      <c r="H143" s="158"/>
      <c r="I143" s="159">
        <f>ROUND(E143*H143,2)</f>
        <v>0</v>
      </c>
      <c r="J143" s="158"/>
      <c r="K143" s="159">
        <f>ROUND(E143*J143,2)</f>
        <v>0</v>
      </c>
      <c r="L143" s="159">
        <v>15</v>
      </c>
      <c r="M143" s="159">
        <f>G143*(1+L143/100)</f>
        <v>0</v>
      </c>
      <c r="N143" s="159">
        <v>2.7150000000000001E-2</v>
      </c>
      <c r="O143" s="159">
        <f>ROUND(E143*N143,2)</f>
        <v>13.73</v>
      </c>
      <c r="P143" s="159">
        <v>0</v>
      </c>
      <c r="Q143" s="159">
        <f>ROUND(E143*P143,2)</f>
        <v>0</v>
      </c>
      <c r="R143" s="159"/>
      <c r="S143" s="159"/>
      <c r="T143" s="160">
        <v>0.38</v>
      </c>
      <c r="U143" s="159">
        <f>ROUND(E143*T143,2)</f>
        <v>192.19</v>
      </c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 t="s">
        <v>145</v>
      </c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36"/>
      <c r="B144" s="146"/>
      <c r="C144" s="175" t="s">
        <v>569</v>
      </c>
      <c r="D144" s="149"/>
      <c r="E144" s="153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  <c r="U144" s="159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 t="s">
        <v>147</v>
      </c>
      <c r="AF144" s="135">
        <v>0</v>
      </c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36"/>
      <c r="B145" s="146"/>
      <c r="C145" s="175" t="s">
        <v>570</v>
      </c>
      <c r="D145" s="149"/>
      <c r="E145" s="153">
        <v>49.104999999999997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60"/>
      <c r="U145" s="159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 t="s">
        <v>147</v>
      </c>
      <c r="AF145" s="135">
        <v>0</v>
      </c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 x14ac:dyDescent="0.2">
      <c r="A146" s="136"/>
      <c r="B146" s="146"/>
      <c r="C146" s="175" t="s">
        <v>571</v>
      </c>
      <c r="D146" s="149"/>
      <c r="E146" s="153">
        <v>29.965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  <c r="U146" s="159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 t="s">
        <v>147</v>
      </c>
      <c r="AF146" s="135">
        <v>0</v>
      </c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36"/>
      <c r="B147" s="146"/>
      <c r="C147" s="175" t="s">
        <v>572</v>
      </c>
      <c r="D147" s="149"/>
      <c r="E147" s="153">
        <v>3.38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60"/>
      <c r="U147" s="159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147</v>
      </c>
      <c r="AF147" s="135">
        <v>0</v>
      </c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ht="22.5" outlineLevel="1" x14ac:dyDescent="0.2">
      <c r="A148" s="136"/>
      <c r="B148" s="146"/>
      <c r="C148" s="175" t="s">
        <v>573</v>
      </c>
      <c r="D148" s="149"/>
      <c r="E148" s="153">
        <v>30.625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  <c r="U148" s="159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 t="s">
        <v>147</v>
      </c>
      <c r="AF148" s="135">
        <v>0</v>
      </c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36"/>
      <c r="B149" s="146"/>
      <c r="C149" s="175" t="s">
        <v>574</v>
      </c>
      <c r="D149" s="149"/>
      <c r="E149" s="153">
        <v>8.4749999999999996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60"/>
      <c r="U149" s="159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 t="s">
        <v>147</v>
      </c>
      <c r="AF149" s="135">
        <v>0</v>
      </c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2.5" outlineLevel="1" x14ac:dyDescent="0.2">
      <c r="A150" s="136"/>
      <c r="B150" s="146"/>
      <c r="C150" s="175" t="s">
        <v>575</v>
      </c>
      <c r="D150" s="149"/>
      <c r="E150" s="153">
        <v>38.734999999999999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  <c r="U150" s="159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 t="s">
        <v>147</v>
      </c>
      <c r="AF150" s="135">
        <v>0</v>
      </c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36"/>
      <c r="B151" s="146"/>
      <c r="C151" s="175" t="s">
        <v>576</v>
      </c>
      <c r="D151" s="149"/>
      <c r="E151" s="153">
        <v>26.46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60"/>
      <c r="U151" s="159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 t="s">
        <v>147</v>
      </c>
      <c r="AF151" s="135">
        <v>0</v>
      </c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36"/>
      <c r="B152" s="146"/>
      <c r="C152" s="175" t="s">
        <v>577</v>
      </c>
      <c r="D152" s="149"/>
      <c r="E152" s="153">
        <v>89.512500000000003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  <c r="U152" s="15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 t="s">
        <v>147</v>
      </c>
      <c r="AF152" s="135">
        <v>0</v>
      </c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ht="22.5" outlineLevel="1" x14ac:dyDescent="0.2">
      <c r="A153" s="136"/>
      <c r="B153" s="146"/>
      <c r="C153" s="175" t="s">
        <v>578</v>
      </c>
      <c r="D153" s="149"/>
      <c r="E153" s="153">
        <v>-16.04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60"/>
      <c r="U153" s="159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147</v>
      </c>
      <c r="AF153" s="135">
        <v>0</v>
      </c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36"/>
      <c r="B154" s="146"/>
      <c r="C154" s="175" t="s">
        <v>579</v>
      </c>
      <c r="D154" s="149"/>
      <c r="E154" s="153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  <c r="U154" s="159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147</v>
      </c>
      <c r="AF154" s="135">
        <v>0</v>
      </c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36"/>
      <c r="B155" s="146"/>
      <c r="C155" s="175" t="s">
        <v>580</v>
      </c>
      <c r="D155" s="149"/>
      <c r="E155" s="153">
        <v>23.65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60"/>
      <c r="U155" s="15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 t="s">
        <v>147</v>
      </c>
      <c r="AF155" s="135">
        <v>0</v>
      </c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36"/>
      <c r="B156" s="146"/>
      <c r="C156" s="175" t="s">
        <v>581</v>
      </c>
      <c r="D156" s="149"/>
      <c r="E156" s="153">
        <v>38.9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  <c r="U156" s="159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 t="s">
        <v>147</v>
      </c>
      <c r="AF156" s="135">
        <v>0</v>
      </c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ht="22.5" outlineLevel="1" x14ac:dyDescent="0.2">
      <c r="A157" s="136"/>
      <c r="B157" s="146"/>
      <c r="C157" s="175" t="s">
        <v>582</v>
      </c>
      <c r="D157" s="149"/>
      <c r="E157" s="153">
        <v>15.98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60"/>
      <c r="U157" s="159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 t="s">
        <v>147</v>
      </c>
      <c r="AF157" s="135">
        <v>0</v>
      </c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36"/>
      <c r="B158" s="146"/>
      <c r="C158" s="175" t="s">
        <v>583</v>
      </c>
      <c r="D158" s="149"/>
      <c r="E158" s="153">
        <v>11.85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  <c r="U158" s="159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 t="s">
        <v>147</v>
      </c>
      <c r="AF158" s="135">
        <v>0</v>
      </c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36"/>
      <c r="B159" s="146"/>
      <c r="C159" s="175" t="s">
        <v>584</v>
      </c>
      <c r="D159" s="149"/>
      <c r="E159" s="153">
        <v>36.615000000000002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60"/>
      <c r="U159" s="159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 t="s">
        <v>147</v>
      </c>
      <c r="AF159" s="135">
        <v>0</v>
      </c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ht="22.5" outlineLevel="1" x14ac:dyDescent="0.2">
      <c r="A160" s="136"/>
      <c r="B160" s="146"/>
      <c r="C160" s="175" t="s">
        <v>585</v>
      </c>
      <c r="D160" s="149"/>
      <c r="E160" s="153">
        <v>43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  <c r="U160" s="159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 t="s">
        <v>147</v>
      </c>
      <c r="AF160" s="135">
        <v>0</v>
      </c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36"/>
      <c r="B161" s="146"/>
      <c r="C161" s="175" t="s">
        <v>586</v>
      </c>
      <c r="D161" s="149"/>
      <c r="E161" s="153">
        <v>41.3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60"/>
      <c r="U161" s="159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 t="s">
        <v>147</v>
      </c>
      <c r="AF161" s="135">
        <v>0</v>
      </c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36"/>
      <c r="B162" s="146"/>
      <c r="C162" s="175" t="s">
        <v>587</v>
      </c>
      <c r="D162" s="149"/>
      <c r="E162" s="153">
        <v>34.24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  <c r="U162" s="159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 t="s">
        <v>147</v>
      </c>
      <c r="AF162" s="135">
        <v>0</v>
      </c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1" x14ac:dyDescent="0.2">
      <c r="A163" s="136">
        <v>55</v>
      </c>
      <c r="B163" s="146" t="s">
        <v>588</v>
      </c>
      <c r="C163" s="174" t="s">
        <v>589</v>
      </c>
      <c r="D163" s="148" t="s">
        <v>202</v>
      </c>
      <c r="E163" s="152">
        <v>25</v>
      </c>
      <c r="F163" s="158"/>
      <c r="G163" s="159">
        <f>ROUND(E163*F163,2)</f>
        <v>0</v>
      </c>
      <c r="H163" s="158"/>
      <c r="I163" s="159">
        <f>ROUND(E163*H163,2)</f>
        <v>0</v>
      </c>
      <c r="J163" s="158"/>
      <c r="K163" s="159">
        <f>ROUND(E163*J163,2)</f>
        <v>0</v>
      </c>
      <c r="L163" s="159">
        <v>15</v>
      </c>
      <c r="M163" s="159">
        <f>G163*(1+L163/100)</f>
        <v>0</v>
      </c>
      <c r="N163" s="159">
        <v>3.4000000000000002E-4</v>
      </c>
      <c r="O163" s="159">
        <f>ROUND(E163*N163,2)</f>
        <v>0.01</v>
      </c>
      <c r="P163" s="159">
        <v>0</v>
      </c>
      <c r="Q163" s="159">
        <f>ROUND(E163*P163,2)</f>
        <v>0</v>
      </c>
      <c r="R163" s="159"/>
      <c r="S163" s="159"/>
      <c r="T163" s="160">
        <v>0.24</v>
      </c>
      <c r="U163" s="159">
        <f>ROUND(E163*T163,2)</f>
        <v>6</v>
      </c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 t="s">
        <v>145</v>
      </c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x14ac:dyDescent="0.2">
      <c r="A164" s="142" t="s">
        <v>140</v>
      </c>
      <c r="B164" s="147" t="s">
        <v>60</v>
      </c>
      <c r="C164" s="176" t="s">
        <v>61</v>
      </c>
      <c r="D164" s="150"/>
      <c r="E164" s="154"/>
      <c r="F164" s="161"/>
      <c r="G164" s="161">
        <f>SUMIF(AE165:AE193,"&lt;&gt;NOR",G165:G193)</f>
        <v>0</v>
      </c>
      <c r="H164" s="161"/>
      <c r="I164" s="161">
        <f>SUM(I165:I193)</f>
        <v>0</v>
      </c>
      <c r="J164" s="161"/>
      <c r="K164" s="161">
        <f>SUM(K165:K193)</f>
        <v>0</v>
      </c>
      <c r="L164" s="161"/>
      <c r="M164" s="161">
        <f>SUM(M165:M193)</f>
        <v>0</v>
      </c>
      <c r="N164" s="161"/>
      <c r="O164" s="161">
        <f>SUM(O165:O193)</f>
        <v>9.8800000000000008</v>
      </c>
      <c r="P164" s="161"/>
      <c r="Q164" s="161">
        <f>SUM(Q165:Q193)</f>
        <v>0</v>
      </c>
      <c r="R164" s="161"/>
      <c r="S164" s="161"/>
      <c r="T164" s="162"/>
      <c r="U164" s="161">
        <f>SUM(U165:U193)</f>
        <v>365.52000000000004</v>
      </c>
      <c r="AE164" t="s">
        <v>141</v>
      </c>
    </row>
    <row r="165" spans="1:60" outlineLevel="1" x14ac:dyDescent="0.2">
      <c r="A165" s="136">
        <v>56</v>
      </c>
      <c r="B165" s="146" t="s">
        <v>590</v>
      </c>
      <c r="C165" s="174" t="s">
        <v>591</v>
      </c>
      <c r="D165" s="148" t="s">
        <v>202</v>
      </c>
      <c r="E165" s="152">
        <v>47.494999999999997</v>
      </c>
      <c r="F165" s="158"/>
      <c r="G165" s="159">
        <f>ROUND(E165*F165,2)</f>
        <v>0</v>
      </c>
      <c r="H165" s="158"/>
      <c r="I165" s="159">
        <f>ROUND(E165*H165,2)</f>
        <v>0</v>
      </c>
      <c r="J165" s="158"/>
      <c r="K165" s="159">
        <f>ROUND(E165*J165,2)</f>
        <v>0</v>
      </c>
      <c r="L165" s="159">
        <v>15</v>
      </c>
      <c r="M165" s="159">
        <f>G165*(1+L165/100)</f>
        <v>0</v>
      </c>
      <c r="N165" s="159">
        <v>1E-4</v>
      </c>
      <c r="O165" s="159">
        <f>ROUND(E165*N165,2)</f>
        <v>0</v>
      </c>
      <c r="P165" s="159">
        <v>0</v>
      </c>
      <c r="Q165" s="159">
        <f>ROUND(E165*P165,2)</f>
        <v>0</v>
      </c>
      <c r="R165" s="159"/>
      <c r="S165" s="159"/>
      <c r="T165" s="160">
        <v>7.8E-2</v>
      </c>
      <c r="U165" s="159">
        <f>ROUND(E165*T165,2)</f>
        <v>3.7</v>
      </c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 t="s">
        <v>145</v>
      </c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36">
        <v>57</v>
      </c>
      <c r="B166" s="146" t="s">
        <v>592</v>
      </c>
      <c r="C166" s="174" t="s">
        <v>593</v>
      </c>
      <c r="D166" s="148" t="s">
        <v>202</v>
      </c>
      <c r="E166" s="152">
        <v>3.77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15</v>
      </c>
      <c r="M166" s="159">
        <f>G166*(1+L166/100)</f>
        <v>0</v>
      </c>
      <c r="N166" s="159">
        <v>3.5830000000000001E-2</v>
      </c>
      <c r="O166" s="159">
        <f>ROUND(E166*N166,2)</f>
        <v>0.14000000000000001</v>
      </c>
      <c r="P166" s="159">
        <v>0</v>
      </c>
      <c r="Q166" s="159">
        <f>ROUND(E166*P166,2)</f>
        <v>0</v>
      </c>
      <c r="R166" s="159"/>
      <c r="S166" s="159"/>
      <c r="T166" s="160">
        <v>1.5128999999999999</v>
      </c>
      <c r="U166" s="159">
        <f>ROUND(E166*T166,2)</f>
        <v>5.7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 t="s">
        <v>150</v>
      </c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36"/>
      <c r="B167" s="146"/>
      <c r="C167" s="175" t="s">
        <v>594</v>
      </c>
      <c r="D167" s="149"/>
      <c r="E167" s="153">
        <v>3.77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60"/>
      <c r="U167" s="159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 t="s">
        <v>147</v>
      </c>
      <c r="AF167" s="135">
        <v>0</v>
      </c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ht="22.5" outlineLevel="1" x14ac:dyDescent="0.2">
      <c r="A168" s="136">
        <v>58</v>
      </c>
      <c r="B168" s="146" t="s">
        <v>595</v>
      </c>
      <c r="C168" s="174" t="s">
        <v>596</v>
      </c>
      <c r="D168" s="148" t="s">
        <v>202</v>
      </c>
      <c r="E168" s="152">
        <v>26.254999999999999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15</v>
      </c>
      <c r="M168" s="159">
        <f>G168*(1+L168/100)</f>
        <v>0</v>
      </c>
      <c r="N168" s="159">
        <v>1.038E-2</v>
      </c>
      <c r="O168" s="159">
        <f>ROUND(E168*N168,2)</f>
        <v>0.27</v>
      </c>
      <c r="P168" s="159">
        <v>0</v>
      </c>
      <c r="Q168" s="159">
        <f>ROUND(E168*P168,2)</f>
        <v>0</v>
      </c>
      <c r="R168" s="159"/>
      <c r="S168" s="159"/>
      <c r="T168" s="160">
        <v>0.85699999999999998</v>
      </c>
      <c r="U168" s="159">
        <f>ROUND(E168*T168,2)</f>
        <v>22.5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 t="s">
        <v>150</v>
      </c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36"/>
      <c r="B169" s="146"/>
      <c r="C169" s="175" t="s">
        <v>597</v>
      </c>
      <c r="D169" s="149"/>
      <c r="E169" s="153">
        <v>26.254999999999999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60"/>
      <c r="U169" s="159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 t="s">
        <v>147</v>
      </c>
      <c r="AF169" s="135">
        <v>0</v>
      </c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 x14ac:dyDescent="0.2">
      <c r="A170" s="136">
        <v>59</v>
      </c>
      <c r="B170" s="146" t="s">
        <v>598</v>
      </c>
      <c r="C170" s="174" t="s">
        <v>599</v>
      </c>
      <c r="D170" s="148" t="s">
        <v>269</v>
      </c>
      <c r="E170" s="152">
        <v>35.700000000000003</v>
      </c>
      <c r="F170" s="158"/>
      <c r="G170" s="159">
        <f>ROUND(E170*F170,2)</f>
        <v>0</v>
      </c>
      <c r="H170" s="158"/>
      <c r="I170" s="159">
        <f>ROUND(E170*H170,2)</f>
        <v>0</v>
      </c>
      <c r="J170" s="158"/>
      <c r="K170" s="159">
        <f>ROUND(E170*J170,2)</f>
        <v>0</v>
      </c>
      <c r="L170" s="159">
        <v>15</v>
      </c>
      <c r="M170" s="159">
        <f>G170*(1+L170/100)</f>
        <v>0</v>
      </c>
      <c r="N170" s="159">
        <v>0</v>
      </c>
      <c r="O170" s="159">
        <f>ROUND(E170*N170,2)</f>
        <v>0</v>
      </c>
      <c r="P170" s="159">
        <v>0</v>
      </c>
      <c r="Q170" s="159">
        <f>ROUND(E170*P170,2)</f>
        <v>0</v>
      </c>
      <c r="R170" s="159"/>
      <c r="S170" s="159"/>
      <c r="T170" s="160">
        <v>0.21360000000000001</v>
      </c>
      <c r="U170" s="159">
        <f>ROUND(E170*T170,2)</f>
        <v>7.63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 t="s">
        <v>150</v>
      </c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36"/>
      <c r="B171" s="146"/>
      <c r="C171" s="175" t="s">
        <v>600</v>
      </c>
      <c r="D171" s="149"/>
      <c r="E171" s="153">
        <v>35.700000000000003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60"/>
      <c r="U171" s="159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 t="s">
        <v>147</v>
      </c>
      <c r="AF171" s="135">
        <v>0</v>
      </c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36">
        <v>60</v>
      </c>
      <c r="B172" s="146" t="s">
        <v>601</v>
      </c>
      <c r="C172" s="174" t="s">
        <v>602</v>
      </c>
      <c r="D172" s="148" t="s">
        <v>202</v>
      </c>
      <c r="E172" s="152">
        <v>6.21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15</v>
      </c>
      <c r="M172" s="159">
        <f>G172*(1+L172/100)</f>
        <v>0</v>
      </c>
      <c r="N172" s="159">
        <v>1.248E-2</v>
      </c>
      <c r="O172" s="159">
        <f>ROUND(E172*N172,2)</f>
        <v>0.08</v>
      </c>
      <c r="P172" s="159">
        <v>0</v>
      </c>
      <c r="Q172" s="159">
        <f>ROUND(E172*P172,2)</f>
        <v>0</v>
      </c>
      <c r="R172" s="159"/>
      <c r="S172" s="159"/>
      <c r="T172" s="160">
        <v>1.232</v>
      </c>
      <c r="U172" s="159">
        <f>ROUND(E172*T172,2)</f>
        <v>7.65</v>
      </c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 t="s">
        <v>145</v>
      </c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36"/>
      <c r="B173" s="146"/>
      <c r="C173" s="175" t="s">
        <v>603</v>
      </c>
      <c r="D173" s="149"/>
      <c r="E173" s="153">
        <v>6.21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60"/>
      <c r="U173" s="159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 t="s">
        <v>147</v>
      </c>
      <c r="AF173" s="135">
        <v>0</v>
      </c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36">
        <v>61</v>
      </c>
      <c r="B174" s="146" t="s">
        <v>604</v>
      </c>
      <c r="C174" s="174" t="s">
        <v>605</v>
      </c>
      <c r="D174" s="148" t="s">
        <v>202</v>
      </c>
      <c r="E174" s="152">
        <v>9.1199999999999992</v>
      </c>
      <c r="F174" s="158"/>
      <c r="G174" s="159">
        <f>ROUND(E174*F174,2)</f>
        <v>0</v>
      </c>
      <c r="H174" s="158"/>
      <c r="I174" s="159">
        <f>ROUND(E174*H174,2)</f>
        <v>0</v>
      </c>
      <c r="J174" s="158"/>
      <c r="K174" s="159">
        <f>ROUND(E174*J174,2)</f>
        <v>0</v>
      </c>
      <c r="L174" s="159">
        <v>15</v>
      </c>
      <c r="M174" s="159">
        <f>G174*(1+L174/100)</f>
        <v>0</v>
      </c>
      <c r="N174" s="159">
        <v>6.1799999999999997E-3</v>
      </c>
      <c r="O174" s="159">
        <f>ROUND(E174*N174,2)</f>
        <v>0.06</v>
      </c>
      <c r="P174" s="159">
        <v>0</v>
      </c>
      <c r="Q174" s="159">
        <f>ROUND(E174*P174,2)</f>
        <v>0</v>
      </c>
      <c r="R174" s="159"/>
      <c r="S174" s="159"/>
      <c r="T174" s="160">
        <v>0.5</v>
      </c>
      <c r="U174" s="159">
        <f>ROUND(E174*T174,2)</f>
        <v>4.5599999999999996</v>
      </c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 t="s">
        <v>145</v>
      </c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">
      <c r="A175" s="136"/>
      <c r="B175" s="146"/>
      <c r="C175" s="175" t="s">
        <v>606</v>
      </c>
      <c r="D175" s="149"/>
      <c r="E175" s="153">
        <v>9.1199999999999992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60"/>
      <c r="U175" s="159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 t="s">
        <v>147</v>
      </c>
      <c r="AF175" s="135">
        <v>0</v>
      </c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ht="22.5" outlineLevel="1" x14ac:dyDescent="0.2">
      <c r="A176" s="136">
        <v>62</v>
      </c>
      <c r="B176" s="146" t="s">
        <v>607</v>
      </c>
      <c r="C176" s="174" t="s">
        <v>608</v>
      </c>
      <c r="D176" s="148" t="s">
        <v>202</v>
      </c>
      <c r="E176" s="152">
        <v>260.49900000000002</v>
      </c>
      <c r="F176" s="158"/>
      <c r="G176" s="159">
        <f>ROUND(E176*F176,2)</f>
        <v>0</v>
      </c>
      <c r="H176" s="158"/>
      <c r="I176" s="159">
        <f>ROUND(E176*H176,2)</f>
        <v>0</v>
      </c>
      <c r="J176" s="158"/>
      <c r="K176" s="159">
        <f>ROUND(E176*J176,2)</f>
        <v>0</v>
      </c>
      <c r="L176" s="159">
        <v>15</v>
      </c>
      <c r="M176" s="159">
        <f>G176*(1+L176/100)</f>
        <v>0</v>
      </c>
      <c r="N176" s="159">
        <v>3.4869999999999998E-2</v>
      </c>
      <c r="O176" s="159">
        <f>ROUND(E176*N176,2)</f>
        <v>9.08</v>
      </c>
      <c r="P176" s="159">
        <v>0</v>
      </c>
      <c r="Q176" s="159">
        <f>ROUND(E176*P176,2)</f>
        <v>0</v>
      </c>
      <c r="R176" s="159"/>
      <c r="S176" s="159"/>
      <c r="T176" s="160">
        <v>1.127</v>
      </c>
      <c r="U176" s="159">
        <f>ROUND(E176*T176,2)</f>
        <v>293.58</v>
      </c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 t="s">
        <v>145</v>
      </c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">
      <c r="A177" s="136"/>
      <c r="B177" s="146"/>
      <c r="C177" s="175" t="s">
        <v>609</v>
      </c>
      <c r="D177" s="149"/>
      <c r="E177" s="153">
        <v>244.6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60"/>
      <c r="U177" s="159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 t="s">
        <v>147</v>
      </c>
      <c r="AF177" s="135">
        <v>0</v>
      </c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ht="33.75" outlineLevel="1" x14ac:dyDescent="0.2">
      <c r="A178" s="136"/>
      <c r="B178" s="146"/>
      <c r="C178" s="175" t="s">
        <v>610</v>
      </c>
      <c r="D178" s="149"/>
      <c r="E178" s="153">
        <v>46.74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  <c r="U178" s="159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 t="s">
        <v>147</v>
      </c>
      <c r="AF178" s="135">
        <v>0</v>
      </c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 x14ac:dyDescent="0.2">
      <c r="A179" s="136"/>
      <c r="B179" s="146"/>
      <c r="C179" s="175" t="s">
        <v>611</v>
      </c>
      <c r="D179" s="149"/>
      <c r="E179" s="153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60"/>
      <c r="U179" s="159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 t="s">
        <v>147</v>
      </c>
      <c r="AF179" s="135">
        <v>0</v>
      </c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ht="33.75" outlineLevel="1" x14ac:dyDescent="0.2">
      <c r="A180" s="136"/>
      <c r="B180" s="146"/>
      <c r="C180" s="175" t="s">
        <v>612</v>
      </c>
      <c r="D180" s="149"/>
      <c r="E180" s="153">
        <v>-18.109000000000002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  <c r="U180" s="159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 t="s">
        <v>147</v>
      </c>
      <c r="AF180" s="135">
        <v>0</v>
      </c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 x14ac:dyDescent="0.2">
      <c r="A181" s="136"/>
      <c r="B181" s="146"/>
      <c r="C181" s="175" t="s">
        <v>613</v>
      </c>
      <c r="D181" s="149"/>
      <c r="E181" s="153">
        <v>-12.731999999999999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60"/>
      <c r="U181" s="159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 t="s">
        <v>147</v>
      </c>
      <c r="AF181" s="135">
        <v>0</v>
      </c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 x14ac:dyDescent="0.2">
      <c r="A182" s="136">
        <v>63</v>
      </c>
      <c r="B182" s="146" t="s">
        <v>614</v>
      </c>
      <c r="C182" s="174" t="s">
        <v>615</v>
      </c>
      <c r="D182" s="148" t="s">
        <v>269</v>
      </c>
      <c r="E182" s="152">
        <v>121.2</v>
      </c>
      <c r="F182" s="158"/>
      <c r="G182" s="159">
        <f>ROUND(E182*F182,2)</f>
        <v>0</v>
      </c>
      <c r="H182" s="158"/>
      <c r="I182" s="159">
        <f>ROUND(E182*H182,2)</f>
        <v>0</v>
      </c>
      <c r="J182" s="158"/>
      <c r="K182" s="159">
        <f>ROUND(E182*J182,2)</f>
        <v>0</v>
      </c>
      <c r="L182" s="159">
        <v>15</v>
      </c>
      <c r="M182" s="159">
        <f>G182*(1+L182/100)</f>
        <v>0</v>
      </c>
      <c r="N182" s="159">
        <v>4.4999999999999999E-4</v>
      </c>
      <c r="O182" s="159">
        <f>ROUND(E182*N182,2)</f>
        <v>0.05</v>
      </c>
      <c r="P182" s="159">
        <v>0</v>
      </c>
      <c r="Q182" s="159">
        <f>ROUND(E182*P182,2)</f>
        <v>0</v>
      </c>
      <c r="R182" s="159"/>
      <c r="S182" s="159"/>
      <c r="T182" s="160">
        <v>0</v>
      </c>
      <c r="U182" s="159">
        <f>ROUND(E182*T182,2)</f>
        <v>0</v>
      </c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 t="s">
        <v>145</v>
      </c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1" x14ac:dyDescent="0.2">
      <c r="A183" s="136"/>
      <c r="B183" s="146"/>
      <c r="C183" s="175" t="s">
        <v>616</v>
      </c>
      <c r="D183" s="149"/>
      <c r="E183" s="153">
        <v>39.299999999999997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60"/>
      <c r="U183" s="159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 t="s">
        <v>147</v>
      </c>
      <c r="AF183" s="135">
        <v>0</v>
      </c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36"/>
      <c r="B184" s="146"/>
      <c r="C184" s="175" t="s">
        <v>617</v>
      </c>
      <c r="D184" s="149"/>
      <c r="E184" s="153">
        <v>46.8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  <c r="U184" s="159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 t="s">
        <v>147</v>
      </c>
      <c r="AF184" s="135">
        <v>0</v>
      </c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36"/>
      <c r="B185" s="146"/>
      <c r="C185" s="175" t="s">
        <v>540</v>
      </c>
      <c r="D185" s="149"/>
      <c r="E185" s="153">
        <v>35.1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60"/>
      <c r="U185" s="159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 t="s">
        <v>147</v>
      </c>
      <c r="AF185" s="135">
        <v>0</v>
      </c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22.5" outlineLevel="1" x14ac:dyDescent="0.2">
      <c r="A186" s="136">
        <v>64</v>
      </c>
      <c r="B186" s="146" t="s">
        <v>618</v>
      </c>
      <c r="C186" s="174" t="s">
        <v>619</v>
      </c>
      <c r="D186" s="148" t="s">
        <v>269</v>
      </c>
      <c r="E186" s="152">
        <v>81.900000000000006</v>
      </c>
      <c r="F186" s="158"/>
      <c r="G186" s="159">
        <f>ROUND(E186*F186,2)</f>
        <v>0</v>
      </c>
      <c r="H186" s="158"/>
      <c r="I186" s="159">
        <f>ROUND(E186*H186,2)</f>
        <v>0</v>
      </c>
      <c r="J186" s="158"/>
      <c r="K186" s="159">
        <f>ROUND(E186*J186,2)</f>
        <v>0</v>
      </c>
      <c r="L186" s="159">
        <v>15</v>
      </c>
      <c r="M186" s="159">
        <f>G186*(1+L186/100)</f>
        <v>0</v>
      </c>
      <c r="N186" s="159">
        <v>1.4999999999999999E-4</v>
      </c>
      <c r="O186" s="159">
        <f>ROUND(E186*N186,2)</f>
        <v>0.01</v>
      </c>
      <c r="P186" s="159">
        <v>0</v>
      </c>
      <c r="Q186" s="159">
        <f>ROUND(E186*P186,2)</f>
        <v>0</v>
      </c>
      <c r="R186" s="159"/>
      <c r="S186" s="159"/>
      <c r="T186" s="160">
        <v>0.06</v>
      </c>
      <c r="U186" s="159">
        <f>ROUND(E186*T186,2)</f>
        <v>4.91</v>
      </c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 t="s">
        <v>145</v>
      </c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36"/>
      <c r="B187" s="146"/>
      <c r="C187" s="175" t="s">
        <v>539</v>
      </c>
      <c r="D187" s="149"/>
      <c r="E187" s="153">
        <v>46.8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60"/>
      <c r="U187" s="159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 t="s">
        <v>147</v>
      </c>
      <c r="AF187" s="135">
        <v>0</v>
      </c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1" x14ac:dyDescent="0.2">
      <c r="A188" s="136"/>
      <c r="B188" s="146"/>
      <c r="C188" s="175" t="s">
        <v>540</v>
      </c>
      <c r="D188" s="149"/>
      <c r="E188" s="153">
        <v>35.1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  <c r="U188" s="159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 t="s">
        <v>147</v>
      </c>
      <c r="AF188" s="135">
        <v>0</v>
      </c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2.5" outlineLevel="1" x14ac:dyDescent="0.2">
      <c r="A189" s="136">
        <v>65</v>
      </c>
      <c r="B189" s="146" t="s">
        <v>620</v>
      </c>
      <c r="C189" s="174" t="s">
        <v>621</v>
      </c>
      <c r="D189" s="148" t="s">
        <v>202</v>
      </c>
      <c r="E189" s="152">
        <v>42.225999999999999</v>
      </c>
      <c r="F189" s="158"/>
      <c r="G189" s="159">
        <f>ROUND(E189*F189,2)</f>
        <v>0</v>
      </c>
      <c r="H189" s="158"/>
      <c r="I189" s="159">
        <f>ROUND(E189*H189,2)</f>
        <v>0</v>
      </c>
      <c r="J189" s="158"/>
      <c r="K189" s="159">
        <f>ROUND(E189*J189,2)</f>
        <v>0</v>
      </c>
      <c r="L189" s="159">
        <v>15</v>
      </c>
      <c r="M189" s="159">
        <f>G189*(1+L189/100)</f>
        <v>0</v>
      </c>
      <c r="N189" s="159">
        <v>4.3099999999999996E-3</v>
      </c>
      <c r="O189" s="159">
        <f>ROUND(E189*N189,2)</f>
        <v>0.18</v>
      </c>
      <c r="P189" s="159">
        <v>0</v>
      </c>
      <c r="Q189" s="159">
        <f>ROUND(E189*P189,2)</f>
        <v>0</v>
      </c>
      <c r="R189" s="159"/>
      <c r="S189" s="159"/>
      <c r="T189" s="160">
        <v>0.36199999999999999</v>
      </c>
      <c r="U189" s="159">
        <f>ROUND(E189*T189,2)</f>
        <v>15.29</v>
      </c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 t="s">
        <v>145</v>
      </c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">
      <c r="A190" s="136"/>
      <c r="B190" s="146"/>
      <c r="C190" s="175" t="s">
        <v>622</v>
      </c>
      <c r="D190" s="149"/>
      <c r="E190" s="153">
        <v>2.6619999999999999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  <c r="U190" s="159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 t="s">
        <v>147</v>
      </c>
      <c r="AF190" s="135">
        <v>0</v>
      </c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">
      <c r="A191" s="136"/>
      <c r="B191" s="146"/>
      <c r="C191" s="175" t="s">
        <v>623</v>
      </c>
      <c r="D191" s="149"/>
      <c r="E191" s="153">
        <v>14.564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60"/>
      <c r="U191" s="159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 t="s">
        <v>147</v>
      </c>
      <c r="AF191" s="135">
        <v>0</v>
      </c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36"/>
      <c r="B192" s="146"/>
      <c r="C192" s="175" t="s">
        <v>624</v>
      </c>
      <c r="D192" s="149"/>
      <c r="E192" s="153">
        <v>25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  <c r="U192" s="159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 t="s">
        <v>147</v>
      </c>
      <c r="AF192" s="135">
        <v>0</v>
      </c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ht="22.5" outlineLevel="1" x14ac:dyDescent="0.2">
      <c r="A193" s="136">
        <v>66</v>
      </c>
      <c r="B193" s="146" t="s">
        <v>625</v>
      </c>
      <c r="C193" s="174" t="s">
        <v>626</v>
      </c>
      <c r="D193" s="148" t="s">
        <v>304</v>
      </c>
      <c r="E193" s="152">
        <v>12</v>
      </c>
      <c r="F193" s="158"/>
      <c r="G193" s="159">
        <f>ROUND(E193*F193,2)</f>
        <v>0</v>
      </c>
      <c r="H193" s="158"/>
      <c r="I193" s="159">
        <f>ROUND(E193*H193,2)</f>
        <v>0</v>
      </c>
      <c r="J193" s="158"/>
      <c r="K193" s="159">
        <f>ROUND(E193*J193,2)</f>
        <v>0</v>
      </c>
      <c r="L193" s="159">
        <v>15</v>
      </c>
      <c r="M193" s="159">
        <f>G193*(1+L193/100)</f>
        <v>0</v>
      </c>
      <c r="N193" s="159">
        <v>6.6E-4</v>
      </c>
      <c r="O193" s="159">
        <f>ROUND(E193*N193,2)</f>
        <v>0.01</v>
      </c>
      <c r="P193" s="159">
        <v>0</v>
      </c>
      <c r="Q193" s="159">
        <f>ROUND(E193*P193,2)</f>
        <v>0</v>
      </c>
      <c r="R193" s="159"/>
      <c r="S193" s="159"/>
      <c r="T193" s="160">
        <v>0</v>
      </c>
      <c r="U193" s="159">
        <f>ROUND(E193*T193,2)</f>
        <v>0</v>
      </c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 t="s">
        <v>305</v>
      </c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x14ac:dyDescent="0.2">
      <c r="A194" s="142" t="s">
        <v>140</v>
      </c>
      <c r="B194" s="147" t="s">
        <v>62</v>
      </c>
      <c r="C194" s="176" t="s">
        <v>63</v>
      </c>
      <c r="D194" s="150"/>
      <c r="E194" s="154"/>
      <c r="F194" s="161"/>
      <c r="G194" s="161">
        <f>SUMIF(AE195:AE205,"&lt;&gt;NOR",G195:G205)</f>
        <v>0</v>
      </c>
      <c r="H194" s="161"/>
      <c r="I194" s="161">
        <f>SUM(I195:I205)</f>
        <v>0</v>
      </c>
      <c r="J194" s="161"/>
      <c r="K194" s="161">
        <f>SUM(K195:K205)</f>
        <v>0</v>
      </c>
      <c r="L194" s="161"/>
      <c r="M194" s="161">
        <f>SUM(M195:M205)</f>
        <v>0</v>
      </c>
      <c r="N194" s="161"/>
      <c r="O194" s="161">
        <f>SUM(O195:O205)</f>
        <v>19.25</v>
      </c>
      <c r="P194" s="161"/>
      <c r="Q194" s="161">
        <f>SUM(Q195:Q205)</f>
        <v>0</v>
      </c>
      <c r="R194" s="161"/>
      <c r="S194" s="161"/>
      <c r="T194" s="162"/>
      <c r="U194" s="161">
        <f>SUM(U195:U205)</f>
        <v>73.320000000000007</v>
      </c>
      <c r="AE194" t="s">
        <v>141</v>
      </c>
    </row>
    <row r="195" spans="1:60" outlineLevel="1" x14ac:dyDescent="0.2">
      <c r="A195" s="136">
        <v>67</v>
      </c>
      <c r="B195" s="146" t="s">
        <v>627</v>
      </c>
      <c r="C195" s="174" t="s">
        <v>628</v>
      </c>
      <c r="D195" s="148" t="s">
        <v>144</v>
      </c>
      <c r="E195" s="152">
        <v>1.998</v>
      </c>
      <c r="F195" s="158"/>
      <c r="G195" s="159">
        <f>ROUND(E195*F195,2)</f>
        <v>0</v>
      </c>
      <c r="H195" s="158"/>
      <c r="I195" s="159">
        <f>ROUND(E195*H195,2)</f>
        <v>0</v>
      </c>
      <c r="J195" s="158"/>
      <c r="K195" s="159">
        <f>ROUND(E195*J195,2)</f>
        <v>0</v>
      </c>
      <c r="L195" s="159">
        <v>15</v>
      </c>
      <c r="M195" s="159">
        <f>G195*(1+L195/100)</f>
        <v>0</v>
      </c>
      <c r="N195" s="159">
        <v>2.42198</v>
      </c>
      <c r="O195" s="159">
        <f>ROUND(E195*N195,2)</f>
        <v>4.84</v>
      </c>
      <c r="P195" s="159">
        <v>0</v>
      </c>
      <c r="Q195" s="159">
        <f>ROUND(E195*P195,2)</f>
        <v>0</v>
      </c>
      <c r="R195" s="159"/>
      <c r="S195" s="159"/>
      <c r="T195" s="160">
        <v>3.2130000000000001</v>
      </c>
      <c r="U195" s="159">
        <f>ROUND(E195*T195,2)</f>
        <v>6.42</v>
      </c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 t="s">
        <v>145</v>
      </c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">
      <c r="A196" s="136"/>
      <c r="B196" s="146"/>
      <c r="C196" s="175" t="s">
        <v>629</v>
      </c>
      <c r="D196" s="149"/>
      <c r="E196" s="153">
        <v>1.998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  <c r="U196" s="159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 t="s">
        <v>147</v>
      </c>
      <c r="AF196" s="135">
        <v>0</v>
      </c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ht="22.5" outlineLevel="1" x14ac:dyDescent="0.2">
      <c r="A197" s="136">
        <v>68</v>
      </c>
      <c r="B197" s="146" t="s">
        <v>630</v>
      </c>
      <c r="C197" s="174" t="s">
        <v>631</v>
      </c>
      <c r="D197" s="148" t="s">
        <v>218</v>
      </c>
      <c r="E197" s="152">
        <v>6.0760000000000002E-2</v>
      </c>
      <c r="F197" s="158"/>
      <c r="G197" s="159">
        <f>ROUND(E197*F197,2)</f>
        <v>0</v>
      </c>
      <c r="H197" s="158"/>
      <c r="I197" s="159">
        <f>ROUND(E197*H197,2)</f>
        <v>0</v>
      </c>
      <c r="J197" s="158"/>
      <c r="K197" s="159">
        <f>ROUND(E197*J197,2)</f>
        <v>0</v>
      </c>
      <c r="L197" s="159">
        <v>15</v>
      </c>
      <c r="M197" s="159">
        <f>G197*(1+L197/100)</f>
        <v>0</v>
      </c>
      <c r="N197" s="159">
        <v>1.0529999999999999</v>
      </c>
      <c r="O197" s="159">
        <f>ROUND(E197*N197,2)</f>
        <v>0.06</v>
      </c>
      <c r="P197" s="159">
        <v>0</v>
      </c>
      <c r="Q197" s="159">
        <f>ROUND(E197*P197,2)</f>
        <v>0</v>
      </c>
      <c r="R197" s="159"/>
      <c r="S197" s="159"/>
      <c r="T197" s="160">
        <v>15.231</v>
      </c>
      <c r="U197" s="159">
        <f>ROUND(E197*T197,2)</f>
        <v>0.93</v>
      </c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 t="s">
        <v>145</v>
      </c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36"/>
      <c r="B198" s="146"/>
      <c r="C198" s="175" t="s">
        <v>632</v>
      </c>
      <c r="D198" s="149"/>
      <c r="E198" s="153">
        <v>6.0760000000000002E-2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  <c r="U198" s="159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 t="s">
        <v>147</v>
      </c>
      <c r="AF198" s="135">
        <v>0</v>
      </c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ht="22.5" outlineLevel="1" x14ac:dyDescent="0.2">
      <c r="A199" s="136">
        <v>69</v>
      </c>
      <c r="B199" s="146" t="s">
        <v>633</v>
      </c>
      <c r="C199" s="174" t="s">
        <v>634</v>
      </c>
      <c r="D199" s="148" t="s">
        <v>202</v>
      </c>
      <c r="E199" s="152">
        <v>168.45</v>
      </c>
      <c r="F199" s="158"/>
      <c r="G199" s="159">
        <f>ROUND(E199*F199,2)</f>
        <v>0</v>
      </c>
      <c r="H199" s="158"/>
      <c r="I199" s="159">
        <f>ROUND(E199*H199,2)</f>
        <v>0</v>
      </c>
      <c r="J199" s="158"/>
      <c r="K199" s="159">
        <f>ROUND(E199*J199,2)</f>
        <v>0</v>
      </c>
      <c r="L199" s="159">
        <v>15</v>
      </c>
      <c r="M199" s="159">
        <f>G199*(1+L199/100)</f>
        <v>0</v>
      </c>
      <c r="N199" s="159">
        <v>6.8570000000000006E-2</v>
      </c>
      <c r="O199" s="159">
        <f>ROUND(E199*N199,2)</f>
        <v>11.55</v>
      </c>
      <c r="P199" s="159">
        <v>0</v>
      </c>
      <c r="Q199" s="159">
        <f>ROUND(E199*P199,2)</f>
        <v>0</v>
      </c>
      <c r="R199" s="159"/>
      <c r="S199" s="159"/>
      <c r="T199" s="160">
        <v>0.32840000000000003</v>
      </c>
      <c r="U199" s="159">
        <f>ROUND(E199*T199,2)</f>
        <v>55.32</v>
      </c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 t="s">
        <v>145</v>
      </c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">
      <c r="A200" s="136"/>
      <c r="B200" s="146"/>
      <c r="C200" s="175" t="s">
        <v>635</v>
      </c>
      <c r="D200" s="149"/>
      <c r="E200" s="153">
        <v>80.02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  <c r="U200" s="159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 t="s">
        <v>147</v>
      </c>
      <c r="AF200" s="135">
        <v>0</v>
      </c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">
      <c r="A201" s="136"/>
      <c r="B201" s="146"/>
      <c r="C201" s="175" t="s">
        <v>547</v>
      </c>
      <c r="D201" s="149"/>
      <c r="E201" s="153">
        <v>88.43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60"/>
      <c r="U201" s="159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 t="s">
        <v>147</v>
      </c>
      <c r="AF201" s="135">
        <v>0</v>
      </c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36">
        <v>70</v>
      </c>
      <c r="B202" s="146" t="s">
        <v>636</v>
      </c>
      <c r="C202" s="174" t="s">
        <v>637</v>
      </c>
      <c r="D202" s="148" t="s">
        <v>202</v>
      </c>
      <c r="E202" s="152">
        <v>18.690000000000001</v>
      </c>
      <c r="F202" s="158"/>
      <c r="G202" s="159">
        <f>ROUND(E202*F202,2)</f>
        <v>0</v>
      </c>
      <c r="H202" s="158"/>
      <c r="I202" s="159">
        <f>ROUND(E202*H202,2)</f>
        <v>0</v>
      </c>
      <c r="J202" s="158"/>
      <c r="K202" s="159">
        <f>ROUND(E202*J202,2)</f>
        <v>0</v>
      </c>
      <c r="L202" s="159">
        <v>15</v>
      </c>
      <c r="M202" s="159">
        <f>G202*(1+L202/100)</f>
        <v>0</v>
      </c>
      <c r="N202" s="159">
        <v>1.23E-3</v>
      </c>
      <c r="O202" s="159">
        <f>ROUND(E202*N202,2)</f>
        <v>0.02</v>
      </c>
      <c r="P202" s="159">
        <v>0</v>
      </c>
      <c r="Q202" s="159">
        <f>ROUND(E202*P202,2)</f>
        <v>0</v>
      </c>
      <c r="R202" s="159"/>
      <c r="S202" s="159"/>
      <c r="T202" s="160">
        <v>0.56999999999999995</v>
      </c>
      <c r="U202" s="159">
        <f>ROUND(E202*T202,2)</f>
        <v>10.65</v>
      </c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 t="s">
        <v>482</v>
      </c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 x14ac:dyDescent="0.2">
      <c r="A203" s="136"/>
      <c r="B203" s="146"/>
      <c r="C203" s="175" t="s">
        <v>638</v>
      </c>
      <c r="D203" s="149"/>
      <c r="E203" s="153">
        <v>18.690000000000001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60"/>
      <c r="U203" s="159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 t="s">
        <v>147</v>
      </c>
      <c r="AF203" s="135">
        <v>0</v>
      </c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36">
        <v>71</v>
      </c>
      <c r="B204" s="146" t="s">
        <v>639</v>
      </c>
      <c r="C204" s="174" t="s">
        <v>640</v>
      </c>
      <c r="D204" s="148" t="s">
        <v>202</v>
      </c>
      <c r="E204" s="152">
        <v>20.559000000000001</v>
      </c>
      <c r="F204" s="158"/>
      <c r="G204" s="159">
        <f>ROUND(E204*F204,2)</f>
        <v>0</v>
      </c>
      <c r="H204" s="158"/>
      <c r="I204" s="159">
        <f>ROUND(E204*H204,2)</f>
        <v>0</v>
      </c>
      <c r="J204" s="158"/>
      <c r="K204" s="159">
        <f>ROUND(E204*J204,2)</f>
        <v>0</v>
      </c>
      <c r="L204" s="159">
        <v>15</v>
      </c>
      <c r="M204" s="159">
        <f>G204*(1+L204/100)</f>
        <v>0</v>
      </c>
      <c r="N204" s="159">
        <v>0.13500000000000001</v>
      </c>
      <c r="O204" s="159">
        <f>ROUND(E204*N204,2)</f>
        <v>2.78</v>
      </c>
      <c r="P204" s="159">
        <v>0</v>
      </c>
      <c r="Q204" s="159">
        <f>ROUND(E204*P204,2)</f>
        <v>0</v>
      </c>
      <c r="R204" s="159"/>
      <c r="S204" s="159"/>
      <c r="T204" s="160">
        <v>0</v>
      </c>
      <c r="U204" s="159">
        <f>ROUND(E204*T204,2)</f>
        <v>0</v>
      </c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 t="s">
        <v>223</v>
      </c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36"/>
      <c r="B205" s="146"/>
      <c r="C205" s="175" t="s">
        <v>641</v>
      </c>
      <c r="D205" s="149"/>
      <c r="E205" s="153">
        <v>20.559000000000001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60"/>
      <c r="U205" s="159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 t="s">
        <v>147</v>
      </c>
      <c r="AF205" s="135">
        <v>0</v>
      </c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x14ac:dyDescent="0.2">
      <c r="A206" s="142" t="s">
        <v>140</v>
      </c>
      <c r="B206" s="147" t="s">
        <v>64</v>
      </c>
      <c r="C206" s="176" t="s">
        <v>65</v>
      </c>
      <c r="D206" s="150"/>
      <c r="E206" s="154"/>
      <c r="F206" s="161"/>
      <c r="G206" s="161">
        <f>SUMIF(AE207:AE214,"&lt;&gt;NOR",G207:G214)</f>
        <v>0</v>
      </c>
      <c r="H206" s="161"/>
      <c r="I206" s="161">
        <f>SUM(I207:I214)</f>
        <v>0</v>
      </c>
      <c r="J206" s="161"/>
      <c r="K206" s="161">
        <f>SUM(K207:K214)</f>
        <v>0</v>
      </c>
      <c r="L206" s="161"/>
      <c r="M206" s="161">
        <f>SUM(M207:M214)</f>
        <v>0</v>
      </c>
      <c r="N206" s="161"/>
      <c r="O206" s="161">
        <f>SUM(O207:O214)</f>
        <v>2.5</v>
      </c>
      <c r="P206" s="161"/>
      <c r="Q206" s="161">
        <f>SUM(Q207:Q214)</f>
        <v>0</v>
      </c>
      <c r="R206" s="161"/>
      <c r="S206" s="161"/>
      <c r="T206" s="162"/>
      <c r="U206" s="161">
        <f>SUM(U207:U214)</f>
        <v>8.24</v>
      </c>
      <c r="AE206" t="s">
        <v>141</v>
      </c>
    </row>
    <row r="207" spans="1:60" ht="22.5" outlineLevel="1" x14ac:dyDescent="0.2">
      <c r="A207" s="136">
        <v>72</v>
      </c>
      <c r="B207" s="146" t="s">
        <v>642</v>
      </c>
      <c r="C207" s="174" t="s">
        <v>643</v>
      </c>
      <c r="D207" s="148" t="s">
        <v>269</v>
      </c>
      <c r="E207" s="152">
        <v>15.7</v>
      </c>
      <c r="F207" s="158"/>
      <c r="G207" s="159">
        <f>ROUND(E207*F207,2)</f>
        <v>0</v>
      </c>
      <c r="H207" s="158"/>
      <c r="I207" s="159">
        <f>ROUND(E207*H207,2)</f>
        <v>0</v>
      </c>
      <c r="J207" s="158"/>
      <c r="K207" s="159">
        <f>ROUND(E207*J207,2)</f>
        <v>0</v>
      </c>
      <c r="L207" s="159">
        <v>15</v>
      </c>
      <c r="M207" s="159">
        <f>G207*(1+L207/100)</f>
        <v>0</v>
      </c>
      <c r="N207" s="159">
        <v>1.3180000000000001E-2</v>
      </c>
      <c r="O207" s="159">
        <f>ROUND(E207*N207,2)</f>
        <v>0.21</v>
      </c>
      <c r="P207" s="159">
        <v>0</v>
      </c>
      <c r="Q207" s="159">
        <f>ROUND(E207*P207,2)</f>
        <v>0</v>
      </c>
      <c r="R207" s="159"/>
      <c r="S207" s="159"/>
      <c r="T207" s="160">
        <v>0.52500000000000002</v>
      </c>
      <c r="U207" s="159">
        <f>ROUND(E207*T207,2)</f>
        <v>8.24</v>
      </c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 t="s">
        <v>145</v>
      </c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36"/>
      <c r="B208" s="146"/>
      <c r="C208" s="175" t="s">
        <v>644</v>
      </c>
      <c r="D208" s="149"/>
      <c r="E208" s="153">
        <v>9.1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  <c r="U208" s="159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 t="s">
        <v>147</v>
      </c>
      <c r="AF208" s="135">
        <v>0</v>
      </c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36"/>
      <c r="B209" s="146"/>
      <c r="C209" s="175" t="s">
        <v>645</v>
      </c>
      <c r="D209" s="149"/>
      <c r="E209" s="153">
        <v>6.6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60"/>
      <c r="U209" s="159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 t="s">
        <v>147</v>
      </c>
      <c r="AF209" s="135">
        <v>0</v>
      </c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36">
        <v>73</v>
      </c>
      <c r="B210" s="146" t="s">
        <v>646</v>
      </c>
      <c r="C210" s="174" t="s">
        <v>647</v>
      </c>
      <c r="D210" s="148" t="s">
        <v>202</v>
      </c>
      <c r="E210" s="152">
        <v>21.847000000000001</v>
      </c>
      <c r="F210" s="158"/>
      <c r="G210" s="159">
        <f>ROUND(E210*F210,2)</f>
        <v>0</v>
      </c>
      <c r="H210" s="158"/>
      <c r="I210" s="159">
        <f>ROUND(E210*H210,2)</f>
        <v>0</v>
      </c>
      <c r="J210" s="158"/>
      <c r="K210" s="159">
        <f>ROUND(E210*J210,2)</f>
        <v>0</v>
      </c>
      <c r="L210" s="159">
        <v>15</v>
      </c>
      <c r="M210" s="159">
        <f>G210*(1+L210/100)</f>
        <v>0</v>
      </c>
      <c r="N210" s="159">
        <v>0.105</v>
      </c>
      <c r="O210" s="159">
        <f>ROUND(E210*N210,2)</f>
        <v>2.29</v>
      </c>
      <c r="P210" s="159">
        <v>0</v>
      </c>
      <c r="Q210" s="159">
        <f>ROUND(E210*P210,2)</f>
        <v>0</v>
      </c>
      <c r="R210" s="159"/>
      <c r="S210" s="159"/>
      <c r="T210" s="160">
        <v>0</v>
      </c>
      <c r="U210" s="159">
        <f>ROUND(E210*T210,2)</f>
        <v>0</v>
      </c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 t="s">
        <v>145</v>
      </c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">
      <c r="A211" s="136"/>
      <c r="B211" s="146"/>
      <c r="C211" s="175" t="s">
        <v>648</v>
      </c>
      <c r="D211" s="149"/>
      <c r="E211" s="153">
        <v>11.05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60"/>
      <c r="U211" s="159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 t="s">
        <v>147</v>
      </c>
      <c r="AF211" s="135">
        <v>0</v>
      </c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">
      <c r="A212" s="136"/>
      <c r="B212" s="146"/>
      <c r="C212" s="175" t="s">
        <v>649</v>
      </c>
      <c r="D212" s="149"/>
      <c r="E212" s="153">
        <v>2.472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  <c r="U212" s="159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 t="s">
        <v>147</v>
      </c>
      <c r="AF212" s="135">
        <v>0</v>
      </c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36"/>
      <c r="B213" s="146"/>
      <c r="C213" s="175" t="s">
        <v>650</v>
      </c>
      <c r="D213" s="149"/>
      <c r="E213" s="153">
        <v>4.5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60"/>
      <c r="U213" s="159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 t="s">
        <v>147</v>
      </c>
      <c r="AF213" s="135">
        <v>0</v>
      </c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36"/>
      <c r="B214" s="146"/>
      <c r="C214" s="175" t="s">
        <v>651</v>
      </c>
      <c r="D214" s="149"/>
      <c r="E214" s="153">
        <v>3.8250000000000002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  <c r="U214" s="159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 t="s">
        <v>147</v>
      </c>
      <c r="AF214" s="135">
        <v>0</v>
      </c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x14ac:dyDescent="0.2">
      <c r="A215" s="142" t="s">
        <v>140</v>
      </c>
      <c r="B215" s="147" t="s">
        <v>66</v>
      </c>
      <c r="C215" s="176" t="s">
        <v>67</v>
      </c>
      <c r="D215" s="150"/>
      <c r="E215" s="154"/>
      <c r="F215" s="161"/>
      <c r="G215" s="161">
        <f>SUMIF(AE216:AE225,"&lt;&gt;NOR",G216:G225)</f>
        <v>0</v>
      </c>
      <c r="H215" s="161"/>
      <c r="I215" s="161">
        <f>SUM(I216:I225)</f>
        <v>0</v>
      </c>
      <c r="J215" s="161"/>
      <c r="K215" s="161">
        <f>SUM(K216:K225)</f>
        <v>0</v>
      </c>
      <c r="L215" s="161"/>
      <c r="M215" s="161">
        <f>SUM(M216:M225)</f>
        <v>0</v>
      </c>
      <c r="N215" s="161"/>
      <c r="O215" s="161">
        <f>SUM(O216:O225)</f>
        <v>9.32</v>
      </c>
      <c r="P215" s="161"/>
      <c r="Q215" s="161">
        <f>SUM(Q216:Q225)</f>
        <v>0</v>
      </c>
      <c r="R215" s="161"/>
      <c r="S215" s="161"/>
      <c r="T215" s="162"/>
      <c r="U215" s="161">
        <f>SUM(U216:U225)</f>
        <v>99.19</v>
      </c>
      <c r="AE215" t="s">
        <v>141</v>
      </c>
    </row>
    <row r="216" spans="1:60" outlineLevel="1" x14ac:dyDescent="0.2">
      <c r="A216" s="136">
        <v>74</v>
      </c>
      <c r="B216" s="146" t="s">
        <v>652</v>
      </c>
      <c r="C216" s="174" t="s">
        <v>653</v>
      </c>
      <c r="D216" s="148" t="s">
        <v>202</v>
      </c>
      <c r="E216" s="152">
        <v>265</v>
      </c>
      <c r="F216" s="158"/>
      <c r="G216" s="159">
        <f>ROUND(E216*F216,2)</f>
        <v>0</v>
      </c>
      <c r="H216" s="158"/>
      <c r="I216" s="159">
        <f>ROUND(E216*H216,2)</f>
        <v>0</v>
      </c>
      <c r="J216" s="158"/>
      <c r="K216" s="159">
        <f>ROUND(E216*J216,2)</f>
        <v>0</v>
      </c>
      <c r="L216" s="159">
        <v>15</v>
      </c>
      <c r="M216" s="159">
        <f>G216*(1+L216/100)</f>
        <v>0</v>
      </c>
      <c r="N216" s="159">
        <v>3.338E-2</v>
      </c>
      <c r="O216" s="159">
        <f>ROUND(E216*N216,2)</f>
        <v>8.85</v>
      </c>
      <c r="P216" s="159">
        <v>0</v>
      </c>
      <c r="Q216" s="159">
        <f>ROUND(E216*P216,2)</f>
        <v>0</v>
      </c>
      <c r="R216" s="159"/>
      <c r="S216" s="159"/>
      <c r="T216" s="160">
        <v>0.17</v>
      </c>
      <c r="U216" s="159">
        <f>ROUND(E216*T216,2)</f>
        <v>45.05</v>
      </c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 t="s">
        <v>145</v>
      </c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36"/>
      <c r="B217" s="146"/>
      <c r="C217" s="175" t="s">
        <v>654</v>
      </c>
      <c r="D217" s="149"/>
      <c r="E217" s="153">
        <v>265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60"/>
      <c r="U217" s="159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 t="s">
        <v>147</v>
      </c>
      <c r="AF217" s="135">
        <v>0</v>
      </c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ht="22.5" outlineLevel="1" x14ac:dyDescent="0.2">
      <c r="A218" s="136">
        <v>75</v>
      </c>
      <c r="B218" s="146" t="s">
        <v>655</v>
      </c>
      <c r="C218" s="174" t="s">
        <v>656</v>
      </c>
      <c r="D218" s="148" t="s">
        <v>202</v>
      </c>
      <c r="E218" s="152">
        <v>795</v>
      </c>
      <c r="F218" s="158"/>
      <c r="G218" s="159">
        <f>ROUND(E218*F218,2)</f>
        <v>0</v>
      </c>
      <c r="H218" s="158"/>
      <c r="I218" s="159">
        <f>ROUND(E218*H218,2)</f>
        <v>0</v>
      </c>
      <c r="J218" s="158"/>
      <c r="K218" s="159">
        <f>ROUND(E218*J218,2)</f>
        <v>0</v>
      </c>
      <c r="L218" s="159">
        <v>15</v>
      </c>
      <c r="M218" s="159">
        <f>G218*(1+L218/100)</f>
        <v>0</v>
      </c>
      <c r="N218" s="159">
        <v>0</v>
      </c>
      <c r="O218" s="159">
        <f>ROUND(E218*N218,2)</f>
        <v>0</v>
      </c>
      <c r="P218" s="159">
        <v>0</v>
      </c>
      <c r="Q218" s="159">
        <f>ROUND(E218*P218,2)</f>
        <v>0</v>
      </c>
      <c r="R218" s="159"/>
      <c r="S218" s="159"/>
      <c r="T218" s="160">
        <v>0</v>
      </c>
      <c r="U218" s="159">
        <f>ROUND(E218*T218,2)</f>
        <v>0</v>
      </c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 t="s">
        <v>145</v>
      </c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1" x14ac:dyDescent="0.2">
      <c r="A219" s="136"/>
      <c r="B219" s="146"/>
      <c r="C219" s="175" t="s">
        <v>657</v>
      </c>
      <c r="D219" s="149"/>
      <c r="E219" s="153">
        <v>795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60"/>
      <c r="U219" s="159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 t="s">
        <v>147</v>
      </c>
      <c r="AF219" s="135">
        <v>0</v>
      </c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 x14ac:dyDescent="0.2">
      <c r="A220" s="136">
        <v>76</v>
      </c>
      <c r="B220" s="146" t="s">
        <v>658</v>
      </c>
      <c r="C220" s="174" t="s">
        <v>659</v>
      </c>
      <c r="D220" s="148" t="s">
        <v>202</v>
      </c>
      <c r="E220" s="152">
        <v>265</v>
      </c>
      <c r="F220" s="158"/>
      <c r="G220" s="159">
        <f>ROUND(E220*F220,2)</f>
        <v>0</v>
      </c>
      <c r="H220" s="158"/>
      <c r="I220" s="159">
        <f>ROUND(E220*H220,2)</f>
        <v>0</v>
      </c>
      <c r="J220" s="158"/>
      <c r="K220" s="159">
        <f>ROUND(E220*J220,2)</f>
        <v>0</v>
      </c>
      <c r="L220" s="159">
        <v>15</v>
      </c>
      <c r="M220" s="159">
        <f>G220*(1+L220/100)</f>
        <v>0</v>
      </c>
      <c r="N220" s="159">
        <v>0</v>
      </c>
      <c r="O220" s="159">
        <f>ROUND(E220*N220,2)</f>
        <v>0</v>
      </c>
      <c r="P220" s="159">
        <v>0</v>
      </c>
      <c r="Q220" s="159">
        <f>ROUND(E220*P220,2)</f>
        <v>0</v>
      </c>
      <c r="R220" s="159"/>
      <c r="S220" s="159"/>
      <c r="T220" s="160">
        <v>0.128</v>
      </c>
      <c r="U220" s="159">
        <f>ROUND(E220*T220,2)</f>
        <v>33.92</v>
      </c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 t="s">
        <v>145</v>
      </c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ht="22.5" outlineLevel="1" x14ac:dyDescent="0.2">
      <c r="A221" s="136">
        <v>77</v>
      </c>
      <c r="B221" s="146" t="s">
        <v>660</v>
      </c>
      <c r="C221" s="174" t="s">
        <v>661</v>
      </c>
      <c r="D221" s="148" t="s">
        <v>202</v>
      </c>
      <c r="E221" s="152">
        <v>12</v>
      </c>
      <c r="F221" s="158"/>
      <c r="G221" s="159">
        <f>ROUND(E221*F221,2)</f>
        <v>0</v>
      </c>
      <c r="H221" s="158"/>
      <c r="I221" s="159">
        <f>ROUND(E221*H221,2)</f>
        <v>0</v>
      </c>
      <c r="J221" s="158"/>
      <c r="K221" s="159">
        <f>ROUND(E221*J221,2)</f>
        <v>0</v>
      </c>
      <c r="L221" s="159">
        <v>15</v>
      </c>
      <c r="M221" s="159">
        <f>G221*(1+L221/100)</f>
        <v>0</v>
      </c>
      <c r="N221" s="159">
        <v>3.9230000000000001E-2</v>
      </c>
      <c r="O221" s="159">
        <f>ROUND(E221*N221,2)</f>
        <v>0.47</v>
      </c>
      <c r="P221" s="159">
        <v>0</v>
      </c>
      <c r="Q221" s="159">
        <f>ROUND(E221*P221,2)</f>
        <v>0</v>
      </c>
      <c r="R221" s="159"/>
      <c r="S221" s="159"/>
      <c r="T221" s="160">
        <v>0.27200000000000002</v>
      </c>
      <c r="U221" s="159">
        <f>ROUND(E221*T221,2)</f>
        <v>3.26</v>
      </c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 t="s">
        <v>145</v>
      </c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 x14ac:dyDescent="0.2">
      <c r="A222" s="136"/>
      <c r="B222" s="146"/>
      <c r="C222" s="175" t="s">
        <v>662</v>
      </c>
      <c r="D222" s="149"/>
      <c r="E222" s="153">
        <v>12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  <c r="U222" s="159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 t="s">
        <v>147</v>
      </c>
      <c r="AF222" s="135">
        <v>0</v>
      </c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 x14ac:dyDescent="0.2">
      <c r="A223" s="136">
        <v>78</v>
      </c>
      <c r="B223" s="146" t="s">
        <v>663</v>
      </c>
      <c r="C223" s="174" t="s">
        <v>664</v>
      </c>
      <c r="D223" s="148" t="s">
        <v>202</v>
      </c>
      <c r="E223" s="152">
        <v>265</v>
      </c>
      <c r="F223" s="158"/>
      <c r="G223" s="159">
        <f>ROUND(E223*F223,2)</f>
        <v>0</v>
      </c>
      <c r="H223" s="158"/>
      <c r="I223" s="159">
        <f>ROUND(E223*H223,2)</f>
        <v>0</v>
      </c>
      <c r="J223" s="158"/>
      <c r="K223" s="159">
        <f>ROUND(E223*J223,2)</f>
        <v>0</v>
      </c>
      <c r="L223" s="159">
        <v>15</v>
      </c>
      <c r="M223" s="159">
        <f>G223*(1+L223/100)</f>
        <v>0</v>
      </c>
      <c r="N223" s="159">
        <v>0</v>
      </c>
      <c r="O223" s="159">
        <f>ROUND(E223*N223,2)</f>
        <v>0</v>
      </c>
      <c r="P223" s="159">
        <v>0</v>
      </c>
      <c r="Q223" s="159">
        <f>ROUND(E223*P223,2)</f>
        <v>0</v>
      </c>
      <c r="R223" s="159"/>
      <c r="S223" s="159"/>
      <c r="T223" s="160">
        <v>0.04</v>
      </c>
      <c r="U223" s="159">
        <f>ROUND(E223*T223,2)</f>
        <v>10.6</v>
      </c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 t="s">
        <v>150</v>
      </c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1" x14ac:dyDescent="0.2">
      <c r="A224" s="136">
        <v>79</v>
      </c>
      <c r="B224" s="146" t="s">
        <v>665</v>
      </c>
      <c r="C224" s="174" t="s">
        <v>666</v>
      </c>
      <c r="D224" s="148" t="s">
        <v>202</v>
      </c>
      <c r="E224" s="152">
        <v>795</v>
      </c>
      <c r="F224" s="158"/>
      <c r="G224" s="159">
        <f>ROUND(E224*F224,2)</f>
        <v>0</v>
      </c>
      <c r="H224" s="158"/>
      <c r="I224" s="159">
        <f>ROUND(E224*H224,2)</f>
        <v>0</v>
      </c>
      <c r="J224" s="158"/>
      <c r="K224" s="159">
        <f>ROUND(E224*J224,2)</f>
        <v>0</v>
      </c>
      <c r="L224" s="159">
        <v>15</v>
      </c>
      <c r="M224" s="159">
        <f>G224*(1+L224/100)</f>
        <v>0</v>
      </c>
      <c r="N224" s="159">
        <v>0</v>
      </c>
      <c r="O224" s="159">
        <f>ROUND(E224*N224,2)</f>
        <v>0</v>
      </c>
      <c r="P224" s="159">
        <v>0</v>
      </c>
      <c r="Q224" s="159">
        <f>ROUND(E224*P224,2)</f>
        <v>0</v>
      </c>
      <c r="R224" s="159"/>
      <c r="S224" s="159"/>
      <c r="T224" s="160">
        <v>0</v>
      </c>
      <c r="U224" s="159">
        <f>ROUND(E224*T224,2)</f>
        <v>0</v>
      </c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 t="s">
        <v>150</v>
      </c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">
      <c r="A225" s="136">
        <v>80</v>
      </c>
      <c r="B225" s="146" t="s">
        <v>667</v>
      </c>
      <c r="C225" s="174" t="s">
        <v>668</v>
      </c>
      <c r="D225" s="148" t="s">
        <v>202</v>
      </c>
      <c r="E225" s="152">
        <v>265</v>
      </c>
      <c r="F225" s="158"/>
      <c r="G225" s="159">
        <f>ROUND(E225*F225,2)</f>
        <v>0</v>
      </c>
      <c r="H225" s="158"/>
      <c r="I225" s="159">
        <f>ROUND(E225*H225,2)</f>
        <v>0</v>
      </c>
      <c r="J225" s="158"/>
      <c r="K225" s="159">
        <f>ROUND(E225*J225,2)</f>
        <v>0</v>
      </c>
      <c r="L225" s="159">
        <v>15</v>
      </c>
      <c r="M225" s="159">
        <f>G225*(1+L225/100)</f>
        <v>0</v>
      </c>
      <c r="N225" s="159">
        <v>0</v>
      </c>
      <c r="O225" s="159">
        <f>ROUND(E225*N225,2)</f>
        <v>0</v>
      </c>
      <c r="P225" s="159">
        <v>0</v>
      </c>
      <c r="Q225" s="159">
        <f>ROUND(E225*P225,2)</f>
        <v>0</v>
      </c>
      <c r="R225" s="159"/>
      <c r="S225" s="159"/>
      <c r="T225" s="160">
        <v>2.4E-2</v>
      </c>
      <c r="U225" s="159">
        <f>ROUND(E225*T225,2)</f>
        <v>6.36</v>
      </c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 t="s">
        <v>150</v>
      </c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ht="25.5" x14ac:dyDescent="0.2">
      <c r="A226" s="142" t="s">
        <v>140</v>
      </c>
      <c r="B226" s="147" t="s">
        <v>68</v>
      </c>
      <c r="C226" s="176" t="s">
        <v>69</v>
      </c>
      <c r="D226" s="150"/>
      <c r="E226" s="154"/>
      <c r="F226" s="161"/>
      <c r="G226" s="161">
        <f>SUMIF(AE227:AE233,"&lt;&gt;NOR",G227:G233)</f>
        <v>0</v>
      </c>
      <c r="H226" s="161"/>
      <c r="I226" s="161">
        <f>SUM(I227:I233)</f>
        <v>0</v>
      </c>
      <c r="J226" s="161"/>
      <c r="K226" s="161">
        <f>SUM(K227:K233)</f>
        <v>0</v>
      </c>
      <c r="L226" s="161"/>
      <c r="M226" s="161">
        <f>SUM(M227:M233)</f>
        <v>0</v>
      </c>
      <c r="N226" s="161"/>
      <c r="O226" s="161">
        <f>SUM(O227:O233)</f>
        <v>0.03</v>
      </c>
      <c r="P226" s="161"/>
      <c r="Q226" s="161">
        <f>SUM(Q227:Q233)</f>
        <v>0</v>
      </c>
      <c r="R226" s="161"/>
      <c r="S226" s="161"/>
      <c r="T226" s="162"/>
      <c r="U226" s="161">
        <f>SUM(U227:U233)</f>
        <v>80.3</v>
      </c>
      <c r="AE226" t="s">
        <v>141</v>
      </c>
    </row>
    <row r="227" spans="1:60" outlineLevel="1" x14ac:dyDescent="0.2">
      <c r="A227" s="136">
        <v>81</v>
      </c>
      <c r="B227" s="146" t="s">
        <v>669</v>
      </c>
      <c r="C227" s="174" t="s">
        <v>670</v>
      </c>
      <c r="D227" s="148" t="s">
        <v>202</v>
      </c>
      <c r="E227" s="152">
        <v>255.6925</v>
      </c>
      <c r="F227" s="158"/>
      <c r="G227" s="159">
        <f>ROUND(E227*F227,2)</f>
        <v>0</v>
      </c>
      <c r="H227" s="158"/>
      <c r="I227" s="159">
        <f>ROUND(E227*H227,2)</f>
        <v>0</v>
      </c>
      <c r="J227" s="158"/>
      <c r="K227" s="159">
        <f>ROUND(E227*J227,2)</f>
        <v>0</v>
      </c>
      <c r="L227" s="159">
        <v>15</v>
      </c>
      <c r="M227" s="159">
        <f>G227*(1+L227/100)</f>
        <v>0</v>
      </c>
      <c r="N227" s="159">
        <v>4.0000000000000003E-5</v>
      </c>
      <c r="O227" s="159">
        <f>ROUND(E227*N227,2)</f>
        <v>0.01</v>
      </c>
      <c r="P227" s="159">
        <v>0</v>
      </c>
      <c r="Q227" s="159">
        <f>ROUND(E227*P227,2)</f>
        <v>0</v>
      </c>
      <c r="R227" s="159"/>
      <c r="S227" s="159"/>
      <c r="T227" s="160">
        <v>0.308</v>
      </c>
      <c r="U227" s="159">
        <f>ROUND(E227*T227,2)</f>
        <v>78.75</v>
      </c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 t="s">
        <v>145</v>
      </c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1" x14ac:dyDescent="0.2">
      <c r="A228" s="136"/>
      <c r="B228" s="146"/>
      <c r="C228" s="175" t="s">
        <v>671</v>
      </c>
      <c r="D228" s="149"/>
      <c r="E228" s="153">
        <v>126.95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  <c r="U228" s="159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 t="s">
        <v>147</v>
      </c>
      <c r="AF228" s="135">
        <v>0</v>
      </c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">
      <c r="A229" s="136"/>
      <c r="B229" s="146"/>
      <c r="C229" s="175" t="s">
        <v>672</v>
      </c>
      <c r="D229" s="149"/>
      <c r="E229" s="153">
        <v>128.74250000000001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60"/>
      <c r="U229" s="159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 t="s">
        <v>147</v>
      </c>
      <c r="AF229" s="135">
        <v>0</v>
      </c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">
      <c r="A230" s="136">
        <v>82</v>
      </c>
      <c r="B230" s="146" t="s">
        <v>673</v>
      </c>
      <c r="C230" s="174" t="s">
        <v>674</v>
      </c>
      <c r="D230" s="148" t="s">
        <v>269</v>
      </c>
      <c r="E230" s="152">
        <v>1</v>
      </c>
      <c r="F230" s="158"/>
      <c r="G230" s="159">
        <f>ROUND(E230*F230,2)</f>
        <v>0</v>
      </c>
      <c r="H230" s="158"/>
      <c r="I230" s="159">
        <f>ROUND(E230*H230,2)</f>
        <v>0</v>
      </c>
      <c r="J230" s="158"/>
      <c r="K230" s="159">
        <f>ROUND(E230*J230,2)</f>
        <v>0</v>
      </c>
      <c r="L230" s="159">
        <v>15</v>
      </c>
      <c r="M230" s="159">
        <f>G230*(1+L230/100)</f>
        <v>0</v>
      </c>
      <c r="N230" s="159">
        <v>8.7399999999999995E-3</v>
      </c>
      <c r="O230" s="159">
        <f>ROUND(E230*N230,2)</f>
        <v>0.01</v>
      </c>
      <c r="P230" s="159">
        <v>0</v>
      </c>
      <c r="Q230" s="159">
        <f>ROUND(E230*P230,2)</f>
        <v>0</v>
      </c>
      <c r="R230" s="159"/>
      <c r="S230" s="159"/>
      <c r="T230" s="160">
        <v>1.23</v>
      </c>
      <c r="U230" s="159">
        <f>ROUND(E230*T230,2)</f>
        <v>1.23</v>
      </c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 t="s">
        <v>145</v>
      </c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outlineLevel="1" x14ac:dyDescent="0.2">
      <c r="A231" s="136"/>
      <c r="B231" s="146"/>
      <c r="C231" s="175" t="s">
        <v>675</v>
      </c>
      <c r="D231" s="149"/>
      <c r="E231" s="153">
        <v>1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60"/>
      <c r="U231" s="159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 t="s">
        <v>147</v>
      </c>
      <c r="AF231" s="135">
        <v>0</v>
      </c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">
      <c r="A232" s="136">
        <v>83</v>
      </c>
      <c r="B232" s="146" t="s">
        <v>676</v>
      </c>
      <c r="C232" s="174" t="s">
        <v>677</v>
      </c>
      <c r="D232" s="148" t="s">
        <v>304</v>
      </c>
      <c r="E232" s="152">
        <v>4</v>
      </c>
      <c r="F232" s="158"/>
      <c r="G232" s="159">
        <f>ROUND(E232*F232,2)</f>
        <v>0</v>
      </c>
      <c r="H232" s="158"/>
      <c r="I232" s="159">
        <f>ROUND(E232*H232,2)</f>
        <v>0</v>
      </c>
      <c r="J232" s="158"/>
      <c r="K232" s="159">
        <f>ROUND(E232*J232,2)</f>
        <v>0</v>
      </c>
      <c r="L232" s="159">
        <v>15</v>
      </c>
      <c r="M232" s="159">
        <f>G232*(1+L232/100)</f>
        <v>0</v>
      </c>
      <c r="N232" s="159">
        <v>2.81E-3</v>
      </c>
      <c r="O232" s="159">
        <f>ROUND(E232*N232,2)</f>
        <v>0.01</v>
      </c>
      <c r="P232" s="159">
        <v>0</v>
      </c>
      <c r="Q232" s="159">
        <f>ROUND(E232*P232,2)</f>
        <v>0</v>
      </c>
      <c r="R232" s="159"/>
      <c r="S232" s="159"/>
      <c r="T232" s="160">
        <v>0.08</v>
      </c>
      <c r="U232" s="159">
        <f>ROUND(E232*T232,2)</f>
        <v>0.32</v>
      </c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 t="s">
        <v>145</v>
      </c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 x14ac:dyDescent="0.2">
      <c r="A233" s="136">
        <v>84</v>
      </c>
      <c r="B233" s="146" t="s">
        <v>678</v>
      </c>
      <c r="C233" s="174" t="s">
        <v>679</v>
      </c>
      <c r="D233" s="148" t="s">
        <v>304</v>
      </c>
      <c r="E233" s="152">
        <v>4</v>
      </c>
      <c r="F233" s="158"/>
      <c r="G233" s="159">
        <f>ROUND(E233*F233,2)</f>
        <v>0</v>
      </c>
      <c r="H233" s="158"/>
      <c r="I233" s="159">
        <f>ROUND(E233*H233,2)</f>
        <v>0</v>
      </c>
      <c r="J233" s="158"/>
      <c r="K233" s="159">
        <f>ROUND(E233*J233,2)</f>
        <v>0</v>
      </c>
      <c r="L233" s="159">
        <v>15</v>
      </c>
      <c r="M233" s="159">
        <f>G233*(1+L233/100)</f>
        <v>0</v>
      </c>
      <c r="N233" s="159">
        <v>1E-4</v>
      </c>
      <c r="O233" s="159">
        <f>ROUND(E233*N233,2)</f>
        <v>0</v>
      </c>
      <c r="P233" s="159">
        <v>0</v>
      </c>
      <c r="Q233" s="159">
        <f>ROUND(E233*P233,2)</f>
        <v>0</v>
      </c>
      <c r="R233" s="159"/>
      <c r="S233" s="159"/>
      <c r="T233" s="160">
        <v>0</v>
      </c>
      <c r="U233" s="159">
        <f>ROUND(E233*T233,2)</f>
        <v>0</v>
      </c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 t="s">
        <v>223</v>
      </c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x14ac:dyDescent="0.2">
      <c r="A234" s="142" t="s">
        <v>140</v>
      </c>
      <c r="B234" s="147" t="s">
        <v>72</v>
      </c>
      <c r="C234" s="176" t="s">
        <v>73</v>
      </c>
      <c r="D234" s="150"/>
      <c r="E234" s="154"/>
      <c r="F234" s="161"/>
      <c r="G234" s="161">
        <f>SUMIF(AE235:AE235,"&lt;&gt;NOR",G235:G235)</f>
        <v>0</v>
      </c>
      <c r="H234" s="161"/>
      <c r="I234" s="161">
        <f>SUM(I235:I235)</f>
        <v>0</v>
      </c>
      <c r="J234" s="161"/>
      <c r="K234" s="161">
        <f>SUM(K235:K235)</f>
        <v>0</v>
      </c>
      <c r="L234" s="161"/>
      <c r="M234" s="161">
        <f>SUM(M235:M235)</f>
        <v>0</v>
      </c>
      <c r="N234" s="161"/>
      <c r="O234" s="161">
        <f>SUM(O235:O235)</f>
        <v>0</v>
      </c>
      <c r="P234" s="161"/>
      <c r="Q234" s="161">
        <f>SUM(Q235:Q235)</f>
        <v>0</v>
      </c>
      <c r="R234" s="161"/>
      <c r="S234" s="161"/>
      <c r="T234" s="162"/>
      <c r="U234" s="161">
        <f>SUM(U235:U235)</f>
        <v>126.31</v>
      </c>
      <c r="AE234" t="s">
        <v>141</v>
      </c>
    </row>
    <row r="235" spans="1:60" outlineLevel="1" x14ac:dyDescent="0.2">
      <c r="A235" s="136">
        <v>85</v>
      </c>
      <c r="B235" s="146" t="s">
        <v>363</v>
      </c>
      <c r="C235" s="174" t="s">
        <v>364</v>
      </c>
      <c r="D235" s="148" t="s">
        <v>218</v>
      </c>
      <c r="E235" s="152">
        <v>205.71298999999999</v>
      </c>
      <c r="F235" s="158"/>
      <c r="G235" s="159">
        <f>ROUND(E235*F235,2)</f>
        <v>0</v>
      </c>
      <c r="H235" s="158"/>
      <c r="I235" s="159">
        <f>ROUND(E235*H235,2)</f>
        <v>0</v>
      </c>
      <c r="J235" s="158"/>
      <c r="K235" s="159">
        <f>ROUND(E235*J235,2)</f>
        <v>0</v>
      </c>
      <c r="L235" s="159">
        <v>15</v>
      </c>
      <c r="M235" s="159">
        <f>G235*(1+L235/100)</f>
        <v>0</v>
      </c>
      <c r="N235" s="159">
        <v>0</v>
      </c>
      <c r="O235" s="159">
        <f>ROUND(E235*N235,2)</f>
        <v>0</v>
      </c>
      <c r="P235" s="159">
        <v>0</v>
      </c>
      <c r="Q235" s="159">
        <f>ROUND(E235*P235,2)</f>
        <v>0</v>
      </c>
      <c r="R235" s="159"/>
      <c r="S235" s="159"/>
      <c r="T235" s="160">
        <v>0.61399999999999999</v>
      </c>
      <c r="U235" s="159">
        <f>ROUND(E235*T235,2)</f>
        <v>126.31</v>
      </c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 t="s">
        <v>365</v>
      </c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x14ac:dyDescent="0.2">
      <c r="A236" s="142" t="s">
        <v>140</v>
      </c>
      <c r="B236" s="147" t="s">
        <v>74</v>
      </c>
      <c r="C236" s="176" t="s">
        <v>75</v>
      </c>
      <c r="D236" s="150"/>
      <c r="E236" s="154"/>
      <c r="F236" s="161"/>
      <c r="G236" s="161">
        <f>SUMIF(AE237:AE246,"&lt;&gt;NOR",G237:G246)</f>
        <v>0</v>
      </c>
      <c r="H236" s="161"/>
      <c r="I236" s="161">
        <f>SUM(I237:I246)</f>
        <v>0</v>
      </c>
      <c r="J236" s="161"/>
      <c r="K236" s="161">
        <f>SUM(K237:K246)</f>
        <v>0</v>
      </c>
      <c r="L236" s="161"/>
      <c r="M236" s="161">
        <f>SUM(M237:M246)</f>
        <v>0</v>
      </c>
      <c r="N236" s="161"/>
      <c r="O236" s="161">
        <f>SUM(O237:O246)</f>
        <v>1.03</v>
      </c>
      <c r="P236" s="161"/>
      <c r="Q236" s="161">
        <f>SUM(Q237:Q246)</f>
        <v>0</v>
      </c>
      <c r="R236" s="161"/>
      <c r="S236" s="161"/>
      <c r="T236" s="162"/>
      <c r="U236" s="161">
        <f>SUM(U237:U246)</f>
        <v>46.379999999999995</v>
      </c>
      <c r="AE236" t="s">
        <v>141</v>
      </c>
    </row>
    <row r="237" spans="1:60" outlineLevel="1" x14ac:dyDescent="0.2">
      <c r="A237" s="136">
        <v>86</v>
      </c>
      <c r="B237" s="146" t="s">
        <v>680</v>
      </c>
      <c r="C237" s="174" t="s">
        <v>681</v>
      </c>
      <c r="D237" s="148" t="s">
        <v>202</v>
      </c>
      <c r="E237" s="152">
        <v>17.256499999999999</v>
      </c>
      <c r="F237" s="158"/>
      <c r="G237" s="159">
        <f>ROUND(E237*F237,2)</f>
        <v>0</v>
      </c>
      <c r="H237" s="158"/>
      <c r="I237" s="159">
        <f>ROUND(E237*H237,2)</f>
        <v>0</v>
      </c>
      <c r="J237" s="158"/>
      <c r="K237" s="159">
        <f>ROUND(E237*J237,2)</f>
        <v>0</v>
      </c>
      <c r="L237" s="159">
        <v>15</v>
      </c>
      <c r="M237" s="159">
        <f>G237*(1+L237/100)</f>
        <v>0</v>
      </c>
      <c r="N237" s="159">
        <v>1E-3</v>
      </c>
      <c r="O237" s="159">
        <f>ROUND(E237*N237,2)</f>
        <v>0.02</v>
      </c>
      <c r="P237" s="159">
        <v>0</v>
      </c>
      <c r="Q237" s="159">
        <f>ROUND(E237*P237,2)</f>
        <v>0</v>
      </c>
      <c r="R237" s="159"/>
      <c r="S237" s="159"/>
      <c r="T237" s="160">
        <v>0.24</v>
      </c>
      <c r="U237" s="159">
        <f>ROUND(E237*T237,2)</f>
        <v>4.1399999999999997</v>
      </c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 t="s">
        <v>682</v>
      </c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1" x14ac:dyDescent="0.2">
      <c r="A238" s="136"/>
      <c r="B238" s="146"/>
      <c r="C238" s="175" t="s">
        <v>683</v>
      </c>
      <c r="D238" s="149"/>
      <c r="E238" s="153">
        <v>5.4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  <c r="U238" s="159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 t="s">
        <v>147</v>
      </c>
      <c r="AF238" s="135">
        <v>0</v>
      </c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36"/>
      <c r="B239" s="146"/>
      <c r="C239" s="175" t="s">
        <v>684</v>
      </c>
      <c r="D239" s="149"/>
      <c r="E239" s="153">
        <v>11.8565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60"/>
      <c r="U239" s="159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 t="s">
        <v>147</v>
      </c>
      <c r="AF239" s="135">
        <v>0</v>
      </c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">
      <c r="A240" s="136">
        <v>87</v>
      </c>
      <c r="B240" s="146" t="s">
        <v>685</v>
      </c>
      <c r="C240" s="174" t="s">
        <v>686</v>
      </c>
      <c r="D240" s="148" t="s">
        <v>269</v>
      </c>
      <c r="E240" s="152">
        <v>22</v>
      </c>
      <c r="F240" s="158"/>
      <c r="G240" s="159">
        <f>ROUND(E240*F240,2)</f>
        <v>0</v>
      </c>
      <c r="H240" s="158"/>
      <c r="I240" s="159">
        <f>ROUND(E240*H240,2)</f>
        <v>0</v>
      </c>
      <c r="J240" s="158"/>
      <c r="K240" s="159">
        <f>ROUND(E240*J240,2)</f>
        <v>0</v>
      </c>
      <c r="L240" s="159">
        <v>15</v>
      </c>
      <c r="M240" s="159">
        <f>G240*(1+L240/100)</f>
        <v>0</v>
      </c>
      <c r="N240" s="159">
        <v>0</v>
      </c>
      <c r="O240" s="159">
        <f>ROUND(E240*N240,2)</f>
        <v>0</v>
      </c>
      <c r="P240" s="159">
        <v>0</v>
      </c>
      <c r="Q240" s="159">
        <f>ROUND(E240*P240,2)</f>
        <v>0</v>
      </c>
      <c r="R240" s="159"/>
      <c r="S240" s="159"/>
      <c r="T240" s="160">
        <v>0.09</v>
      </c>
      <c r="U240" s="159">
        <f>ROUND(E240*T240,2)</f>
        <v>1.98</v>
      </c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 t="s">
        <v>682</v>
      </c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">
      <c r="A241" s="136"/>
      <c r="B241" s="146"/>
      <c r="C241" s="175" t="s">
        <v>687</v>
      </c>
      <c r="D241" s="149"/>
      <c r="E241" s="153">
        <v>22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60"/>
      <c r="U241" s="159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 t="s">
        <v>147</v>
      </c>
      <c r="AF241" s="135">
        <v>0</v>
      </c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ht="22.5" outlineLevel="1" x14ac:dyDescent="0.2">
      <c r="A242" s="136">
        <v>88</v>
      </c>
      <c r="B242" s="146" t="s">
        <v>688</v>
      </c>
      <c r="C242" s="174" t="s">
        <v>689</v>
      </c>
      <c r="D242" s="148" t="s">
        <v>202</v>
      </c>
      <c r="E242" s="152">
        <v>127.69</v>
      </c>
      <c r="F242" s="158"/>
      <c r="G242" s="159">
        <f>ROUND(E242*F242,2)</f>
        <v>0</v>
      </c>
      <c r="H242" s="158"/>
      <c r="I242" s="159">
        <f>ROUND(E242*H242,2)</f>
        <v>0</v>
      </c>
      <c r="J242" s="158"/>
      <c r="K242" s="159">
        <f>ROUND(E242*J242,2)</f>
        <v>0</v>
      </c>
      <c r="L242" s="159">
        <v>15</v>
      </c>
      <c r="M242" s="159">
        <f>G242*(1+L242/100)</f>
        <v>0</v>
      </c>
      <c r="N242" s="159">
        <v>7.1599999999999997E-3</v>
      </c>
      <c r="O242" s="159">
        <f>ROUND(E242*N242,2)</f>
        <v>0.91</v>
      </c>
      <c r="P242" s="159">
        <v>0</v>
      </c>
      <c r="Q242" s="159">
        <f>ROUND(E242*P242,2)</f>
        <v>0</v>
      </c>
      <c r="R242" s="159"/>
      <c r="S242" s="159"/>
      <c r="T242" s="160">
        <v>0.28033000000000002</v>
      </c>
      <c r="U242" s="159">
        <f>ROUND(E242*T242,2)</f>
        <v>35.799999999999997</v>
      </c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 t="s">
        <v>690</v>
      </c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">
      <c r="A243" s="136"/>
      <c r="B243" s="146"/>
      <c r="C243" s="175" t="s">
        <v>691</v>
      </c>
      <c r="D243" s="149"/>
      <c r="E243" s="153">
        <v>127.69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60"/>
      <c r="U243" s="159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 t="s">
        <v>147</v>
      </c>
      <c r="AF243" s="135">
        <v>0</v>
      </c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ht="22.5" outlineLevel="1" x14ac:dyDescent="0.2">
      <c r="A244" s="136">
        <v>89</v>
      </c>
      <c r="B244" s="146" t="s">
        <v>692</v>
      </c>
      <c r="C244" s="174" t="s">
        <v>693</v>
      </c>
      <c r="D244" s="148" t="s">
        <v>202</v>
      </c>
      <c r="E244" s="152">
        <v>13.12</v>
      </c>
      <c r="F244" s="158"/>
      <c r="G244" s="159">
        <f>ROUND(E244*F244,2)</f>
        <v>0</v>
      </c>
      <c r="H244" s="158"/>
      <c r="I244" s="159">
        <f>ROUND(E244*H244,2)</f>
        <v>0</v>
      </c>
      <c r="J244" s="158"/>
      <c r="K244" s="159">
        <f>ROUND(E244*J244,2)</f>
        <v>0</v>
      </c>
      <c r="L244" s="159">
        <v>15</v>
      </c>
      <c r="M244" s="159">
        <f>G244*(1+L244/100)</f>
        <v>0</v>
      </c>
      <c r="N244" s="159">
        <v>7.45E-3</v>
      </c>
      <c r="O244" s="159">
        <f>ROUND(E244*N244,2)</f>
        <v>0.1</v>
      </c>
      <c r="P244" s="159">
        <v>0</v>
      </c>
      <c r="Q244" s="159">
        <f>ROUND(E244*P244,2)</f>
        <v>0</v>
      </c>
      <c r="R244" s="159"/>
      <c r="S244" s="159"/>
      <c r="T244" s="160">
        <v>0.33989999999999998</v>
      </c>
      <c r="U244" s="159">
        <f>ROUND(E244*T244,2)</f>
        <v>4.46</v>
      </c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 t="s">
        <v>690</v>
      </c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36"/>
      <c r="B245" s="146"/>
      <c r="C245" s="175" t="s">
        <v>694</v>
      </c>
      <c r="D245" s="149"/>
      <c r="E245" s="153">
        <v>13.12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60"/>
      <c r="U245" s="159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 t="s">
        <v>147</v>
      </c>
      <c r="AF245" s="135">
        <v>0</v>
      </c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36">
        <v>90</v>
      </c>
      <c r="B246" s="146" t="s">
        <v>695</v>
      </c>
      <c r="C246" s="174" t="s">
        <v>696</v>
      </c>
      <c r="D246" s="148" t="s">
        <v>0</v>
      </c>
      <c r="E246" s="155"/>
      <c r="F246" s="158"/>
      <c r="G246" s="159">
        <f>ROUND(E246*F246,2)</f>
        <v>0</v>
      </c>
      <c r="H246" s="158"/>
      <c r="I246" s="159">
        <f>ROUND(E246*H246,2)</f>
        <v>0</v>
      </c>
      <c r="J246" s="158"/>
      <c r="K246" s="159">
        <f>ROUND(E246*J246,2)</f>
        <v>0</v>
      </c>
      <c r="L246" s="159">
        <v>15</v>
      </c>
      <c r="M246" s="159">
        <f>G246*(1+L246/100)</f>
        <v>0</v>
      </c>
      <c r="N246" s="159">
        <v>0</v>
      </c>
      <c r="O246" s="159">
        <f>ROUND(E246*N246,2)</f>
        <v>0</v>
      </c>
      <c r="P246" s="159">
        <v>0</v>
      </c>
      <c r="Q246" s="159">
        <f>ROUND(E246*P246,2)</f>
        <v>0</v>
      </c>
      <c r="R246" s="159"/>
      <c r="S246" s="159"/>
      <c r="T246" s="160">
        <v>0</v>
      </c>
      <c r="U246" s="159">
        <f>ROUND(E246*T246,2)</f>
        <v>0</v>
      </c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 t="s">
        <v>365</v>
      </c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x14ac:dyDescent="0.2">
      <c r="A247" s="142" t="s">
        <v>140</v>
      </c>
      <c r="B247" s="147" t="s">
        <v>76</v>
      </c>
      <c r="C247" s="176" t="s">
        <v>77</v>
      </c>
      <c r="D247" s="150"/>
      <c r="E247" s="154"/>
      <c r="F247" s="161"/>
      <c r="G247" s="161">
        <f>SUMIF(AE248:AE295,"&lt;&gt;NOR",G248:G295)</f>
        <v>0</v>
      </c>
      <c r="H247" s="161"/>
      <c r="I247" s="161">
        <f>SUM(I248:I295)</f>
        <v>0</v>
      </c>
      <c r="J247" s="161"/>
      <c r="K247" s="161">
        <f>SUM(K248:K295)</f>
        <v>0</v>
      </c>
      <c r="L247" s="161"/>
      <c r="M247" s="161">
        <f>SUM(M248:M295)</f>
        <v>0</v>
      </c>
      <c r="N247" s="161"/>
      <c r="O247" s="161">
        <f>SUM(O248:O295)</f>
        <v>2.8</v>
      </c>
      <c r="P247" s="161"/>
      <c r="Q247" s="161">
        <f>SUM(Q248:Q295)</f>
        <v>0</v>
      </c>
      <c r="R247" s="161"/>
      <c r="S247" s="161"/>
      <c r="T247" s="162"/>
      <c r="U247" s="161">
        <f>SUM(U248:U295)</f>
        <v>275.56</v>
      </c>
      <c r="AE247" t="s">
        <v>141</v>
      </c>
    </row>
    <row r="248" spans="1:60" ht="22.5" outlineLevel="1" x14ac:dyDescent="0.2">
      <c r="A248" s="136">
        <v>91</v>
      </c>
      <c r="B248" s="146" t="s">
        <v>366</v>
      </c>
      <c r="C248" s="174" t="s">
        <v>367</v>
      </c>
      <c r="D248" s="148" t="s">
        <v>202</v>
      </c>
      <c r="E248" s="152">
        <v>38.549999999999997</v>
      </c>
      <c r="F248" s="158"/>
      <c r="G248" s="159">
        <f>ROUND(E248*F248,2)</f>
        <v>0</v>
      </c>
      <c r="H248" s="158"/>
      <c r="I248" s="159">
        <f>ROUND(E248*H248,2)</f>
        <v>0</v>
      </c>
      <c r="J248" s="158"/>
      <c r="K248" s="159">
        <f>ROUND(E248*J248,2)</f>
        <v>0</v>
      </c>
      <c r="L248" s="159">
        <v>15</v>
      </c>
      <c r="M248" s="159">
        <f>G248*(1+L248/100)</f>
        <v>0</v>
      </c>
      <c r="N248" s="159">
        <v>5.1999999999999995E-4</v>
      </c>
      <c r="O248" s="159">
        <f>ROUND(E248*N248,2)</f>
        <v>0.02</v>
      </c>
      <c r="P248" s="159">
        <v>0</v>
      </c>
      <c r="Q248" s="159">
        <f>ROUND(E248*P248,2)</f>
        <v>0</v>
      </c>
      <c r="R248" s="159"/>
      <c r="S248" s="159"/>
      <c r="T248" s="160">
        <v>4.9000000000000002E-2</v>
      </c>
      <c r="U248" s="159">
        <f>ROUND(E248*T248,2)</f>
        <v>1.89</v>
      </c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 t="s">
        <v>150</v>
      </c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ht="33.75" outlineLevel="1" x14ac:dyDescent="0.2">
      <c r="A249" s="136"/>
      <c r="B249" s="146"/>
      <c r="C249" s="175" t="s">
        <v>697</v>
      </c>
      <c r="D249" s="149"/>
      <c r="E249" s="153">
        <v>38.549999999999997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60"/>
      <c r="U249" s="159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 t="s">
        <v>147</v>
      </c>
      <c r="AF249" s="135">
        <v>0</v>
      </c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ht="22.5" outlineLevel="1" x14ac:dyDescent="0.2">
      <c r="A250" s="136">
        <v>92</v>
      </c>
      <c r="B250" s="146" t="s">
        <v>369</v>
      </c>
      <c r="C250" s="174" t="s">
        <v>1541</v>
      </c>
      <c r="D250" s="148" t="s">
        <v>202</v>
      </c>
      <c r="E250" s="152">
        <v>38.549999999999997</v>
      </c>
      <c r="F250" s="158"/>
      <c r="G250" s="159">
        <f>ROUND(E250*F250,2)</f>
        <v>0</v>
      </c>
      <c r="H250" s="158"/>
      <c r="I250" s="159">
        <f>ROUND(E250*H250,2)</f>
        <v>0</v>
      </c>
      <c r="J250" s="158"/>
      <c r="K250" s="159">
        <f>ROUND(E250*J250,2)</f>
        <v>0</v>
      </c>
      <c r="L250" s="159">
        <v>15</v>
      </c>
      <c r="M250" s="159">
        <f>G250*(1+L250/100)</f>
        <v>0</v>
      </c>
      <c r="N250" s="159">
        <v>6.1000000000000004E-3</v>
      </c>
      <c r="O250" s="159">
        <f>ROUND(E250*N250,2)</f>
        <v>0.24</v>
      </c>
      <c r="P250" s="159">
        <v>0</v>
      </c>
      <c r="Q250" s="159">
        <f>ROUND(E250*P250,2)</f>
        <v>0</v>
      </c>
      <c r="R250" s="159"/>
      <c r="S250" s="159"/>
      <c r="T250" s="160">
        <v>0.26600000000000001</v>
      </c>
      <c r="U250" s="159">
        <f>ROUND(E250*T250,2)</f>
        <v>10.25</v>
      </c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 t="s">
        <v>150</v>
      </c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ht="33.75" outlineLevel="1" x14ac:dyDescent="0.2">
      <c r="A251" s="136"/>
      <c r="B251" s="146"/>
      <c r="C251" s="175" t="s">
        <v>697</v>
      </c>
      <c r="D251" s="149"/>
      <c r="E251" s="153">
        <v>38.549999999999997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60"/>
      <c r="U251" s="159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 t="s">
        <v>147</v>
      </c>
      <c r="AF251" s="135">
        <v>0</v>
      </c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ht="22.5" outlineLevel="1" x14ac:dyDescent="0.2">
      <c r="A252" s="136">
        <v>93</v>
      </c>
      <c r="B252" s="146" t="s">
        <v>369</v>
      </c>
      <c r="C252" s="174" t="s">
        <v>371</v>
      </c>
      <c r="D252" s="148" t="s">
        <v>202</v>
      </c>
      <c r="E252" s="152">
        <v>77.099999999999994</v>
      </c>
      <c r="F252" s="158"/>
      <c r="G252" s="159">
        <f>ROUND(E252*F252,2)</f>
        <v>0</v>
      </c>
      <c r="H252" s="158"/>
      <c r="I252" s="159">
        <f>ROUND(E252*H252,2)</f>
        <v>0</v>
      </c>
      <c r="J252" s="158"/>
      <c r="K252" s="159">
        <f>ROUND(E252*J252,2)</f>
        <v>0</v>
      </c>
      <c r="L252" s="159">
        <v>15</v>
      </c>
      <c r="M252" s="159">
        <f>G252*(1+L252/100)</f>
        <v>0</v>
      </c>
      <c r="N252" s="159">
        <v>5.3800000000000002E-3</v>
      </c>
      <c r="O252" s="159">
        <f>ROUND(E252*N252,2)</f>
        <v>0.41</v>
      </c>
      <c r="P252" s="159">
        <v>0</v>
      </c>
      <c r="Q252" s="159">
        <f>ROUND(E252*P252,2)</f>
        <v>0</v>
      </c>
      <c r="R252" s="159"/>
      <c r="S252" s="159"/>
      <c r="T252" s="160">
        <v>0.26600000000000001</v>
      </c>
      <c r="U252" s="159">
        <f>ROUND(E252*T252,2)</f>
        <v>20.51</v>
      </c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 t="s">
        <v>150</v>
      </c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">
      <c r="A253" s="136"/>
      <c r="B253" s="146"/>
      <c r="C253" s="175" t="s">
        <v>698</v>
      </c>
      <c r="D253" s="149"/>
      <c r="E253" s="153">
        <v>77.099999999999994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60"/>
      <c r="U253" s="159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 t="s">
        <v>147</v>
      </c>
      <c r="AF253" s="135">
        <v>0</v>
      </c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ht="22.5" outlineLevel="1" x14ac:dyDescent="0.2">
      <c r="A254" s="136">
        <v>94</v>
      </c>
      <c r="B254" s="146" t="s">
        <v>699</v>
      </c>
      <c r="C254" s="174" t="s">
        <v>700</v>
      </c>
      <c r="D254" s="148" t="s">
        <v>202</v>
      </c>
      <c r="E254" s="152">
        <v>18.690000000000001</v>
      </c>
      <c r="F254" s="158"/>
      <c r="G254" s="159">
        <f>ROUND(E254*F254,2)</f>
        <v>0</v>
      </c>
      <c r="H254" s="158"/>
      <c r="I254" s="159">
        <f>ROUND(E254*H254,2)</f>
        <v>0</v>
      </c>
      <c r="J254" s="158"/>
      <c r="K254" s="159">
        <f>ROUND(E254*J254,2)</f>
        <v>0</v>
      </c>
      <c r="L254" s="159">
        <v>15</v>
      </c>
      <c r="M254" s="159">
        <f>G254*(1+L254/100)</f>
        <v>0</v>
      </c>
      <c r="N254" s="159">
        <v>1.1100000000000001E-3</v>
      </c>
      <c r="O254" s="159">
        <f>ROUND(E254*N254,2)</f>
        <v>0.02</v>
      </c>
      <c r="P254" s="159">
        <v>0</v>
      </c>
      <c r="Q254" s="159">
        <f>ROUND(E254*P254,2)</f>
        <v>0</v>
      </c>
      <c r="R254" s="159"/>
      <c r="S254" s="159"/>
      <c r="T254" s="160">
        <v>0.23529</v>
      </c>
      <c r="U254" s="159">
        <f>ROUND(E254*T254,2)</f>
        <v>4.4000000000000004</v>
      </c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 t="s">
        <v>682</v>
      </c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">
      <c r="A255" s="136"/>
      <c r="B255" s="146"/>
      <c r="C255" s="175" t="s">
        <v>701</v>
      </c>
      <c r="D255" s="149"/>
      <c r="E255" s="153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60"/>
      <c r="U255" s="159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 t="s">
        <v>147</v>
      </c>
      <c r="AF255" s="135">
        <v>0</v>
      </c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">
      <c r="A256" s="136"/>
      <c r="B256" s="146"/>
      <c r="C256" s="175" t="s">
        <v>638</v>
      </c>
      <c r="D256" s="149"/>
      <c r="E256" s="153">
        <v>18.690000000000001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  <c r="U256" s="159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 t="s">
        <v>147</v>
      </c>
      <c r="AF256" s="135">
        <v>0</v>
      </c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ht="22.5" outlineLevel="1" x14ac:dyDescent="0.2">
      <c r="A257" s="136">
        <v>95</v>
      </c>
      <c r="B257" s="146" t="s">
        <v>702</v>
      </c>
      <c r="C257" s="174" t="s">
        <v>703</v>
      </c>
      <c r="D257" s="148" t="s">
        <v>202</v>
      </c>
      <c r="E257" s="152">
        <v>116.67</v>
      </c>
      <c r="F257" s="158"/>
      <c r="G257" s="159">
        <f>ROUND(E257*F257,2)</f>
        <v>0</v>
      </c>
      <c r="H257" s="158"/>
      <c r="I257" s="159">
        <f>ROUND(E257*H257,2)</f>
        <v>0</v>
      </c>
      <c r="J257" s="158"/>
      <c r="K257" s="159">
        <f>ROUND(E257*J257,2)</f>
        <v>0</v>
      </c>
      <c r="L257" s="159">
        <v>15</v>
      </c>
      <c r="M257" s="159">
        <f>G257*(1+L257/100)</f>
        <v>0</v>
      </c>
      <c r="N257" s="159">
        <v>2.0000000000000001E-4</v>
      </c>
      <c r="O257" s="159">
        <f>ROUND(E257*N257,2)</f>
        <v>0.02</v>
      </c>
      <c r="P257" s="159">
        <v>0</v>
      </c>
      <c r="Q257" s="159">
        <f>ROUND(E257*P257,2)</f>
        <v>0</v>
      </c>
      <c r="R257" s="159"/>
      <c r="S257" s="159"/>
      <c r="T257" s="160">
        <v>2.75E-2</v>
      </c>
      <c r="U257" s="159">
        <f>ROUND(E257*T257,2)</f>
        <v>3.21</v>
      </c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 t="s">
        <v>682</v>
      </c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">
      <c r="A258" s="136"/>
      <c r="B258" s="146"/>
      <c r="C258" s="175" t="s">
        <v>704</v>
      </c>
      <c r="D258" s="149"/>
      <c r="E258" s="153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  <c r="U258" s="159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 t="s">
        <v>147</v>
      </c>
      <c r="AF258" s="135">
        <v>0</v>
      </c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outlineLevel="1" x14ac:dyDescent="0.2">
      <c r="A259" s="136"/>
      <c r="B259" s="146"/>
      <c r="C259" s="175" t="s">
        <v>638</v>
      </c>
      <c r="D259" s="149"/>
      <c r="E259" s="153">
        <v>18.690000000000001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60"/>
      <c r="U259" s="159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 t="s">
        <v>147</v>
      </c>
      <c r="AF259" s="135">
        <v>0</v>
      </c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">
      <c r="A260" s="136"/>
      <c r="B260" s="146"/>
      <c r="C260" s="175" t="s">
        <v>705</v>
      </c>
      <c r="D260" s="149"/>
      <c r="E260" s="153">
        <v>97.98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  <c r="U260" s="159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 t="s">
        <v>147</v>
      </c>
      <c r="AF260" s="135">
        <v>0</v>
      </c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ht="22.5" outlineLevel="1" x14ac:dyDescent="0.2">
      <c r="A261" s="136">
        <v>96</v>
      </c>
      <c r="B261" s="146" t="s">
        <v>706</v>
      </c>
      <c r="C261" s="174" t="s">
        <v>707</v>
      </c>
      <c r="D261" s="148" t="s">
        <v>202</v>
      </c>
      <c r="E261" s="152">
        <v>249.36</v>
      </c>
      <c r="F261" s="158"/>
      <c r="G261" s="159">
        <f>ROUND(E261*F261,2)</f>
        <v>0</v>
      </c>
      <c r="H261" s="158"/>
      <c r="I261" s="159">
        <f>ROUND(E261*H261,2)</f>
        <v>0</v>
      </c>
      <c r="J261" s="158"/>
      <c r="K261" s="159">
        <f>ROUND(E261*J261,2)</f>
        <v>0</v>
      </c>
      <c r="L261" s="159">
        <v>15</v>
      </c>
      <c r="M261" s="159">
        <f>G261*(1+L261/100)</f>
        <v>0</v>
      </c>
      <c r="N261" s="159">
        <v>4.0000000000000002E-4</v>
      </c>
      <c r="O261" s="159">
        <f>ROUND(E261*N261,2)</f>
        <v>0.1</v>
      </c>
      <c r="P261" s="159">
        <v>0</v>
      </c>
      <c r="Q261" s="159">
        <f>ROUND(E261*P261,2)</f>
        <v>0</v>
      </c>
      <c r="R261" s="159"/>
      <c r="S261" s="159"/>
      <c r="T261" s="160">
        <v>0.21</v>
      </c>
      <c r="U261" s="159">
        <f>ROUND(E261*T261,2)</f>
        <v>52.37</v>
      </c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 t="s">
        <v>682</v>
      </c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">
      <c r="A262" s="136"/>
      <c r="B262" s="146"/>
      <c r="C262" s="175" t="s">
        <v>704</v>
      </c>
      <c r="D262" s="149"/>
      <c r="E262" s="153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  <c r="U262" s="159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 t="s">
        <v>147</v>
      </c>
      <c r="AF262" s="135">
        <v>0</v>
      </c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">
      <c r="A263" s="136"/>
      <c r="B263" s="146"/>
      <c r="C263" s="175" t="s">
        <v>638</v>
      </c>
      <c r="D263" s="149"/>
      <c r="E263" s="153">
        <v>18.690000000000001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60"/>
      <c r="U263" s="159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 t="s">
        <v>147</v>
      </c>
      <c r="AF263" s="135">
        <v>0</v>
      </c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">
      <c r="A264" s="136"/>
      <c r="B264" s="146"/>
      <c r="C264" s="175" t="s">
        <v>705</v>
      </c>
      <c r="D264" s="149"/>
      <c r="E264" s="153">
        <v>97.98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  <c r="U264" s="159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 t="s">
        <v>147</v>
      </c>
      <c r="AF264" s="135">
        <v>0</v>
      </c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outlineLevel="1" x14ac:dyDescent="0.2">
      <c r="A265" s="136"/>
      <c r="B265" s="146"/>
      <c r="C265" s="175" t="s">
        <v>708</v>
      </c>
      <c r="D265" s="149"/>
      <c r="E265" s="153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60"/>
      <c r="U265" s="159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 t="s">
        <v>147</v>
      </c>
      <c r="AF265" s="135">
        <v>0</v>
      </c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outlineLevel="1" x14ac:dyDescent="0.2">
      <c r="A266" s="136"/>
      <c r="B266" s="146"/>
      <c r="C266" s="175" t="s">
        <v>709</v>
      </c>
      <c r="D266" s="149"/>
      <c r="E266" s="153">
        <v>18.690000000000001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  <c r="U266" s="159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 t="s">
        <v>147</v>
      </c>
      <c r="AF266" s="135">
        <v>0</v>
      </c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">
      <c r="A267" s="136"/>
      <c r="B267" s="146"/>
      <c r="C267" s="175" t="s">
        <v>710</v>
      </c>
      <c r="D267" s="149"/>
      <c r="E267" s="153">
        <v>114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60"/>
      <c r="U267" s="159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 t="s">
        <v>147</v>
      </c>
      <c r="AF267" s="135">
        <v>0</v>
      </c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outlineLevel="1" x14ac:dyDescent="0.2">
      <c r="A268" s="136">
        <v>97</v>
      </c>
      <c r="B268" s="146" t="s">
        <v>711</v>
      </c>
      <c r="C268" s="174" t="s">
        <v>712</v>
      </c>
      <c r="D268" s="148" t="s">
        <v>304</v>
      </c>
      <c r="E268" s="152">
        <v>4</v>
      </c>
      <c r="F268" s="158"/>
      <c r="G268" s="159">
        <f t="shared" ref="G268:G275" si="7">ROUND(E268*F268,2)</f>
        <v>0</v>
      </c>
      <c r="H268" s="158"/>
      <c r="I268" s="159">
        <f t="shared" ref="I268:I275" si="8">ROUND(E268*H268,2)</f>
        <v>0</v>
      </c>
      <c r="J268" s="158"/>
      <c r="K268" s="159">
        <f t="shared" ref="K268:K275" si="9">ROUND(E268*J268,2)</f>
        <v>0</v>
      </c>
      <c r="L268" s="159">
        <v>15</v>
      </c>
      <c r="M268" s="159">
        <f t="shared" ref="M268:M275" si="10">G268*(1+L268/100)</f>
        <v>0</v>
      </c>
      <c r="N268" s="159">
        <v>7.4999999999999997E-3</v>
      </c>
      <c r="O268" s="159">
        <f t="shared" ref="O268:O275" si="11">ROUND(E268*N268,2)</f>
        <v>0.03</v>
      </c>
      <c r="P268" s="159">
        <v>0</v>
      </c>
      <c r="Q268" s="159">
        <f t="shared" ref="Q268:Q275" si="12">ROUND(E268*P268,2)</f>
        <v>0</v>
      </c>
      <c r="R268" s="159"/>
      <c r="S268" s="159"/>
      <c r="T268" s="160">
        <v>0</v>
      </c>
      <c r="U268" s="159">
        <f t="shared" ref="U268:U275" si="13">ROUND(E268*T268,2)</f>
        <v>0</v>
      </c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 t="s">
        <v>482</v>
      </c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">
      <c r="A269" s="136">
        <v>98</v>
      </c>
      <c r="B269" s="146" t="s">
        <v>713</v>
      </c>
      <c r="C269" s="174" t="s">
        <v>714</v>
      </c>
      <c r="D269" s="148" t="s">
        <v>304</v>
      </c>
      <c r="E269" s="152">
        <v>3</v>
      </c>
      <c r="F269" s="158"/>
      <c r="G269" s="159">
        <f t="shared" si="7"/>
        <v>0</v>
      </c>
      <c r="H269" s="158"/>
      <c r="I269" s="159">
        <f t="shared" si="8"/>
        <v>0</v>
      </c>
      <c r="J269" s="158"/>
      <c r="K269" s="159">
        <f t="shared" si="9"/>
        <v>0</v>
      </c>
      <c r="L269" s="159">
        <v>15</v>
      </c>
      <c r="M269" s="159">
        <f t="shared" si="10"/>
        <v>0</v>
      </c>
      <c r="N269" s="159">
        <v>0</v>
      </c>
      <c r="O269" s="159">
        <f t="shared" si="11"/>
        <v>0</v>
      </c>
      <c r="P269" s="159">
        <v>0</v>
      </c>
      <c r="Q269" s="159">
        <f t="shared" si="12"/>
        <v>0</v>
      </c>
      <c r="R269" s="159"/>
      <c r="S269" s="159"/>
      <c r="T269" s="160">
        <v>0</v>
      </c>
      <c r="U269" s="159">
        <f t="shared" si="13"/>
        <v>0</v>
      </c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 t="s">
        <v>150</v>
      </c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">
      <c r="A270" s="136">
        <v>99</v>
      </c>
      <c r="B270" s="146" t="s">
        <v>715</v>
      </c>
      <c r="C270" s="174" t="s">
        <v>716</v>
      </c>
      <c r="D270" s="148" t="s">
        <v>304</v>
      </c>
      <c r="E270" s="152">
        <v>1</v>
      </c>
      <c r="F270" s="158"/>
      <c r="G270" s="159">
        <f t="shared" si="7"/>
        <v>0</v>
      </c>
      <c r="H270" s="158"/>
      <c r="I270" s="159">
        <f t="shared" si="8"/>
        <v>0</v>
      </c>
      <c r="J270" s="158"/>
      <c r="K270" s="159">
        <f t="shared" si="9"/>
        <v>0</v>
      </c>
      <c r="L270" s="159">
        <v>15</v>
      </c>
      <c r="M270" s="159">
        <f t="shared" si="10"/>
        <v>0</v>
      </c>
      <c r="N270" s="159">
        <v>0</v>
      </c>
      <c r="O270" s="159">
        <f t="shared" si="11"/>
        <v>0</v>
      </c>
      <c r="P270" s="159">
        <v>0</v>
      </c>
      <c r="Q270" s="159">
        <f t="shared" si="12"/>
        <v>0</v>
      </c>
      <c r="R270" s="159"/>
      <c r="S270" s="159"/>
      <c r="T270" s="160">
        <v>0</v>
      </c>
      <c r="U270" s="159">
        <f t="shared" si="13"/>
        <v>0</v>
      </c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 t="s">
        <v>150</v>
      </c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 x14ac:dyDescent="0.2">
      <c r="A271" s="136">
        <v>100</v>
      </c>
      <c r="B271" s="146" t="s">
        <v>717</v>
      </c>
      <c r="C271" s="174" t="s">
        <v>718</v>
      </c>
      <c r="D271" s="148" t="s">
        <v>304</v>
      </c>
      <c r="E271" s="152">
        <v>1</v>
      </c>
      <c r="F271" s="158"/>
      <c r="G271" s="159">
        <f t="shared" si="7"/>
        <v>0</v>
      </c>
      <c r="H271" s="158"/>
      <c r="I271" s="159">
        <f t="shared" si="8"/>
        <v>0</v>
      </c>
      <c r="J271" s="158"/>
      <c r="K271" s="159">
        <f t="shared" si="9"/>
        <v>0</v>
      </c>
      <c r="L271" s="159">
        <v>15</v>
      </c>
      <c r="M271" s="159">
        <f t="shared" si="10"/>
        <v>0</v>
      </c>
      <c r="N271" s="159">
        <v>0</v>
      </c>
      <c r="O271" s="159">
        <f t="shared" si="11"/>
        <v>0</v>
      </c>
      <c r="P271" s="159">
        <v>0</v>
      </c>
      <c r="Q271" s="159">
        <f t="shared" si="12"/>
        <v>0</v>
      </c>
      <c r="R271" s="159"/>
      <c r="S271" s="159"/>
      <c r="T271" s="160">
        <v>0</v>
      </c>
      <c r="U271" s="159">
        <f t="shared" si="13"/>
        <v>0</v>
      </c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 t="s">
        <v>150</v>
      </c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">
      <c r="A272" s="136">
        <v>101</v>
      </c>
      <c r="B272" s="146" t="s">
        <v>719</v>
      </c>
      <c r="C272" s="174" t="s">
        <v>720</v>
      </c>
      <c r="D272" s="148" t="s">
        <v>304</v>
      </c>
      <c r="E272" s="152">
        <v>1</v>
      </c>
      <c r="F272" s="158"/>
      <c r="G272" s="159">
        <f t="shared" si="7"/>
        <v>0</v>
      </c>
      <c r="H272" s="158"/>
      <c r="I272" s="159">
        <f t="shared" si="8"/>
        <v>0</v>
      </c>
      <c r="J272" s="158"/>
      <c r="K272" s="159">
        <f t="shared" si="9"/>
        <v>0</v>
      </c>
      <c r="L272" s="159">
        <v>15</v>
      </c>
      <c r="M272" s="159">
        <f t="shared" si="10"/>
        <v>0</v>
      </c>
      <c r="N272" s="159">
        <v>0</v>
      </c>
      <c r="O272" s="159">
        <f t="shared" si="11"/>
        <v>0</v>
      </c>
      <c r="P272" s="159">
        <v>0</v>
      </c>
      <c r="Q272" s="159">
        <f t="shared" si="12"/>
        <v>0</v>
      </c>
      <c r="R272" s="159"/>
      <c r="S272" s="159"/>
      <c r="T272" s="160">
        <v>0</v>
      </c>
      <c r="U272" s="159">
        <f t="shared" si="13"/>
        <v>0</v>
      </c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 t="s">
        <v>150</v>
      </c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ht="33.75" outlineLevel="1" x14ac:dyDescent="0.2">
      <c r="A273" s="136">
        <v>102</v>
      </c>
      <c r="B273" s="146" t="s">
        <v>721</v>
      </c>
      <c r="C273" s="174" t="s">
        <v>722</v>
      </c>
      <c r="D273" s="148" t="s">
        <v>304</v>
      </c>
      <c r="E273" s="152">
        <v>1</v>
      </c>
      <c r="F273" s="158"/>
      <c r="G273" s="159">
        <f t="shared" si="7"/>
        <v>0</v>
      </c>
      <c r="H273" s="158"/>
      <c r="I273" s="159">
        <f t="shared" si="8"/>
        <v>0</v>
      </c>
      <c r="J273" s="158"/>
      <c r="K273" s="159">
        <f t="shared" si="9"/>
        <v>0</v>
      </c>
      <c r="L273" s="159">
        <v>15</v>
      </c>
      <c r="M273" s="159">
        <f t="shared" si="10"/>
        <v>0</v>
      </c>
      <c r="N273" s="159">
        <v>0</v>
      </c>
      <c r="O273" s="159">
        <f t="shared" si="11"/>
        <v>0</v>
      </c>
      <c r="P273" s="159">
        <v>0</v>
      </c>
      <c r="Q273" s="159">
        <f t="shared" si="12"/>
        <v>0</v>
      </c>
      <c r="R273" s="159"/>
      <c r="S273" s="159"/>
      <c r="T273" s="160">
        <v>0</v>
      </c>
      <c r="U273" s="159">
        <f t="shared" si="13"/>
        <v>0</v>
      </c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 t="s">
        <v>150</v>
      </c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">
      <c r="A274" s="136">
        <v>103</v>
      </c>
      <c r="B274" s="146" t="s">
        <v>723</v>
      </c>
      <c r="C274" s="174" t="s">
        <v>724</v>
      </c>
      <c r="D274" s="148" t="s">
        <v>304</v>
      </c>
      <c r="E274" s="152">
        <v>1</v>
      </c>
      <c r="F274" s="158"/>
      <c r="G274" s="159">
        <f t="shared" si="7"/>
        <v>0</v>
      </c>
      <c r="H274" s="158"/>
      <c r="I274" s="159">
        <f t="shared" si="8"/>
        <v>0</v>
      </c>
      <c r="J274" s="158"/>
      <c r="K274" s="159">
        <f t="shared" si="9"/>
        <v>0</v>
      </c>
      <c r="L274" s="159">
        <v>15</v>
      </c>
      <c r="M274" s="159">
        <f t="shared" si="10"/>
        <v>0</v>
      </c>
      <c r="N274" s="159">
        <v>0</v>
      </c>
      <c r="O274" s="159">
        <f t="shared" si="11"/>
        <v>0</v>
      </c>
      <c r="P274" s="159">
        <v>0</v>
      </c>
      <c r="Q274" s="159">
        <f t="shared" si="12"/>
        <v>0</v>
      </c>
      <c r="R274" s="159"/>
      <c r="S274" s="159"/>
      <c r="T274" s="160">
        <v>0</v>
      </c>
      <c r="U274" s="159">
        <f t="shared" si="13"/>
        <v>0</v>
      </c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 t="s">
        <v>150</v>
      </c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ht="22.5" outlineLevel="1" x14ac:dyDescent="0.2">
      <c r="A275" s="136">
        <v>104</v>
      </c>
      <c r="B275" s="146" t="s">
        <v>725</v>
      </c>
      <c r="C275" s="174" t="s">
        <v>726</v>
      </c>
      <c r="D275" s="148" t="s">
        <v>269</v>
      </c>
      <c r="E275" s="152">
        <v>10.199999999999999</v>
      </c>
      <c r="F275" s="158"/>
      <c r="G275" s="159">
        <f t="shared" si="7"/>
        <v>0</v>
      </c>
      <c r="H275" s="158"/>
      <c r="I275" s="159">
        <f t="shared" si="8"/>
        <v>0</v>
      </c>
      <c r="J275" s="158"/>
      <c r="K275" s="159">
        <f t="shared" si="9"/>
        <v>0</v>
      </c>
      <c r="L275" s="159">
        <v>15</v>
      </c>
      <c r="M275" s="159">
        <f t="shared" si="10"/>
        <v>0</v>
      </c>
      <c r="N275" s="159">
        <v>0</v>
      </c>
      <c r="O275" s="159">
        <f t="shared" si="11"/>
        <v>0</v>
      </c>
      <c r="P275" s="159">
        <v>0</v>
      </c>
      <c r="Q275" s="159">
        <f t="shared" si="12"/>
        <v>0</v>
      </c>
      <c r="R275" s="159"/>
      <c r="S275" s="159"/>
      <c r="T275" s="160">
        <v>0</v>
      </c>
      <c r="U275" s="159">
        <f t="shared" si="13"/>
        <v>0</v>
      </c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 t="s">
        <v>150</v>
      </c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">
      <c r="A276" s="136"/>
      <c r="B276" s="146"/>
      <c r="C276" s="175" t="s">
        <v>727</v>
      </c>
      <c r="D276" s="149"/>
      <c r="E276" s="153">
        <v>10.199999999999999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  <c r="U276" s="159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 t="s">
        <v>147</v>
      </c>
      <c r="AF276" s="135">
        <v>0</v>
      </c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">
      <c r="A277" s="136">
        <v>105</v>
      </c>
      <c r="B277" s="146" t="s">
        <v>728</v>
      </c>
      <c r="C277" s="174" t="s">
        <v>729</v>
      </c>
      <c r="D277" s="148" t="s">
        <v>269</v>
      </c>
      <c r="E277" s="152">
        <v>36.4</v>
      </c>
      <c r="F277" s="158"/>
      <c r="G277" s="159">
        <f>ROUND(E277*F277,2)</f>
        <v>0</v>
      </c>
      <c r="H277" s="158"/>
      <c r="I277" s="159">
        <f>ROUND(E277*H277,2)</f>
        <v>0</v>
      </c>
      <c r="J277" s="158"/>
      <c r="K277" s="159">
        <f>ROUND(E277*J277,2)</f>
        <v>0</v>
      </c>
      <c r="L277" s="159">
        <v>15</v>
      </c>
      <c r="M277" s="159">
        <f>G277*(1+L277/100)</f>
        <v>0</v>
      </c>
      <c r="N277" s="159">
        <v>0</v>
      </c>
      <c r="O277" s="159">
        <f>ROUND(E277*N277,2)</f>
        <v>0</v>
      </c>
      <c r="P277" s="159">
        <v>0</v>
      </c>
      <c r="Q277" s="159">
        <f>ROUND(E277*P277,2)</f>
        <v>0</v>
      </c>
      <c r="R277" s="159"/>
      <c r="S277" s="159"/>
      <c r="T277" s="160">
        <v>0.88100000000000001</v>
      </c>
      <c r="U277" s="159">
        <f>ROUND(E277*T277,2)</f>
        <v>32.07</v>
      </c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 t="s">
        <v>150</v>
      </c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">
      <c r="A278" s="136"/>
      <c r="B278" s="146"/>
      <c r="C278" s="175" t="s">
        <v>730</v>
      </c>
      <c r="D278" s="149"/>
      <c r="E278" s="153">
        <v>36.4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  <c r="U278" s="159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 t="s">
        <v>147</v>
      </c>
      <c r="AF278" s="135">
        <v>0</v>
      </c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ht="22.5" outlineLevel="1" x14ac:dyDescent="0.2">
      <c r="A279" s="136">
        <v>106</v>
      </c>
      <c r="B279" s="146" t="s">
        <v>731</v>
      </c>
      <c r="C279" s="174" t="s">
        <v>732</v>
      </c>
      <c r="D279" s="148" t="s">
        <v>202</v>
      </c>
      <c r="E279" s="152">
        <v>171.24</v>
      </c>
      <c r="F279" s="158"/>
      <c r="G279" s="159">
        <f>ROUND(E279*F279,2)</f>
        <v>0</v>
      </c>
      <c r="H279" s="158"/>
      <c r="I279" s="159">
        <f>ROUND(E279*H279,2)</f>
        <v>0</v>
      </c>
      <c r="J279" s="158"/>
      <c r="K279" s="159">
        <f>ROUND(E279*J279,2)</f>
        <v>0</v>
      </c>
      <c r="L279" s="159">
        <v>15</v>
      </c>
      <c r="M279" s="159">
        <f>G279*(1+L279/100)</f>
        <v>0</v>
      </c>
      <c r="N279" s="159">
        <v>0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/>
      <c r="T279" s="160">
        <v>0.88100000000000001</v>
      </c>
      <c r="U279" s="159">
        <f>ROUND(E279*T279,2)</f>
        <v>150.86000000000001</v>
      </c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 t="s">
        <v>682</v>
      </c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">
      <c r="A280" s="136"/>
      <c r="B280" s="146"/>
      <c r="C280" s="175" t="s">
        <v>733</v>
      </c>
      <c r="D280" s="149"/>
      <c r="E280" s="153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  <c r="U280" s="159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 t="s">
        <v>147</v>
      </c>
      <c r="AF280" s="135">
        <v>0</v>
      </c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">
      <c r="A281" s="136"/>
      <c r="B281" s="146"/>
      <c r="C281" s="175" t="s">
        <v>638</v>
      </c>
      <c r="D281" s="149"/>
      <c r="E281" s="153">
        <v>18.690000000000001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60"/>
      <c r="U281" s="159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 t="s">
        <v>147</v>
      </c>
      <c r="AF281" s="135">
        <v>0</v>
      </c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">
      <c r="A282" s="136"/>
      <c r="B282" s="146"/>
      <c r="C282" s="175" t="s">
        <v>734</v>
      </c>
      <c r="D282" s="149"/>
      <c r="E282" s="153">
        <v>114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  <c r="U282" s="159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 t="s">
        <v>147</v>
      </c>
      <c r="AF282" s="135">
        <v>0</v>
      </c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ht="33.75" outlineLevel="1" x14ac:dyDescent="0.2">
      <c r="A283" s="136"/>
      <c r="B283" s="146"/>
      <c r="C283" s="175" t="s">
        <v>697</v>
      </c>
      <c r="D283" s="149"/>
      <c r="E283" s="153">
        <v>38.549999999999997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60"/>
      <c r="U283" s="159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 t="s">
        <v>147</v>
      </c>
      <c r="AF283" s="135">
        <v>0</v>
      </c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 x14ac:dyDescent="0.2">
      <c r="A284" s="136">
        <v>107</v>
      </c>
      <c r="B284" s="146" t="s">
        <v>735</v>
      </c>
      <c r="C284" s="174" t="s">
        <v>1542</v>
      </c>
      <c r="D284" s="148" t="s">
        <v>202</v>
      </c>
      <c r="E284" s="152">
        <v>285.971</v>
      </c>
      <c r="F284" s="158"/>
      <c r="G284" s="159">
        <f>ROUND(E284*F284,2)</f>
        <v>0</v>
      </c>
      <c r="H284" s="158"/>
      <c r="I284" s="159">
        <f>ROUND(E284*H284,2)</f>
        <v>0</v>
      </c>
      <c r="J284" s="158"/>
      <c r="K284" s="159">
        <f>ROUND(E284*J284,2)</f>
        <v>0</v>
      </c>
      <c r="L284" s="159">
        <v>15</v>
      </c>
      <c r="M284" s="159">
        <f>G284*(1+L284/100)</f>
        <v>0</v>
      </c>
      <c r="N284" s="159">
        <v>4.3E-3</v>
      </c>
      <c r="O284" s="159">
        <f>ROUND(E284*N284,2)</f>
        <v>1.23</v>
      </c>
      <c r="P284" s="159">
        <v>0</v>
      </c>
      <c r="Q284" s="159">
        <f>ROUND(E284*P284,2)</f>
        <v>0</v>
      </c>
      <c r="R284" s="159"/>
      <c r="S284" s="159"/>
      <c r="T284" s="160">
        <v>0</v>
      </c>
      <c r="U284" s="159">
        <f>ROUND(E284*T284,2)</f>
        <v>0</v>
      </c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 t="s">
        <v>736</v>
      </c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">
      <c r="A285" s="136"/>
      <c r="B285" s="146"/>
      <c r="C285" s="175" t="s">
        <v>704</v>
      </c>
      <c r="D285" s="149"/>
      <c r="E285" s="153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60"/>
      <c r="U285" s="159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 t="s">
        <v>147</v>
      </c>
      <c r="AF285" s="135">
        <v>0</v>
      </c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">
      <c r="A286" s="136"/>
      <c r="B286" s="146"/>
      <c r="C286" s="175" t="s">
        <v>737</v>
      </c>
      <c r="D286" s="149"/>
      <c r="E286" s="153">
        <v>21.493500000000001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  <c r="U286" s="159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 t="s">
        <v>147</v>
      </c>
      <c r="AF286" s="135">
        <v>0</v>
      </c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 x14ac:dyDescent="0.2">
      <c r="A287" s="136"/>
      <c r="B287" s="146"/>
      <c r="C287" s="175" t="s">
        <v>738</v>
      </c>
      <c r="D287" s="149"/>
      <c r="E287" s="153">
        <v>111.8835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60"/>
      <c r="U287" s="159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 t="s">
        <v>147</v>
      </c>
      <c r="AF287" s="135">
        <v>0</v>
      </c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1" x14ac:dyDescent="0.2">
      <c r="A288" s="136"/>
      <c r="B288" s="146"/>
      <c r="C288" s="175" t="s">
        <v>739</v>
      </c>
      <c r="D288" s="149"/>
      <c r="E288" s="153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  <c r="U288" s="159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 t="s">
        <v>147</v>
      </c>
      <c r="AF288" s="135">
        <v>0</v>
      </c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">
      <c r="A289" s="136"/>
      <c r="B289" s="146"/>
      <c r="C289" s="175" t="s">
        <v>740</v>
      </c>
      <c r="D289" s="149"/>
      <c r="E289" s="153">
        <v>21.494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60"/>
      <c r="U289" s="159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 t="s">
        <v>147</v>
      </c>
      <c r="AF289" s="135">
        <v>0</v>
      </c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">
      <c r="A290" s="136"/>
      <c r="B290" s="146"/>
      <c r="C290" s="175" t="s">
        <v>741</v>
      </c>
      <c r="D290" s="149"/>
      <c r="E290" s="153">
        <v>131.1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  <c r="U290" s="159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 t="s">
        <v>147</v>
      </c>
      <c r="AF290" s="135">
        <v>0</v>
      </c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">
      <c r="A291" s="136">
        <v>108</v>
      </c>
      <c r="B291" s="146" t="s">
        <v>742</v>
      </c>
      <c r="C291" s="174" t="s">
        <v>743</v>
      </c>
      <c r="D291" s="148" t="s">
        <v>202</v>
      </c>
      <c r="E291" s="152">
        <v>152.59350000000001</v>
      </c>
      <c r="F291" s="158"/>
      <c r="G291" s="159">
        <f>ROUND(E291*F291,2)</f>
        <v>0</v>
      </c>
      <c r="H291" s="158"/>
      <c r="I291" s="159">
        <f>ROUND(E291*H291,2)</f>
        <v>0</v>
      </c>
      <c r="J291" s="158"/>
      <c r="K291" s="159">
        <f>ROUND(E291*J291,2)</f>
        <v>0</v>
      </c>
      <c r="L291" s="159">
        <v>15</v>
      </c>
      <c r="M291" s="159">
        <f>G291*(1+L291/100)</f>
        <v>0</v>
      </c>
      <c r="N291" s="159">
        <v>4.7999999999999996E-3</v>
      </c>
      <c r="O291" s="159">
        <f>ROUND(E291*N291,2)</f>
        <v>0.73</v>
      </c>
      <c r="P291" s="159">
        <v>0</v>
      </c>
      <c r="Q291" s="159">
        <f>ROUND(E291*P291,2)</f>
        <v>0</v>
      </c>
      <c r="R291" s="159"/>
      <c r="S291" s="159"/>
      <c r="T291" s="160">
        <v>0</v>
      </c>
      <c r="U291" s="159">
        <f>ROUND(E291*T291,2)</f>
        <v>0</v>
      </c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 t="s">
        <v>736</v>
      </c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">
      <c r="A292" s="136"/>
      <c r="B292" s="146"/>
      <c r="C292" s="175" t="s">
        <v>708</v>
      </c>
      <c r="D292" s="149"/>
      <c r="E292" s="153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  <c r="U292" s="159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 t="s">
        <v>147</v>
      </c>
      <c r="AF292" s="135">
        <v>0</v>
      </c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">
      <c r="A293" s="136"/>
      <c r="B293" s="146"/>
      <c r="C293" s="175" t="s">
        <v>744</v>
      </c>
      <c r="D293" s="149"/>
      <c r="E293" s="153">
        <v>21.493500000000001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60"/>
      <c r="U293" s="159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 t="s">
        <v>147</v>
      </c>
      <c r="AF293" s="135">
        <v>0</v>
      </c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">
      <c r="A294" s="136"/>
      <c r="B294" s="146"/>
      <c r="C294" s="175" t="s">
        <v>741</v>
      </c>
      <c r="D294" s="149"/>
      <c r="E294" s="153">
        <v>131.1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  <c r="U294" s="159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 t="s">
        <v>147</v>
      </c>
      <c r="AF294" s="135">
        <v>0</v>
      </c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">
      <c r="A295" s="136">
        <v>109</v>
      </c>
      <c r="B295" s="146" t="s">
        <v>373</v>
      </c>
      <c r="C295" s="174" t="s">
        <v>374</v>
      </c>
      <c r="D295" s="148" t="s">
        <v>0</v>
      </c>
      <c r="E295" s="155"/>
      <c r="F295" s="158"/>
      <c r="G295" s="159">
        <f>ROUND(E295*F295,2)</f>
        <v>0</v>
      </c>
      <c r="H295" s="158"/>
      <c r="I295" s="159">
        <f>ROUND(E295*H295,2)</f>
        <v>0</v>
      </c>
      <c r="J295" s="158"/>
      <c r="K295" s="159">
        <f>ROUND(E295*J295,2)</f>
        <v>0</v>
      </c>
      <c r="L295" s="159">
        <v>15</v>
      </c>
      <c r="M295" s="159">
        <f>G295*(1+L295/100)</f>
        <v>0</v>
      </c>
      <c r="N295" s="159">
        <v>0</v>
      </c>
      <c r="O295" s="159">
        <f>ROUND(E295*N295,2)</f>
        <v>0</v>
      </c>
      <c r="P295" s="159">
        <v>0</v>
      </c>
      <c r="Q295" s="159">
        <f>ROUND(E295*P295,2)</f>
        <v>0</v>
      </c>
      <c r="R295" s="159"/>
      <c r="S295" s="159"/>
      <c r="T295" s="160">
        <v>0</v>
      </c>
      <c r="U295" s="159">
        <f>ROUND(E295*T295,2)</f>
        <v>0</v>
      </c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 t="s">
        <v>365</v>
      </c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x14ac:dyDescent="0.2">
      <c r="A296" s="142" t="s">
        <v>140</v>
      </c>
      <c r="B296" s="147" t="s">
        <v>79</v>
      </c>
      <c r="C296" s="176" t="s">
        <v>80</v>
      </c>
      <c r="D296" s="150"/>
      <c r="E296" s="154"/>
      <c r="F296" s="161"/>
      <c r="G296" s="161">
        <f>SUMIF(AE297:AE320,"&lt;&gt;NOR",G297:G320)</f>
        <v>0</v>
      </c>
      <c r="H296" s="161"/>
      <c r="I296" s="161">
        <f>SUM(I297:I320)</f>
        <v>0</v>
      </c>
      <c r="J296" s="161"/>
      <c r="K296" s="161">
        <f>SUM(K297:K320)</f>
        <v>0</v>
      </c>
      <c r="L296" s="161"/>
      <c r="M296" s="161">
        <f>SUM(M297:M320)</f>
        <v>0</v>
      </c>
      <c r="N296" s="161"/>
      <c r="O296" s="161">
        <f>SUM(O297:O320)</f>
        <v>3.11</v>
      </c>
      <c r="P296" s="161"/>
      <c r="Q296" s="161">
        <f>SUM(Q297:Q320)</f>
        <v>0</v>
      </c>
      <c r="R296" s="161"/>
      <c r="S296" s="161"/>
      <c r="T296" s="162"/>
      <c r="U296" s="161">
        <f>SUM(U297:U320)</f>
        <v>75.44</v>
      </c>
      <c r="AE296" t="s">
        <v>141</v>
      </c>
    </row>
    <row r="297" spans="1:60" outlineLevel="1" x14ac:dyDescent="0.2">
      <c r="A297" s="136">
        <v>110</v>
      </c>
      <c r="B297" s="146" t="s">
        <v>745</v>
      </c>
      <c r="C297" s="174" t="s">
        <v>746</v>
      </c>
      <c r="D297" s="148" t="s">
        <v>202</v>
      </c>
      <c r="E297" s="152">
        <v>188.43</v>
      </c>
      <c r="F297" s="158"/>
      <c r="G297" s="159">
        <f>ROUND(E297*F297,2)</f>
        <v>0</v>
      </c>
      <c r="H297" s="158"/>
      <c r="I297" s="159">
        <f>ROUND(E297*H297,2)</f>
        <v>0</v>
      </c>
      <c r="J297" s="158"/>
      <c r="K297" s="159">
        <f>ROUND(E297*J297,2)</f>
        <v>0</v>
      </c>
      <c r="L297" s="159">
        <v>15</v>
      </c>
      <c r="M297" s="159">
        <f>G297*(1+L297/100)</f>
        <v>0</v>
      </c>
      <c r="N297" s="159">
        <v>3.0000000000000001E-5</v>
      </c>
      <c r="O297" s="159">
        <f>ROUND(E297*N297,2)</f>
        <v>0.01</v>
      </c>
      <c r="P297" s="159">
        <v>0</v>
      </c>
      <c r="Q297" s="159">
        <f>ROUND(E297*P297,2)</f>
        <v>0</v>
      </c>
      <c r="R297" s="159"/>
      <c r="S297" s="159"/>
      <c r="T297" s="160">
        <v>0.06</v>
      </c>
      <c r="U297" s="159">
        <f>ROUND(E297*T297,2)</f>
        <v>11.31</v>
      </c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 t="s">
        <v>682</v>
      </c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">
      <c r="A298" s="136"/>
      <c r="B298" s="146"/>
      <c r="C298" s="175" t="s">
        <v>747</v>
      </c>
      <c r="D298" s="149"/>
      <c r="E298" s="153">
        <v>19.98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  <c r="U298" s="159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 t="s">
        <v>147</v>
      </c>
      <c r="AF298" s="135">
        <v>0</v>
      </c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">
      <c r="A299" s="136"/>
      <c r="B299" s="146"/>
      <c r="C299" s="175" t="s">
        <v>635</v>
      </c>
      <c r="D299" s="149"/>
      <c r="E299" s="153">
        <v>80.02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60"/>
      <c r="U299" s="159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 t="s">
        <v>147</v>
      </c>
      <c r="AF299" s="135">
        <v>0</v>
      </c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">
      <c r="A300" s="136"/>
      <c r="B300" s="146"/>
      <c r="C300" s="175" t="s">
        <v>547</v>
      </c>
      <c r="D300" s="149"/>
      <c r="E300" s="153">
        <v>88.43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  <c r="U300" s="159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 t="s">
        <v>147</v>
      </c>
      <c r="AF300" s="135">
        <v>0</v>
      </c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">
      <c r="A301" s="136">
        <v>111</v>
      </c>
      <c r="B301" s="146" t="s">
        <v>454</v>
      </c>
      <c r="C301" s="174" t="s">
        <v>455</v>
      </c>
      <c r="D301" s="148" t="s">
        <v>202</v>
      </c>
      <c r="E301" s="152">
        <v>29.4</v>
      </c>
      <c r="F301" s="158"/>
      <c r="G301" s="159">
        <f>ROUND(E301*F301,2)</f>
        <v>0</v>
      </c>
      <c r="H301" s="158"/>
      <c r="I301" s="159">
        <f>ROUND(E301*H301,2)</f>
        <v>0</v>
      </c>
      <c r="J301" s="158"/>
      <c r="K301" s="159">
        <f>ROUND(E301*J301,2)</f>
        <v>0</v>
      </c>
      <c r="L301" s="159">
        <v>15</v>
      </c>
      <c r="M301" s="159">
        <f>G301*(1+L301/100)</f>
        <v>0</v>
      </c>
      <c r="N301" s="159">
        <v>3.0000000000000001E-3</v>
      </c>
      <c r="O301" s="159">
        <f>ROUND(E301*N301,2)</f>
        <v>0.09</v>
      </c>
      <c r="P301" s="159">
        <v>0</v>
      </c>
      <c r="Q301" s="159">
        <f>ROUND(E301*P301,2)</f>
        <v>0</v>
      </c>
      <c r="R301" s="159"/>
      <c r="S301" s="159"/>
      <c r="T301" s="160">
        <v>0.21199999999999999</v>
      </c>
      <c r="U301" s="159">
        <f>ROUND(E301*T301,2)</f>
        <v>6.23</v>
      </c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 t="s">
        <v>682</v>
      </c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">
      <c r="A302" s="136"/>
      <c r="B302" s="146"/>
      <c r="C302" s="175" t="s">
        <v>748</v>
      </c>
      <c r="D302" s="149"/>
      <c r="E302" s="153">
        <v>29.4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  <c r="U302" s="159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 t="s">
        <v>147</v>
      </c>
      <c r="AF302" s="135">
        <v>0</v>
      </c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 x14ac:dyDescent="0.2">
      <c r="A303" s="136">
        <v>112</v>
      </c>
      <c r="B303" s="146" t="s">
        <v>749</v>
      </c>
      <c r="C303" s="174" t="s">
        <v>750</v>
      </c>
      <c r="D303" s="148" t="s">
        <v>202</v>
      </c>
      <c r="E303" s="152">
        <v>265.38</v>
      </c>
      <c r="F303" s="158"/>
      <c r="G303" s="159">
        <f>ROUND(E303*F303,2)</f>
        <v>0</v>
      </c>
      <c r="H303" s="158"/>
      <c r="I303" s="159">
        <f>ROUND(E303*H303,2)</f>
        <v>0</v>
      </c>
      <c r="J303" s="158"/>
      <c r="K303" s="159">
        <f>ROUND(E303*J303,2)</f>
        <v>0</v>
      </c>
      <c r="L303" s="159">
        <v>15</v>
      </c>
      <c r="M303" s="159">
        <f>G303*(1+L303/100)</f>
        <v>0</v>
      </c>
      <c r="N303" s="159">
        <v>2.2899999999999999E-3</v>
      </c>
      <c r="O303" s="159">
        <f>ROUND(E303*N303,2)</f>
        <v>0.61</v>
      </c>
      <c r="P303" s="159">
        <v>0</v>
      </c>
      <c r="Q303" s="159">
        <f>ROUND(E303*P303,2)</f>
        <v>0</v>
      </c>
      <c r="R303" s="159"/>
      <c r="S303" s="159"/>
      <c r="T303" s="160">
        <v>0.14000000000000001</v>
      </c>
      <c r="U303" s="159">
        <f>ROUND(E303*T303,2)</f>
        <v>37.15</v>
      </c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 t="s">
        <v>682</v>
      </c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">
      <c r="A304" s="136"/>
      <c r="B304" s="146"/>
      <c r="C304" s="175" t="s">
        <v>751</v>
      </c>
      <c r="D304" s="149"/>
      <c r="E304" s="153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  <c r="U304" s="159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 t="s">
        <v>147</v>
      </c>
      <c r="AF304" s="135">
        <v>0</v>
      </c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">
      <c r="A305" s="136"/>
      <c r="B305" s="146"/>
      <c r="C305" s="175" t="s">
        <v>752</v>
      </c>
      <c r="D305" s="149"/>
      <c r="E305" s="153">
        <v>37.380000000000003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60"/>
      <c r="U305" s="159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 t="s">
        <v>147</v>
      </c>
      <c r="AF305" s="135">
        <v>0</v>
      </c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">
      <c r="A306" s="136"/>
      <c r="B306" s="146"/>
      <c r="C306" s="175" t="s">
        <v>753</v>
      </c>
      <c r="D306" s="149"/>
      <c r="E306" s="153">
        <v>228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  <c r="U306" s="159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 t="s">
        <v>147</v>
      </c>
      <c r="AF306" s="135">
        <v>0</v>
      </c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 x14ac:dyDescent="0.2">
      <c r="A307" s="136">
        <v>113</v>
      </c>
      <c r="B307" s="146" t="s">
        <v>754</v>
      </c>
      <c r="C307" s="174" t="s">
        <v>755</v>
      </c>
      <c r="D307" s="148" t="s">
        <v>202</v>
      </c>
      <c r="E307" s="152">
        <v>188.43</v>
      </c>
      <c r="F307" s="158"/>
      <c r="G307" s="159">
        <f>ROUND(E307*F307,2)</f>
        <v>0</v>
      </c>
      <c r="H307" s="158"/>
      <c r="I307" s="159">
        <f>ROUND(E307*H307,2)</f>
        <v>0</v>
      </c>
      <c r="J307" s="158"/>
      <c r="K307" s="159">
        <f>ROUND(E307*J307,2)</f>
        <v>0</v>
      </c>
      <c r="L307" s="159">
        <v>15</v>
      </c>
      <c r="M307" s="159">
        <f>G307*(1+L307/100)</f>
        <v>0</v>
      </c>
      <c r="N307" s="159">
        <v>6.6E-3</v>
      </c>
      <c r="O307" s="159">
        <f>ROUND(E307*N307,2)</f>
        <v>1.24</v>
      </c>
      <c r="P307" s="159">
        <v>0</v>
      </c>
      <c r="Q307" s="159">
        <f>ROUND(E307*P307,2)</f>
        <v>0</v>
      </c>
      <c r="R307" s="159"/>
      <c r="S307" s="159"/>
      <c r="T307" s="160">
        <v>7.0000000000000007E-2</v>
      </c>
      <c r="U307" s="159">
        <f>ROUND(E307*T307,2)</f>
        <v>13.19</v>
      </c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 t="s">
        <v>682</v>
      </c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outlineLevel="1" x14ac:dyDescent="0.2">
      <c r="A308" s="136">
        <v>114</v>
      </c>
      <c r="B308" s="146" t="s">
        <v>756</v>
      </c>
      <c r="C308" s="174" t="s">
        <v>757</v>
      </c>
      <c r="D308" s="148" t="s">
        <v>269</v>
      </c>
      <c r="E308" s="152">
        <v>189</v>
      </c>
      <c r="F308" s="158"/>
      <c r="G308" s="159">
        <f>ROUND(E308*F308,2)</f>
        <v>0</v>
      </c>
      <c r="H308" s="158"/>
      <c r="I308" s="159">
        <f>ROUND(E308*H308,2)</f>
        <v>0</v>
      </c>
      <c r="J308" s="158"/>
      <c r="K308" s="159">
        <f>ROUND(E308*J308,2)</f>
        <v>0</v>
      </c>
      <c r="L308" s="159">
        <v>15</v>
      </c>
      <c r="M308" s="159">
        <f>G308*(1+L308/100)</f>
        <v>0</v>
      </c>
      <c r="N308" s="159">
        <v>4.0000000000000003E-5</v>
      </c>
      <c r="O308" s="159">
        <f>ROUND(E308*N308,2)</f>
        <v>0.01</v>
      </c>
      <c r="P308" s="159">
        <v>0</v>
      </c>
      <c r="Q308" s="159">
        <f>ROUND(E308*P308,2)</f>
        <v>0</v>
      </c>
      <c r="R308" s="159"/>
      <c r="S308" s="159"/>
      <c r="T308" s="160">
        <v>0.04</v>
      </c>
      <c r="U308" s="159">
        <f>ROUND(E308*T308,2)</f>
        <v>7.56</v>
      </c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 t="s">
        <v>682</v>
      </c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1" x14ac:dyDescent="0.2">
      <c r="A309" s="136">
        <v>115</v>
      </c>
      <c r="B309" s="146" t="s">
        <v>758</v>
      </c>
      <c r="C309" s="174" t="s">
        <v>759</v>
      </c>
      <c r="D309" s="148" t="s">
        <v>202</v>
      </c>
      <c r="E309" s="152">
        <v>91.082899999999995</v>
      </c>
      <c r="F309" s="158"/>
      <c r="G309" s="159">
        <f>ROUND(E309*F309,2)</f>
        <v>0</v>
      </c>
      <c r="H309" s="158"/>
      <c r="I309" s="159">
        <f>ROUND(E309*H309,2)</f>
        <v>0</v>
      </c>
      <c r="J309" s="158"/>
      <c r="K309" s="159">
        <f>ROUND(E309*J309,2)</f>
        <v>0</v>
      </c>
      <c r="L309" s="159">
        <v>15</v>
      </c>
      <c r="M309" s="159">
        <f>G309*(1+L309/100)</f>
        <v>0</v>
      </c>
      <c r="N309" s="159">
        <v>5.0000000000000001E-4</v>
      </c>
      <c r="O309" s="159">
        <f>ROUND(E309*N309,2)</f>
        <v>0.05</v>
      </c>
      <c r="P309" s="159">
        <v>0</v>
      </c>
      <c r="Q309" s="159">
        <f>ROUND(E309*P309,2)</f>
        <v>0</v>
      </c>
      <c r="R309" s="159"/>
      <c r="S309" s="159"/>
      <c r="T309" s="160">
        <v>0</v>
      </c>
      <c r="U309" s="159">
        <f>ROUND(E309*T309,2)</f>
        <v>0</v>
      </c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 t="s">
        <v>736</v>
      </c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1" x14ac:dyDescent="0.2">
      <c r="A310" s="136"/>
      <c r="B310" s="146"/>
      <c r="C310" s="175" t="s">
        <v>760</v>
      </c>
      <c r="D310" s="149"/>
      <c r="E310" s="153">
        <v>91.082899999999995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  <c r="U310" s="159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 t="s">
        <v>147</v>
      </c>
      <c r="AF310" s="135">
        <v>0</v>
      </c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1" x14ac:dyDescent="0.2">
      <c r="A311" s="136">
        <v>116</v>
      </c>
      <c r="B311" s="146" t="s">
        <v>761</v>
      </c>
      <c r="C311" s="174" t="s">
        <v>762</v>
      </c>
      <c r="D311" s="148" t="s">
        <v>144</v>
      </c>
      <c r="E311" s="152">
        <v>9.8904700000000005</v>
      </c>
      <c r="F311" s="158"/>
      <c r="G311" s="159">
        <f>ROUND(E311*F311,2)</f>
        <v>0</v>
      </c>
      <c r="H311" s="158"/>
      <c r="I311" s="159">
        <f>ROUND(E311*H311,2)</f>
        <v>0</v>
      </c>
      <c r="J311" s="158"/>
      <c r="K311" s="159">
        <f>ROUND(E311*J311,2)</f>
        <v>0</v>
      </c>
      <c r="L311" s="159">
        <v>15</v>
      </c>
      <c r="M311" s="159">
        <f>G311*(1+L311/100)</f>
        <v>0</v>
      </c>
      <c r="N311" s="159">
        <v>2.1000000000000001E-2</v>
      </c>
      <c r="O311" s="159">
        <f>ROUND(E311*N311,2)</f>
        <v>0.21</v>
      </c>
      <c r="P311" s="159">
        <v>0</v>
      </c>
      <c r="Q311" s="159">
        <f>ROUND(E311*P311,2)</f>
        <v>0</v>
      </c>
      <c r="R311" s="159"/>
      <c r="S311" s="159"/>
      <c r="T311" s="160">
        <v>0</v>
      </c>
      <c r="U311" s="159">
        <f>ROUND(E311*T311,2)</f>
        <v>0</v>
      </c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 t="s">
        <v>736</v>
      </c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">
      <c r="A312" s="136"/>
      <c r="B312" s="146"/>
      <c r="C312" s="175" t="s">
        <v>763</v>
      </c>
      <c r="D312" s="149"/>
      <c r="E312" s="153">
        <v>9.8904700000000005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  <c r="U312" s="159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 t="s">
        <v>147</v>
      </c>
      <c r="AF312" s="135">
        <v>0</v>
      </c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 x14ac:dyDescent="0.2">
      <c r="A313" s="136">
        <v>117</v>
      </c>
      <c r="B313" s="146" t="s">
        <v>764</v>
      </c>
      <c r="C313" s="174" t="s">
        <v>765</v>
      </c>
      <c r="D313" s="148" t="s">
        <v>144</v>
      </c>
      <c r="E313" s="152">
        <v>23.16188</v>
      </c>
      <c r="F313" s="158"/>
      <c r="G313" s="159">
        <f>ROUND(E313*F313,2)</f>
        <v>0</v>
      </c>
      <c r="H313" s="158"/>
      <c r="I313" s="159">
        <f>ROUND(E313*H313,2)</f>
        <v>0</v>
      </c>
      <c r="J313" s="158"/>
      <c r="K313" s="159">
        <f>ROUND(E313*J313,2)</f>
        <v>0</v>
      </c>
      <c r="L313" s="159">
        <v>15</v>
      </c>
      <c r="M313" s="159">
        <f>G313*(1+L313/100)</f>
        <v>0</v>
      </c>
      <c r="N313" s="159">
        <v>2.5000000000000001E-2</v>
      </c>
      <c r="O313" s="159">
        <f>ROUND(E313*N313,2)</f>
        <v>0.57999999999999996</v>
      </c>
      <c r="P313" s="159">
        <v>0</v>
      </c>
      <c r="Q313" s="159">
        <f>ROUND(E313*P313,2)</f>
        <v>0</v>
      </c>
      <c r="R313" s="159"/>
      <c r="S313" s="159"/>
      <c r="T313" s="160">
        <v>0</v>
      </c>
      <c r="U313" s="159">
        <f>ROUND(E313*T313,2)</f>
        <v>0</v>
      </c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 t="s">
        <v>736</v>
      </c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">
      <c r="A314" s="136"/>
      <c r="B314" s="146"/>
      <c r="C314" s="175" t="s">
        <v>766</v>
      </c>
      <c r="D314" s="149"/>
      <c r="E314" s="153">
        <v>3.13992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  <c r="U314" s="159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 t="s">
        <v>147</v>
      </c>
      <c r="AF314" s="135">
        <v>0</v>
      </c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">
      <c r="A315" s="136"/>
      <c r="B315" s="146"/>
      <c r="C315" s="175" t="s">
        <v>767</v>
      </c>
      <c r="D315" s="149"/>
      <c r="E315" s="153">
        <v>18.787199999999999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60"/>
      <c r="U315" s="159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 t="s">
        <v>147</v>
      </c>
      <c r="AF315" s="135">
        <v>0</v>
      </c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">
      <c r="A316" s="136"/>
      <c r="B316" s="146"/>
      <c r="C316" s="175" t="s">
        <v>768</v>
      </c>
      <c r="D316" s="149"/>
      <c r="E316" s="153">
        <v>1.2347600000000001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  <c r="U316" s="159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 t="s">
        <v>147</v>
      </c>
      <c r="AF316" s="135">
        <v>0</v>
      </c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1" x14ac:dyDescent="0.2">
      <c r="A317" s="136">
        <v>118</v>
      </c>
      <c r="B317" s="146" t="s">
        <v>769</v>
      </c>
      <c r="C317" s="174" t="s">
        <v>770</v>
      </c>
      <c r="D317" s="148" t="s">
        <v>144</v>
      </c>
      <c r="E317" s="152">
        <v>12.334</v>
      </c>
      <c r="F317" s="158"/>
      <c r="G317" s="159">
        <f>ROUND(E317*F317,2)</f>
        <v>0</v>
      </c>
      <c r="H317" s="158"/>
      <c r="I317" s="159">
        <f>ROUND(E317*H317,2)</f>
        <v>0</v>
      </c>
      <c r="J317" s="158"/>
      <c r="K317" s="159">
        <f>ROUND(E317*J317,2)</f>
        <v>0</v>
      </c>
      <c r="L317" s="159">
        <v>15</v>
      </c>
      <c r="M317" s="159">
        <f>G317*(1+L317/100)</f>
        <v>0</v>
      </c>
      <c r="N317" s="159">
        <v>2.5000000000000001E-2</v>
      </c>
      <c r="O317" s="159">
        <f>ROUND(E317*N317,2)</f>
        <v>0.31</v>
      </c>
      <c r="P317" s="159">
        <v>0</v>
      </c>
      <c r="Q317" s="159">
        <f>ROUND(E317*P317,2)</f>
        <v>0</v>
      </c>
      <c r="R317" s="159"/>
      <c r="S317" s="159"/>
      <c r="T317" s="160">
        <v>0</v>
      </c>
      <c r="U317" s="159">
        <f>ROUND(E317*T317,2)</f>
        <v>0</v>
      </c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 t="s">
        <v>736</v>
      </c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">
      <c r="A318" s="136"/>
      <c r="B318" s="146"/>
      <c r="C318" s="175" t="s">
        <v>771</v>
      </c>
      <c r="D318" s="149"/>
      <c r="E318" s="153">
        <v>1.7662100000000001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  <c r="U318" s="159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 t="s">
        <v>147</v>
      </c>
      <c r="AF318" s="135">
        <v>0</v>
      </c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outlineLevel="1" x14ac:dyDescent="0.2">
      <c r="A319" s="136"/>
      <c r="B319" s="146"/>
      <c r="C319" s="175" t="s">
        <v>772</v>
      </c>
      <c r="D319" s="149"/>
      <c r="E319" s="153">
        <v>10.5678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60"/>
      <c r="U319" s="159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 t="s">
        <v>147</v>
      </c>
      <c r="AF319" s="135">
        <v>0</v>
      </c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 x14ac:dyDescent="0.2">
      <c r="A320" s="136">
        <v>119</v>
      </c>
      <c r="B320" s="146" t="s">
        <v>373</v>
      </c>
      <c r="C320" s="174" t="s">
        <v>374</v>
      </c>
      <c r="D320" s="148" t="s">
        <v>0</v>
      </c>
      <c r="E320" s="155"/>
      <c r="F320" s="158"/>
      <c r="G320" s="159">
        <f>ROUND(E320*F320,2)</f>
        <v>0</v>
      </c>
      <c r="H320" s="158"/>
      <c r="I320" s="159">
        <f>ROUND(E320*H320,2)</f>
        <v>0</v>
      </c>
      <c r="J320" s="158"/>
      <c r="K320" s="159">
        <f>ROUND(E320*J320,2)</f>
        <v>0</v>
      </c>
      <c r="L320" s="159">
        <v>15</v>
      </c>
      <c r="M320" s="159">
        <f>G320*(1+L320/100)</f>
        <v>0</v>
      </c>
      <c r="N320" s="159">
        <v>0</v>
      </c>
      <c r="O320" s="159">
        <f>ROUND(E320*N320,2)</f>
        <v>0</v>
      </c>
      <c r="P320" s="159">
        <v>0</v>
      </c>
      <c r="Q320" s="159">
        <f>ROUND(E320*P320,2)</f>
        <v>0</v>
      </c>
      <c r="R320" s="159"/>
      <c r="S320" s="159"/>
      <c r="T320" s="160">
        <v>0</v>
      </c>
      <c r="U320" s="159">
        <f>ROUND(E320*T320,2)</f>
        <v>0</v>
      </c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 t="s">
        <v>365</v>
      </c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x14ac:dyDescent="0.2">
      <c r="A321" s="142" t="s">
        <v>140</v>
      </c>
      <c r="B321" s="147" t="s">
        <v>81</v>
      </c>
      <c r="C321" s="176" t="s">
        <v>82</v>
      </c>
      <c r="D321" s="150"/>
      <c r="E321" s="154"/>
      <c r="F321" s="161"/>
      <c r="G321" s="161">
        <f>SUMIF(AE322:AE346,"&lt;&gt;NOR",G322:G346)</f>
        <v>0</v>
      </c>
      <c r="H321" s="161"/>
      <c r="I321" s="161">
        <f>SUM(I322:I346)</f>
        <v>0</v>
      </c>
      <c r="J321" s="161"/>
      <c r="K321" s="161">
        <f>SUM(K322:K346)</f>
        <v>0</v>
      </c>
      <c r="L321" s="161"/>
      <c r="M321" s="161">
        <f>SUM(M322:M346)</f>
        <v>0</v>
      </c>
      <c r="N321" s="161"/>
      <c r="O321" s="161">
        <f>SUM(O322:O346)</f>
        <v>1.7</v>
      </c>
      <c r="P321" s="161"/>
      <c r="Q321" s="161">
        <f>SUM(Q322:Q346)</f>
        <v>0</v>
      </c>
      <c r="R321" s="161"/>
      <c r="S321" s="161"/>
      <c r="T321" s="162"/>
      <c r="U321" s="161">
        <f>SUM(U322:U346)</f>
        <v>59.47</v>
      </c>
      <c r="AE321" t="s">
        <v>141</v>
      </c>
    </row>
    <row r="322" spans="1:60" outlineLevel="1" x14ac:dyDescent="0.2">
      <c r="A322" s="136">
        <v>120</v>
      </c>
      <c r="B322" s="146" t="s">
        <v>773</v>
      </c>
      <c r="C322" s="174" t="s">
        <v>774</v>
      </c>
      <c r="D322" s="148" t="s">
        <v>269</v>
      </c>
      <c r="E322" s="152">
        <v>8</v>
      </c>
      <c r="F322" s="158"/>
      <c r="G322" s="159">
        <f>ROUND(E322*F322,2)</f>
        <v>0</v>
      </c>
      <c r="H322" s="158"/>
      <c r="I322" s="159">
        <f>ROUND(E322*H322,2)</f>
        <v>0</v>
      </c>
      <c r="J322" s="158"/>
      <c r="K322" s="159">
        <f>ROUND(E322*J322,2)</f>
        <v>0</v>
      </c>
      <c r="L322" s="159">
        <v>15</v>
      </c>
      <c r="M322" s="159">
        <f>G322*(1+L322/100)</f>
        <v>0</v>
      </c>
      <c r="N322" s="159">
        <v>3.8000000000000002E-4</v>
      </c>
      <c r="O322" s="159">
        <f>ROUND(E322*N322,2)</f>
        <v>0</v>
      </c>
      <c r="P322" s="159">
        <v>0</v>
      </c>
      <c r="Q322" s="159">
        <f>ROUND(E322*P322,2)</f>
        <v>0</v>
      </c>
      <c r="R322" s="159"/>
      <c r="S322" s="159"/>
      <c r="T322" s="160">
        <v>0.32</v>
      </c>
      <c r="U322" s="159">
        <f>ROUND(E322*T322,2)</f>
        <v>2.56</v>
      </c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 t="s">
        <v>682</v>
      </c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">
      <c r="A323" s="136"/>
      <c r="B323" s="146"/>
      <c r="C323" s="175" t="s">
        <v>775</v>
      </c>
      <c r="D323" s="149"/>
      <c r="E323" s="153">
        <v>8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60"/>
      <c r="U323" s="159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 t="s">
        <v>147</v>
      </c>
      <c r="AF323" s="135">
        <v>0</v>
      </c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">
      <c r="A324" s="136">
        <v>121</v>
      </c>
      <c r="B324" s="146" t="s">
        <v>776</v>
      </c>
      <c r="C324" s="174" t="s">
        <v>777</v>
      </c>
      <c r="D324" s="148" t="s">
        <v>269</v>
      </c>
      <c r="E324" s="152">
        <v>11.2</v>
      </c>
      <c r="F324" s="158"/>
      <c r="G324" s="159">
        <f>ROUND(E324*F324,2)</f>
        <v>0</v>
      </c>
      <c r="H324" s="158"/>
      <c r="I324" s="159">
        <f>ROUND(E324*H324,2)</f>
        <v>0</v>
      </c>
      <c r="J324" s="158"/>
      <c r="K324" s="159">
        <f>ROUND(E324*J324,2)</f>
        <v>0</v>
      </c>
      <c r="L324" s="159">
        <v>15</v>
      </c>
      <c r="M324" s="159">
        <f>G324*(1+L324/100)</f>
        <v>0</v>
      </c>
      <c r="N324" s="159">
        <v>4.6999999999999999E-4</v>
      </c>
      <c r="O324" s="159">
        <f>ROUND(E324*N324,2)</f>
        <v>0.01</v>
      </c>
      <c r="P324" s="159">
        <v>0</v>
      </c>
      <c r="Q324" s="159">
        <f>ROUND(E324*P324,2)</f>
        <v>0</v>
      </c>
      <c r="R324" s="159"/>
      <c r="S324" s="159"/>
      <c r="T324" s="160">
        <v>0.35899999999999999</v>
      </c>
      <c r="U324" s="159">
        <f>ROUND(E324*T324,2)</f>
        <v>4.0199999999999996</v>
      </c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 t="s">
        <v>682</v>
      </c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">
      <c r="A325" s="136"/>
      <c r="B325" s="146"/>
      <c r="C325" s="175" t="s">
        <v>778</v>
      </c>
      <c r="D325" s="149"/>
      <c r="E325" s="153">
        <v>2</v>
      </c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60"/>
      <c r="U325" s="159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 t="s">
        <v>147</v>
      </c>
      <c r="AF325" s="135">
        <v>0</v>
      </c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">
      <c r="A326" s="136"/>
      <c r="B326" s="146"/>
      <c r="C326" s="175" t="s">
        <v>779</v>
      </c>
      <c r="D326" s="149"/>
      <c r="E326" s="153">
        <v>9.1999999999999993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  <c r="U326" s="159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 t="s">
        <v>147</v>
      </c>
      <c r="AF326" s="135">
        <v>0</v>
      </c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">
      <c r="A327" s="136">
        <v>122</v>
      </c>
      <c r="B327" s="146" t="s">
        <v>780</v>
      </c>
      <c r="C327" s="174" t="s">
        <v>781</v>
      </c>
      <c r="D327" s="148" t="s">
        <v>269</v>
      </c>
      <c r="E327" s="152">
        <v>6.5</v>
      </c>
      <c r="F327" s="158"/>
      <c r="G327" s="159">
        <f>ROUND(E327*F327,2)</f>
        <v>0</v>
      </c>
      <c r="H327" s="158"/>
      <c r="I327" s="159">
        <f>ROUND(E327*H327,2)</f>
        <v>0</v>
      </c>
      <c r="J327" s="158"/>
      <c r="K327" s="159">
        <f>ROUND(E327*J327,2)</f>
        <v>0</v>
      </c>
      <c r="L327" s="159">
        <v>15</v>
      </c>
      <c r="M327" s="159">
        <f>G327*(1+L327/100)</f>
        <v>0</v>
      </c>
      <c r="N327" s="159">
        <v>1.5100000000000001E-3</v>
      </c>
      <c r="O327" s="159">
        <f>ROUND(E327*N327,2)</f>
        <v>0.01</v>
      </c>
      <c r="P327" s="159">
        <v>0</v>
      </c>
      <c r="Q327" s="159">
        <f>ROUND(E327*P327,2)</f>
        <v>0</v>
      </c>
      <c r="R327" s="159"/>
      <c r="S327" s="159"/>
      <c r="T327" s="160">
        <v>1.173</v>
      </c>
      <c r="U327" s="159">
        <f>ROUND(E327*T327,2)</f>
        <v>7.62</v>
      </c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 t="s">
        <v>682</v>
      </c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">
      <c r="A328" s="136"/>
      <c r="B328" s="146"/>
      <c r="C328" s="175" t="s">
        <v>782</v>
      </c>
      <c r="D328" s="149"/>
      <c r="E328" s="153">
        <v>6.5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  <c r="U328" s="159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 t="s">
        <v>147</v>
      </c>
      <c r="AF328" s="135">
        <v>0</v>
      </c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">
      <c r="A329" s="136">
        <v>123</v>
      </c>
      <c r="B329" s="146" t="s">
        <v>783</v>
      </c>
      <c r="C329" s="174" t="s">
        <v>784</v>
      </c>
      <c r="D329" s="148" t="s">
        <v>269</v>
      </c>
      <c r="E329" s="152">
        <v>7</v>
      </c>
      <c r="F329" s="158"/>
      <c r="G329" s="159">
        <f>ROUND(E329*F329,2)</f>
        <v>0</v>
      </c>
      <c r="H329" s="158"/>
      <c r="I329" s="159">
        <f>ROUND(E329*H329,2)</f>
        <v>0</v>
      </c>
      <c r="J329" s="158"/>
      <c r="K329" s="159">
        <f>ROUND(E329*J329,2)</f>
        <v>0</v>
      </c>
      <c r="L329" s="159">
        <v>15</v>
      </c>
      <c r="M329" s="159">
        <f>G329*(1+L329/100)</f>
        <v>0</v>
      </c>
      <c r="N329" s="159">
        <v>1.3799999999999999E-3</v>
      </c>
      <c r="O329" s="159">
        <f>ROUND(E329*N329,2)</f>
        <v>0.01</v>
      </c>
      <c r="P329" s="159">
        <v>0</v>
      </c>
      <c r="Q329" s="159">
        <f>ROUND(E329*P329,2)</f>
        <v>0</v>
      </c>
      <c r="R329" s="159"/>
      <c r="S329" s="159"/>
      <c r="T329" s="160">
        <v>0.79700000000000004</v>
      </c>
      <c r="U329" s="159">
        <f>ROUND(E329*T329,2)</f>
        <v>5.58</v>
      </c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 t="s">
        <v>682</v>
      </c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">
      <c r="A330" s="136">
        <v>124</v>
      </c>
      <c r="B330" s="146" t="s">
        <v>785</v>
      </c>
      <c r="C330" s="174" t="s">
        <v>786</v>
      </c>
      <c r="D330" s="148" t="s">
        <v>269</v>
      </c>
      <c r="E330" s="152">
        <v>7</v>
      </c>
      <c r="F330" s="158"/>
      <c r="G330" s="159">
        <f>ROUND(E330*F330,2)</f>
        <v>0</v>
      </c>
      <c r="H330" s="158"/>
      <c r="I330" s="159">
        <f>ROUND(E330*H330,2)</f>
        <v>0</v>
      </c>
      <c r="J330" s="158"/>
      <c r="K330" s="159">
        <f>ROUND(E330*J330,2)</f>
        <v>0</v>
      </c>
      <c r="L330" s="159">
        <v>15</v>
      </c>
      <c r="M330" s="159">
        <f>G330*(1+L330/100)</f>
        <v>0</v>
      </c>
      <c r="N330" s="159">
        <v>1.6100000000000001E-3</v>
      </c>
      <c r="O330" s="159">
        <f>ROUND(E330*N330,2)</f>
        <v>0.01</v>
      </c>
      <c r="P330" s="159">
        <v>0</v>
      </c>
      <c r="Q330" s="159">
        <f>ROUND(E330*P330,2)</f>
        <v>0</v>
      </c>
      <c r="R330" s="159"/>
      <c r="S330" s="159"/>
      <c r="T330" s="160">
        <v>0.73899999999999999</v>
      </c>
      <c r="U330" s="159">
        <f>ROUND(E330*T330,2)</f>
        <v>5.17</v>
      </c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 t="s">
        <v>682</v>
      </c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">
      <c r="A331" s="136">
        <v>125</v>
      </c>
      <c r="B331" s="146" t="s">
        <v>787</v>
      </c>
      <c r="C331" s="174" t="s">
        <v>788</v>
      </c>
      <c r="D331" s="148" t="s">
        <v>269</v>
      </c>
      <c r="E331" s="152">
        <v>6</v>
      </c>
      <c r="F331" s="158"/>
      <c r="G331" s="159">
        <f>ROUND(E331*F331,2)</f>
        <v>0</v>
      </c>
      <c r="H331" s="158"/>
      <c r="I331" s="159">
        <f>ROUND(E331*H331,2)</f>
        <v>0</v>
      </c>
      <c r="J331" s="158"/>
      <c r="K331" s="159">
        <f>ROUND(E331*J331,2)</f>
        <v>0</v>
      </c>
      <c r="L331" s="159">
        <v>15</v>
      </c>
      <c r="M331" s="159">
        <f>G331*(1+L331/100)</f>
        <v>0</v>
      </c>
      <c r="N331" s="159">
        <v>5.2999999999999998E-4</v>
      </c>
      <c r="O331" s="159">
        <f>ROUND(E331*N331,2)</f>
        <v>0</v>
      </c>
      <c r="P331" s="159">
        <v>0</v>
      </c>
      <c r="Q331" s="159">
        <f>ROUND(E331*P331,2)</f>
        <v>0</v>
      </c>
      <c r="R331" s="159"/>
      <c r="S331" s="159"/>
      <c r="T331" s="160">
        <v>0.26750000000000002</v>
      </c>
      <c r="U331" s="159">
        <f>ROUND(E331*T331,2)</f>
        <v>1.61</v>
      </c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 t="s">
        <v>682</v>
      </c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">
      <c r="A332" s="136"/>
      <c r="B332" s="146"/>
      <c r="C332" s="175" t="s">
        <v>789</v>
      </c>
      <c r="D332" s="149"/>
      <c r="E332" s="153">
        <v>6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  <c r="U332" s="159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 t="s">
        <v>147</v>
      </c>
      <c r="AF332" s="135">
        <v>0</v>
      </c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 x14ac:dyDescent="0.2">
      <c r="A333" s="136">
        <v>126</v>
      </c>
      <c r="B333" s="146" t="s">
        <v>790</v>
      </c>
      <c r="C333" s="174" t="s">
        <v>791</v>
      </c>
      <c r="D333" s="148" t="s">
        <v>269</v>
      </c>
      <c r="E333" s="152">
        <v>4</v>
      </c>
      <c r="F333" s="158"/>
      <c r="G333" s="159">
        <f>ROUND(E333*F333,2)</f>
        <v>0</v>
      </c>
      <c r="H333" s="158"/>
      <c r="I333" s="159">
        <f>ROUND(E333*H333,2)</f>
        <v>0</v>
      </c>
      <c r="J333" s="158"/>
      <c r="K333" s="159">
        <f>ROUND(E333*J333,2)</f>
        <v>0</v>
      </c>
      <c r="L333" s="159">
        <v>15</v>
      </c>
      <c r="M333" s="159">
        <f>G333*(1+L333/100)</f>
        <v>0</v>
      </c>
      <c r="N333" s="159">
        <v>1.74E-3</v>
      </c>
      <c r="O333" s="159">
        <f>ROUND(E333*N333,2)</f>
        <v>0.01</v>
      </c>
      <c r="P333" s="159">
        <v>0</v>
      </c>
      <c r="Q333" s="159">
        <f>ROUND(E333*P333,2)</f>
        <v>0</v>
      </c>
      <c r="R333" s="159"/>
      <c r="S333" s="159"/>
      <c r="T333" s="160">
        <v>0.8</v>
      </c>
      <c r="U333" s="159">
        <f>ROUND(E333*T333,2)</f>
        <v>3.2</v>
      </c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 t="s">
        <v>682</v>
      </c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 x14ac:dyDescent="0.2">
      <c r="A334" s="136">
        <v>127</v>
      </c>
      <c r="B334" s="146" t="s">
        <v>792</v>
      </c>
      <c r="C334" s="174" t="s">
        <v>793</v>
      </c>
      <c r="D334" s="148" t="s">
        <v>269</v>
      </c>
      <c r="E334" s="152">
        <v>12</v>
      </c>
      <c r="F334" s="158"/>
      <c r="G334" s="159">
        <f>ROUND(E334*F334,2)</f>
        <v>0</v>
      </c>
      <c r="H334" s="158"/>
      <c r="I334" s="159">
        <f>ROUND(E334*H334,2)</f>
        <v>0</v>
      </c>
      <c r="J334" s="158"/>
      <c r="K334" s="159">
        <f>ROUND(E334*J334,2)</f>
        <v>0</v>
      </c>
      <c r="L334" s="159">
        <v>15</v>
      </c>
      <c r="M334" s="159">
        <f>G334*(1+L334/100)</f>
        <v>0</v>
      </c>
      <c r="N334" s="159">
        <v>2.5799999999999998E-3</v>
      </c>
      <c r="O334" s="159">
        <f>ROUND(E334*N334,2)</f>
        <v>0.03</v>
      </c>
      <c r="P334" s="159">
        <v>0</v>
      </c>
      <c r="Q334" s="159">
        <f>ROUND(E334*P334,2)</f>
        <v>0</v>
      </c>
      <c r="R334" s="159"/>
      <c r="S334" s="159"/>
      <c r="T334" s="160">
        <v>0.55000000000000004</v>
      </c>
      <c r="U334" s="159">
        <f>ROUND(E334*T334,2)</f>
        <v>6.6</v>
      </c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 t="s">
        <v>682</v>
      </c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 x14ac:dyDescent="0.2">
      <c r="A335" s="136">
        <v>128</v>
      </c>
      <c r="B335" s="146" t="s">
        <v>794</v>
      </c>
      <c r="C335" s="174" t="s">
        <v>795</v>
      </c>
      <c r="D335" s="148" t="s">
        <v>269</v>
      </c>
      <c r="E335" s="152">
        <v>29.4</v>
      </c>
      <c r="F335" s="158"/>
      <c r="G335" s="159">
        <f>ROUND(E335*F335,2)</f>
        <v>0</v>
      </c>
      <c r="H335" s="158"/>
      <c r="I335" s="159">
        <f>ROUND(E335*H335,2)</f>
        <v>0</v>
      </c>
      <c r="J335" s="158"/>
      <c r="K335" s="159">
        <f>ROUND(E335*J335,2)</f>
        <v>0</v>
      </c>
      <c r="L335" s="159">
        <v>15</v>
      </c>
      <c r="M335" s="159">
        <f>G335*(1+L335/100)</f>
        <v>0</v>
      </c>
      <c r="N335" s="159">
        <v>1.97E-3</v>
      </c>
      <c r="O335" s="159">
        <f>ROUND(E335*N335,2)</f>
        <v>0.06</v>
      </c>
      <c r="P335" s="159">
        <v>0</v>
      </c>
      <c r="Q335" s="159">
        <f>ROUND(E335*P335,2)</f>
        <v>0</v>
      </c>
      <c r="R335" s="159"/>
      <c r="S335" s="159"/>
      <c r="T335" s="160">
        <v>0.43490000000000001</v>
      </c>
      <c r="U335" s="159">
        <f>ROUND(E335*T335,2)</f>
        <v>12.79</v>
      </c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 t="s">
        <v>682</v>
      </c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 x14ac:dyDescent="0.2">
      <c r="A336" s="136"/>
      <c r="B336" s="146"/>
      <c r="C336" s="175" t="s">
        <v>796</v>
      </c>
      <c r="D336" s="149"/>
      <c r="E336" s="153">
        <v>29.4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  <c r="U336" s="159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 t="s">
        <v>147</v>
      </c>
      <c r="AF336" s="135">
        <v>0</v>
      </c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1" x14ac:dyDescent="0.2">
      <c r="A337" s="136">
        <v>129</v>
      </c>
      <c r="B337" s="146" t="s">
        <v>797</v>
      </c>
      <c r="C337" s="174" t="s">
        <v>798</v>
      </c>
      <c r="D337" s="148" t="s">
        <v>269</v>
      </c>
      <c r="E337" s="152">
        <v>3.5</v>
      </c>
      <c r="F337" s="158"/>
      <c r="G337" s="159">
        <f t="shared" ref="G337:G346" si="14">ROUND(E337*F337,2)</f>
        <v>0</v>
      </c>
      <c r="H337" s="158"/>
      <c r="I337" s="159">
        <f t="shared" ref="I337:I346" si="15">ROUND(E337*H337,2)</f>
        <v>0</v>
      </c>
      <c r="J337" s="158"/>
      <c r="K337" s="159">
        <f t="shared" ref="K337:K346" si="16">ROUND(E337*J337,2)</f>
        <v>0</v>
      </c>
      <c r="L337" s="159">
        <v>15</v>
      </c>
      <c r="M337" s="159">
        <f t="shared" ref="M337:M346" si="17">G337*(1+L337/100)</f>
        <v>0</v>
      </c>
      <c r="N337" s="159">
        <v>2.9099999999999998E-3</v>
      </c>
      <c r="O337" s="159">
        <f t="shared" ref="O337:O346" si="18">ROUND(E337*N337,2)</f>
        <v>0.01</v>
      </c>
      <c r="P337" s="159">
        <v>0</v>
      </c>
      <c r="Q337" s="159">
        <f t="shared" ref="Q337:Q346" si="19">ROUND(E337*P337,2)</f>
        <v>0</v>
      </c>
      <c r="R337" s="159"/>
      <c r="S337" s="159"/>
      <c r="T337" s="160">
        <v>0.44209999999999999</v>
      </c>
      <c r="U337" s="159">
        <f t="shared" ref="U337:U346" si="20">ROUND(E337*T337,2)</f>
        <v>1.55</v>
      </c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 t="s">
        <v>682</v>
      </c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">
      <c r="A338" s="136">
        <v>130</v>
      </c>
      <c r="B338" s="146" t="s">
        <v>799</v>
      </c>
      <c r="C338" s="174" t="s">
        <v>800</v>
      </c>
      <c r="D338" s="148" t="s">
        <v>304</v>
      </c>
      <c r="E338" s="152">
        <v>6</v>
      </c>
      <c r="F338" s="158"/>
      <c r="G338" s="159">
        <f t="shared" si="14"/>
        <v>0</v>
      </c>
      <c r="H338" s="158"/>
      <c r="I338" s="159">
        <f t="shared" si="15"/>
        <v>0</v>
      </c>
      <c r="J338" s="158"/>
      <c r="K338" s="159">
        <f t="shared" si="16"/>
        <v>0</v>
      </c>
      <c r="L338" s="159">
        <v>15</v>
      </c>
      <c r="M338" s="159">
        <f t="shared" si="17"/>
        <v>0</v>
      </c>
      <c r="N338" s="159">
        <v>0</v>
      </c>
      <c r="O338" s="159">
        <f t="shared" si="18"/>
        <v>0</v>
      </c>
      <c r="P338" s="159">
        <v>0</v>
      </c>
      <c r="Q338" s="159">
        <f t="shared" si="19"/>
        <v>0</v>
      </c>
      <c r="R338" s="159"/>
      <c r="S338" s="159"/>
      <c r="T338" s="160">
        <v>0.157</v>
      </c>
      <c r="U338" s="159">
        <f t="shared" si="20"/>
        <v>0.94</v>
      </c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 t="s">
        <v>682</v>
      </c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">
      <c r="A339" s="136">
        <v>131</v>
      </c>
      <c r="B339" s="146" t="s">
        <v>801</v>
      </c>
      <c r="C339" s="174" t="s">
        <v>802</v>
      </c>
      <c r="D339" s="148" t="s">
        <v>304</v>
      </c>
      <c r="E339" s="152">
        <v>6</v>
      </c>
      <c r="F339" s="158"/>
      <c r="G339" s="159">
        <f t="shared" si="14"/>
        <v>0</v>
      </c>
      <c r="H339" s="158"/>
      <c r="I339" s="159">
        <f t="shared" si="15"/>
        <v>0</v>
      </c>
      <c r="J339" s="158"/>
      <c r="K339" s="159">
        <f t="shared" si="16"/>
        <v>0</v>
      </c>
      <c r="L339" s="159">
        <v>15</v>
      </c>
      <c r="M339" s="159">
        <f t="shared" si="17"/>
        <v>0</v>
      </c>
      <c r="N339" s="159">
        <v>0</v>
      </c>
      <c r="O339" s="159">
        <f t="shared" si="18"/>
        <v>0</v>
      </c>
      <c r="P339" s="159">
        <v>0</v>
      </c>
      <c r="Q339" s="159">
        <f t="shared" si="19"/>
        <v>0</v>
      </c>
      <c r="R339" s="159"/>
      <c r="S339" s="159"/>
      <c r="T339" s="160">
        <v>0.17399999999999999</v>
      </c>
      <c r="U339" s="159">
        <f t="shared" si="20"/>
        <v>1.04</v>
      </c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 t="s">
        <v>682</v>
      </c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 x14ac:dyDescent="0.2">
      <c r="A340" s="136">
        <v>132</v>
      </c>
      <c r="B340" s="146" t="s">
        <v>803</v>
      </c>
      <c r="C340" s="174" t="s">
        <v>804</v>
      </c>
      <c r="D340" s="148" t="s">
        <v>304</v>
      </c>
      <c r="E340" s="152">
        <v>2</v>
      </c>
      <c r="F340" s="158"/>
      <c r="G340" s="159">
        <f t="shared" si="14"/>
        <v>0</v>
      </c>
      <c r="H340" s="158"/>
      <c r="I340" s="159">
        <f t="shared" si="15"/>
        <v>0</v>
      </c>
      <c r="J340" s="158"/>
      <c r="K340" s="159">
        <f t="shared" si="16"/>
        <v>0</v>
      </c>
      <c r="L340" s="159">
        <v>15</v>
      </c>
      <c r="M340" s="159">
        <f t="shared" si="17"/>
        <v>0</v>
      </c>
      <c r="N340" s="159">
        <v>0</v>
      </c>
      <c r="O340" s="159">
        <f t="shared" si="18"/>
        <v>0</v>
      </c>
      <c r="P340" s="159">
        <v>0</v>
      </c>
      <c r="Q340" s="159">
        <f t="shared" si="19"/>
        <v>0</v>
      </c>
      <c r="R340" s="159"/>
      <c r="S340" s="159"/>
      <c r="T340" s="160">
        <v>0.25900000000000001</v>
      </c>
      <c r="U340" s="159">
        <f t="shared" si="20"/>
        <v>0.52</v>
      </c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 t="s">
        <v>682</v>
      </c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">
      <c r="A341" s="136">
        <v>133</v>
      </c>
      <c r="B341" s="146" t="s">
        <v>805</v>
      </c>
      <c r="C341" s="174" t="s">
        <v>806</v>
      </c>
      <c r="D341" s="148" t="s">
        <v>304</v>
      </c>
      <c r="E341" s="152">
        <v>1</v>
      </c>
      <c r="F341" s="158"/>
      <c r="G341" s="159">
        <f t="shared" si="14"/>
        <v>0</v>
      </c>
      <c r="H341" s="158"/>
      <c r="I341" s="159">
        <f t="shared" si="15"/>
        <v>0</v>
      </c>
      <c r="J341" s="158"/>
      <c r="K341" s="159">
        <f t="shared" si="16"/>
        <v>0</v>
      </c>
      <c r="L341" s="159">
        <v>15</v>
      </c>
      <c r="M341" s="159">
        <f t="shared" si="17"/>
        <v>0</v>
      </c>
      <c r="N341" s="159">
        <v>5.7000000000000002E-3</v>
      </c>
      <c r="O341" s="159">
        <f t="shared" si="18"/>
        <v>0.01</v>
      </c>
      <c r="P341" s="159">
        <v>0</v>
      </c>
      <c r="Q341" s="159">
        <f t="shared" si="19"/>
        <v>0</v>
      </c>
      <c r="R341" s="159"/>
      <c r="S341" s="159"/>
      <c r="T341" s="160">
        <v>0.35</v>
      </c>
      <c r="U341" s="159">
        <f t="shared" si="20"/>
        <v>0.35</v>
      </c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 t="s">
        <v>150</v>
      </c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">
      <c r="A342" s="136">
        <v>134</v>
      </c>
      <c r="B342" s="146" t="s">
        <v>807</v>
      </c>
      <c r="C342" s="174" t="s">
        <v>808</v>
      </c>
      <c r="D342" s="148" t="s">
        <v>304</v>
      </c>
      <c r="E342" s="152">
        <v>2</v>
      </c>
      <c r="F342" s="158"/>
      <c r="G342" s="159">
        <f t="shared" si="14"/>
        <v>0</v>
      </c>
      <c r="H342" s="158"/>
      <c r="I342" s="159">
        <f t="shared" si="15"/>
        <v>0</v>
      </c>
      <c r="J342" s="158"/>
      <c r="K342" s="159">
        <f t="shared" si="16"/>
        <v>0</v>
      </c>
      <c r="L342" s="159">
        <v>15</v>
      </c>
      <c r="M342" s="159">
        <f t="shared" si="17"/>
        <v>0</v>
      </c>
      <c r="N342" s="159">
        <v>2.53E-2</v>
      </c>
      <c r="O342" s="159">
        <f t="shared" si="18"/>
        <v>0.05</v>
      </c>
      <c r="P342" s="159">
        <v>0</v>
      </c>
      <c r="Q342" s="159">
        <f t="shared" si="19"/>
        <v>0</v>
      </c>
      <c r="R342" s="159"/>
      <c r="S342" s="159"/>
      <c r="T342" s="160">
        <v>0.66</v>
      </c>
      <c r="U342" s="159">
        <f t="shared" si="20"/>
        <v>1.32</v>
      </c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 t="s">
        <v>482</v>
      </c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">
      <c r="A343" s="136">
        <v>135</v>
      </c>
      <c r="B343" s="146" t="s">
        <v>809</v>
      </c>
      <c r="C343" s="174" t="s">
        <v>810</v>
      </c>
      <c r="D343" s="148" t="s">
        <v>304</v>
      </c>
      <c r="E343" s="152">
        <v>1</v>
      </c>
      <c r="F343" s="158"/>
      <c r="G343" s="159">
        <f t="shared" si="14"/>
        <v>0</v>
      </c>
      <c r="H343" s="158"/>
      <c r="I343" s="159">
        <f t="shared" si="15"/>
        <v>0</v>
      </c>
      <c r="J343" s="158"/>
      <c r="K343" s="159">
        <f t="shared" si="16"/>
        <v>0</v>
      </c>
      <c r="L343" s="159">
        <v>15</v>
      </c>
      <c r="M343" s="159">
        <f t="shared" si="17"/>
        <v>0</v>
      </c>
      <c r="N343" s="159">
        <v>4.7099999999999998E-3</v>
      </c>
      <c r="O343" s="159">
        <f t="shared" si="18"/>
        <v>0</v>
      </c>
      <c r="P343" s="159">
        <v>0</v>
      </c>
      <c r="Q343" s="159">
        <f t="shared" si="19"/>
        <v>0</v>
      </c>
      <c r="R343" s="159"/>
      <c r="S343" s="159"/>
      <c r="T343" s="160">
        <v>6.2E-2</v>
      </c>
      <c r="U343" s="159">
        <f t="shared" si="20"/>
        <v>0.06</v>
      </c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 t="s">
        <v>682</v>
      </c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 x14ac:dyDescent="0.2">
      <c r="A344" s="136">
        <v>136</v>
      </c>
      <c r="B344" s="146" t="s">
        <v>811</v>
      </c>
      <c r="C344" s="174" t="s">
        <v>812</v>
      </c>
      <c r="D344" s="148" t="s">
        <v>269</v>
      </c>
      <c r="E344" s="152">
        <v>94.6</v>
      </c>
      <c r="F344" s="158"/>
      <c r="G344" s="159">
        <f t="shared" si="14"/>
        <v>0</v>
      </c>
      <c r="H344" s="158"/>
      <c r="I344" s="159">
        <f t="shared" si="15"/>
        <v>0</v>
      </c>
      <c r="J344" s="158"/>
      <c r="K344" s="159">
        <f t="shared" si="16"/>
        <v>0</v>
      </c>
      <c r="L344" s="159">
        <v>15</v>
      </c>
      <c r="M344" s="159">
        <f t="shared" si="17"/>
        <v>0</v>
      </c>
      <c r="N344" s="159">
        <v>1.5800000000000002E-2</v>
      </c>
      <c r="O344" s="159">
        <f t="shared" si="18"/>
        <v>1.49</v>
      </c>
      <c r="P344" s="159">
        <v>0</v>
      </c>
      <c r="Q344" s="159">
        <f t="shared" si="19"/>
        <v>0</v>
      </c>
      <c r="R344" s="159"/>
      <c r="S344" s="159"/>
      <c r="T344" s="160">
        <v>4.8000000000000001E-2</v>
      </c>
      <c r="U344" s="159">
        <f t="shared" si="20"/>
        <v>4.54</v>
      </c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 t="s">
        <v>682</v>
      </c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outlineLevel="1" x14ac:dyDescent="0.2">
      <c r="A345" s="136">
        <v>137</v>
      </c>
      <c r="B345" s="146" t="s">
        <v>813</v>
      </c>
      <c r="C345" s="174" t="s">
        <v>814</v>
      </c>
      <c r="D345" s="148" t="s">
        <v>815</v>
      </c>
      <c r="E345" s="152">
        <v>1</v>
      </c>
      <c r="F345" s="158"/>
      <c r="G345" s="159">
        <f t="shared" si="14"/>
        <v>0</v>
      </c>
      <c r="H345" s="158"/>
      <c r="I345" s="159">
        <f t="shared" si="15"/>
        <v>0</v>
      </c>
      <c r="J345" s="158"/>
      <c r="K345" s="159">
        <f t="shared" si="16"/>
        <v>0</v>
      </c>
      <c r="L345" s="159">
        <v>15</v>
      </c>
      <c r="M345" s="159">
        <f t="shared" si="17"/>
        <v>0</v>
      </c>
      <c r="N345" s="159">
        <v>0</v>
      </c>
      <c r="O345" s="159">
        <f t="shared" si="18"/>
        <v>0</v>
      </c>
      <c r="P345" s="159">
        <v>0</v>
      </c>
      <c r="Q345" s="159">
        <f t="shared" si="19"/>
        <v>0</v>
      </c>
      <c r="R345" s="159"/>
      <c r="S345" s="159"/>
      <c r="T345" s="160">
        <v>0</v>
      </c>
      <c r="U345" s="159">
        <f t="shared" si="20"/>
        <v>0</v>
      </c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 t="s">
        <v>816</v>
      </c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">
      <c r="A346" s="136">
        <v>138</v>
      </c>
      <c r="B346" s="146" t="s">
        <v>817</v>
      </c>
      <c r="C346" s="174" t="s">
        <v>818</v>
      </c>
      <c r="D346" s="148" t="s">
        <v>0</v>
      </c>
      <c r="E346" s="155"/>
      <c r="F346" s="158"/>
      <c r="G346" s="159">
        <f t="shared" si="14"/>
        <v>0</v>
      </c>
      <c r="H346" s="158"/>
      <c r="I346" s="159">
        <f t="shared" si="15"/>
        <v>0</v>
      </c>
      <c r="J346" s="158"/>
      <c r="K346" s="159">
        <f t="shared" si="16"/>
        <v>0</v>
      </c>
      <c r="L346" s="159">
        <v>15</v>
      </c>
      <c r="M346" s="159">
        <f t="shared" si="17"/>
        <v>0</v>
      </c>
      <c r="N346" s="159">
        <v>0</v>
      </c>
      <c r="O346" s="159">
        <f t="shared" si="18"/>
        <v>0</v>
      </c>
      <c r="P346" s="159">
        <v>0</v>
      </c>
      <c r="Q346" s="159">
        <f t="shared" si="19"/>
        <v>0</v>
      </c>
      <c r="R346" s="159"/>
      <c r="S346" s="159"/>
      <c r="T346" s="160">
        <v>0</v>
      </c>
      <c r="U346" s="159">
        <f t="shared" si="20"/>
        <v>0</v>
      </c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 t="s">
        <v>365</v>
      </c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x14ac:dyDescent="0.2">
      <c r="A347" s="142" t="s">
        <v>140</v>
      </c>
      <c r="B347" s="147" t="s">
        <v>83</v>
      </c>
      <c r="C347" s="176" t="s">
        <v>84</v>
      </c>
      <c r="D347" s="150"/>
      <c r="E347" s="154"/>
      <c r="F347" s="161"/>
      <c r="G347" s="161">
        <f>SUMIF(AE348:AE368,"&lt;&gt;NOR",G348:G368)</f>
        <v>0</v>
      </c>
      <c r="H347" s="161"/>
      <c r="I347" s="161">
        <f>SUM(I348:I368)</f>
        <v>0</v>
      </c>
      <c r="J347" s="161"/>
      <c r="K347" s="161">
        <f>SUM(K348:K368)</f>
        <v>0</v>
      </c>
      <c r="L347" s="161"/>
      <c r="M347" s="161">
        <f>SUM(M348:M368)</f>
        <v>0</v>
      </c>
      <c r="N347" s="161"/>
      <c r="O347" s="161">
        <f>SUM(O348:O368)</f>
        <v>4.21</v>
      </c>
      <c r="P347" s="161"/>
      <c r="Q347" s="161">
        <f>SUM(Q348:Q368)</f>
        <v>0</v>
      </c>
      <c r="R347" s="161"/>
      <c r="S347" s="161"/>
      <c r="T347" s="162"/>
      <c r="U347" s="161">
        <f>SUM(U348:U368)</f>
        <v>80.16</v>
      </c>
      <c r="AE347" t="s">
        <v>141</v>
      </c>
    </row>
    <row r="348" spans="1:60" outlineLevel="1" x14ac:dyDescent="0.2">
      <c r="A348" s="136">
        <v>139</v>
      </c>
      <c r="B348" s="146" t="s">
        <v>819</v>
      </c>
      <c r="C348" s="174" t="s">
        <v>820</v>
      </c>
      <c r="D348" s="148" t="s">
        <v>269</v>
      </c>
      <c r="E348" s="152">
        <v>8</v>
      </c>
      <c r="F348" s="158"/>
      <c r="G348" s="159">
        <f>ROUND(E348*F348,2)</f>
        <v>0</v>
      </c>
      <c r="H348" s="158"/>
      <c r="I348" s="159">
        <f>ROUND(E348*H348,2)</f>
        <v>0</v>
      </c>
      <c r="J348" s="158"/>
      <c r="K348" s="159">
        <f>ROUND(E348*J348,2)</f>
        <v>0</v>
      </c>
      <c r="L348" s="159">
        <v>15</v>
      </c>
      <c r="M348" s="159">
        <f>G348*(1+L348/100)</f>
        <v>0</v>
      </c>
      <c r="N348" s="159">
        <v>5.9000000000000003E-4</v>
      </c>
      <c r="O348" s="159">
        <f>ROUND(E348*N348,2)</f>
        <v>0</v>
      </c>
      <c r="P348" s="159">
        <v>0</v>
      </c>
      <c r="Q348" s="159">
        <f>ROUND(E348*P348,2)</f>
        <v>0</v>
      </c>
      <c r="R348" s="159"/>
      <c r="S348" s="159"/>
      <c r="T348" s="160">
        <v>0.755</v>
      </c>
      <c r="U348" s="159">
        <f>ROUND(E348*T348,2)</f>
        <v>6.04</v>
      </c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 t="s">
        <v>682</v>
      </c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outlineLevel="1" x14ac:dyDescent="0.2">
      <c r="A349" s="136"/>
      <c r="B349" s="146"/>
      <c r="C349" s="175" t="s">
        <v>821</v>
      </c>
      <c r="D349" s="149"/>
      <c r="E349" s="153">
        <v>8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60"/>
      <c r="U349" s="159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 t="s">
        <v>147</v>
      </c>
      <c r="AF349" s="135">
        <v>0</v>
      </c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outlineLevel="1" x14ac:dyDescent="0.2">
      <c r="A350" s="136">
        <v>140</v>
      </c>
      <c r="B350" s="146" t="s">
        <v>822</v>
      </c>
      <c r="C350" s="174" t="s">
        <v>823</v>
      </c>
      <c r="D350" s="148" t="s">
        <v>269</v>
      </c>
      <c r="E350" s="152">
        <v>63.4</v>
      </c>
      <c r="F350" s="158"/>
      <c r="G350" s="159">
        <f>ROUND(E350*F350,2)</f>
        <v>0</v>
      </c>
      <c r="H350" s="158"/>
      <c r="I350" s="159">
        <f>ROUND(E350*H350,2)</f>
        <v>0</v>
      </c>
      <c r="J350" s="158"/>
      <c r="K350" s="159">
        <f>ROUND(E350*J350,2)</f>
        <v>0</v>
      </c>
      <c r="L350" s="159">
        <v>15</v>
      </c>
      <c r="M350" s="159">
        <f>G350*(1+L350/100)</f>
        <v>0</v>
      </c>
      <c r="N350" s="159">
        <v>4.6999999999999999E-4</v>
      </c>
      <c r="O350" s="159">
        <f>ROUND(E350*N350,2)</f>
        <v>0.03</v>
      </c>
      <c r="P350" s="159">
        <v>0</v>
      </c>
      <c r="Q350" s="159">
        <f>ROUND(E350*P350,2)</f>
        <v>0</v>
      </c>
      <c r="R350" s="159"/>
      <c r="S350" s="159"/>
      <c r="T350" s="160">
        <v>0.52200000000000002</v>
      </c>
      <c r="U350" s="159">
        <f>ROUND(E350*T350,2)</f>
        <v>33.090000000000003</v>
      </c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 t="s">
        <v>482</v>
      </c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">
      <c r="A351" s="136"/>
      <c r="B351" s="146"/>
      <c r="C351" s="175" t="s">
        <v>824</v>
      </c>
      <c r="D351" s="149"/>
      <c r="E351" s="153">
        <v>39.4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60"/>
      <c r="U351" s="159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 t="s">
        <v>147</v>
      </c>
      <c r="AF351" s="135">
        <v>0</v>
      </c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">
      <c r="A352" s="136"/>
      <c r="B352" s="146"/>
      <c r="C352" s="175" t="s">
        <v>825</v>
      </c>
      <c r="D352" s="149"/>
      <c r="E352" s="153">
        <v>24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0"/>
      <c r="U352" s="159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 t="s">
        <v>147</v>
      </c>
      <c r="AF352" s="135">
        <v>0</v>
      </c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 x14ac:dyDescent="0.2">
      <c r="A353" s="136">
        <v>141</v>
      </c>
      <c r="B353" s="146" t="s">
        <v>826</v>
      </c>
      <c r="C353" s="174" t="s">
        <v>827</v>
      </c>
      <c r="D353" s="148" t="s">
        <v>269</v>
      </c>
      <c r="E353" s="152">
        <v>18.5</v>
      </c>
      <c r="F353" s="158"/>
      <c r="G353" s="159">
        <f>ROUND(E353*F353,2)</f>
        <v>0</v>
      </c>
      <c r="H353" s="158"/>
      <c r="I353" s="159">
        <f>ROUND(E353*H353,2)</f>
        <v>0</v>
      </c>
      <c r="J353" s="158"/>
      <c r="K353" s="159">
        <f>ROUND(E353*J353,2)</f>
        <v>0</v>
      </c>
      <c r="L353" s="159">
        <v>15</v>
      </c>
      <c r="M353" s="159">
        <f>G353*(1+L353/100)</f>
        <v>0</v>
      </c>
      <c r="N353" s="159">
        <v>5.8E-4</v>
      </c>
      <c r="O353" s="159">
        <f>ROUND(E353*N353,2)</f>
        <v>0.01</v>
      </c>
      <c r="P353" s="159">
        <v>0</v>
      </c>
      <c r="Q353" s="159">
        <f>ROUND(E353*P353,2)</f>
        <v>0</v>
      </c>
      <c r="R353" s="159"/>
      <c r="S353" s="159"/>
      <c r="T353" s="160">
        <v>0.6159</v>
      </c>
      <c r="U353" s="159">
        <f>ROUND(E353*T353,2)</f>
        <v>11.39</v>
      </c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 t="s">
        <v>682</v>
      </c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 x14ac:dyDescent="0.2">
      <c r="A354" s="136"/>
      <c r="B354" s="146"/>
      <c r="C354" s="175" t="s">
        <v>828</v>
      </c>
      <c r="D354" s="149"/>
      <c r="E354" s="153">
        <v>8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60"/>
      <c r="U354" s="159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 t="s">
        <v>147</v>
      </c>
      <c r="AF354" s="135">
        <v>0</v>
      </c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">
      <c r="A355" s="136"/>
      <c r="B355" s="146"/>
      <c r="C355" s="175" t="s">
        <v>829</v>
      </c>
      <c r="D355" s="149"/>
      <c r="E355" s="153">
        <v>10.5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60"/>
      <c r="U355" s="159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 t="s">
        <v>147</v>
      </c>
      <c r="AF355" s="135">
        <v>0</v>
      </c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ht="22.5" outlineLevel="1" x14ac:dyDescent="0.2">
      <c r="A356" s="136">
        <v>142</v>
      </c>
      <c r="B356" s="146" t="s">
        <v>830</v>
      </c>
      <c r="C356" s="174" t="s">
        <v>831</v>
      </c>
      <c r="D356" s="148" t="s">
        <v>269</v>
      </c>
      <c r="E356" s="152">
        <v>8</v>
      </c>
      <c r="F356" s="158"/>
      <c r="G356" s="159">
        <f t="shared" ref="G356:G368" si="21">ROUND(E356*F356,2)</f>
        <v>0</v>
      </c>
      <c r="H356" s="158"/>
      <c r="I356" s="159">
        <f t="shared" ref="I356:I368" si="22">ROUND(E356*H356,2)</f>
        <v>0</v>
      </c>
      <c r="J356" s="158"/>
      <c r="K356" s="159">
        <f t="shared" ref="K356:K368" si="23">ROUND(E356*J356,2)</f>
        <v>0</v>
      </c>
      <c r="L356" s="159">
        <v>15</v>
      </c>
      <c r="M356" s="159">
        <f t="shared" ref="M356:M368" si="24">G356*(1+L356/100)</f>
        <v>0</v>
      </c>
      <c r="N356" s="159">
        <v>5.0000000000000002E-5</v>
      </c>
      <c r="O356" s="159">
        <f t="shared" ref="O356:O368" si="25">ROUND(E356*N356,2)</f>
        <v>0</v>
      </c>
      <c r="P356" s="159">
        <v>0</v>
      </c>
      <c r="Q356" s="159">
        <f t="shared" ref="Q356:Q368" si="26">ROUND(E356*P356,2)</f>
        <v>0</v>
      </c>
      <c r="R356" s="159"/>
      <c r="S356" s="159"/>
      <c r="T356" s="160">
        <v>0.14199999999999999</v>
      </c>
      <c r="U356" s="159">
        <f t="shared" ref="U356:U368" si="27">ROUND(E356*T356,2)</f>
        <v>1.1399999999999999</v>
      </c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 t="s">
        <v>150</v>
      </c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ht="22.5" outlineLevel="1" x14ac:dyDescent="0.2">
      <c r="A357" s="136">
        <v>143</v>
      </c>
      <c r="B357" s="146" t="s">
        <v>832</v>
      </c>
      <c r="C357" s="174" t="s">
        <v>833</v>
      </c>
      <c r="D357" s="148" t="s">
        <v>269</v>
      </c>
      <c r="E357" s="152">
        <v>63.4</v>
      </c>
      <c r="F357" s="158"/>
      <c r="G357" s="159">
        <f t="shared" si="21"/>
        <v>0</v>
      </c>
      <c r="H357" s="158"/>
      <c r="I357" s="159">
        <f t="shared" si="22"/>
        <v>0</v>
      </c>
      <c r="J357" s="158"/>
      <c r="K357" s="159">
        <f t="shared" si="23"/>
        <v>0</v>
      </c>
      <c r="L357" s="159">
        <v>15</v>
      </c>
      <c r="M357" s="159">
        <f t="shared" si="24"/>
        <v>0</v>
      </c>
      <c r="N357" s="159">
        <v>3.0000000000000001E-5</v>
      </c>
      <c r="O357" s="159">
        <f t="shared" si="25"/>
        <v>0</v>
      </c>
      <c r="P357" s="159">
        <v>0</v>
      </c>
      <c r="Q357" s="159">
        <f t="shared" si="26"/>
        <v>0</v>
      </c>
      <c r="R357" s="159"/>
      <c r="S357" s="159"/>
      <c r="T357" s="160">
        <v>0.129</v>
      </c>
      <c r="U357" s="159">
        <f t="shared" si="27"/>
        <v>8.18</v>
      </c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 t="s">
        <v>682</v>
      </c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ht="22.5" outlineLevel="1" x14ac:dyDescent="0.2">
      <c r="A358" s="136">
        <v>144</v>
      </c>
      <c r="B358" s="146" t="s">
        <v>832</v>
      </c>
      <c r="C358" s="174" t="s">
        <v>834</v>
      </c>
      <c r="D358" s="148" t="s">
        <v>269</v>
      </c>
      <c r="E358" s="152">
        <v>18.5</v>
      </c>
      <c r="F358" s="158"/>
      <c r="G358" s="159">
        <f t="shared" si="21"/>
        <v>0</v>
      </c>
      <c r="H358" s="158"/>
      <c r="I358" s="159">
        <f t="shared" si="22"/>
        <v>0</v>
      </c>
      <c r="J358" s="158"/>
      <c r="K358" s="159">
        <f t="shared" si="23"/>
        <v>0</v>
      </c>
      <c r="L358" s="159">
        <v>15</v>
      </c>
      <c r="M358" s="159">
        <f t="shared" si="24"/>
        <v>0</v>
      </c>
      <c r="N358" s="159">
        <v>6.0000000000000002E-5</v>
      </c>
      <c r="O358" s="159">
        <f t="shared" si="25"/>
        <v>0</v>
      </c>
      <c r="P358" s="159">
        <v>0</v>
      </c>
      <c r="Q358" s="159">
        <f t="shared" si="26"/>
        <v>0</v>
      </c>
      <c r="R358" s="159"/>
      <c r="S358" s="159"/>
      <c r="T358" s="160">
        <v>0.129</v>
      </c>
      <c r="U358" s="159">
        <f t="shared" si="27"/>
        <v>2.39</v>
      </c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 t="s">
        <v>682</v>
      </c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 x14ac:dyDescent="0.2">
      <c r="A359" s="136">
        <v>145</v>
      </c>
      <c r="B359" s="146" t="s">
        <v>835</v>
      </c>
      <c r="C359" s="174" t="s">
        <v>836</v>
      </c>
      <c r="D359" s="148" t="s">
        <v>304</v>
      </c>
      <c r="E359" s="152">
        <v>6</v>
      </c>
      <c r="F359" s="158"/>
      <c r="G359" s="159">
        <f t="shared" si="21"/>
        <v>0</v>
      </c>
      <c r="H359" s="158"/>
      <c r="I359" s="159">
        <f t="shared" si="22"/>
        <v>0</v>
      </c>
      <c r="J359" s="158"/>
      <c r="K359" s="159">
        <f t="shared" si="23"/>
        <v>0</v>
      </c>
      <c r="L359" s="159">
        <v>15</v>
      </c>
      <c r="M359" s="159">
        <f t="shared" si="24"/>
        <v>0</v>
      </c>
      <c r="N359" s="159">
        <v>6.7000000000000002E-4</v>
      </c>
      <c r="O359" s="159">
        <f t="shared" si="25"/>
        <v>0</v>
      </c>
      <c r="P359" s="159">
        <v>0</v>
      </c>
      <c r="Q359" s="159">
        <f t="shared" si="26"/>
        <v>0</v>
      </c>
      <c r="R359" s="159"/>
      <c r="S359" s="159"/>
      <c r="T359" s="160">
        <v>0.27200000000000002</v>
      </c>
      <c r="U359" s="159">
        <f t="shared" si="27"/>
        <v>1.63</v>
      </c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 t="s">
        <v>682</v>
      </c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">
      <c r="A360" s="136">
        <v>146</v>
      </c>
      <c r="B360" s="146" t="s">
        <v>837</v>
      </c>
      <c r="C360" s="174" t="s">
        <v>838</v>
      </c>
      <c r="D360" s="148" t="s">
        <v>839</v>
      </c>
      <c r="E360" s="152">
        <v>8</v>
      </c>
      <c r="F360" s="158"/>
      <c r="G360" s="159">
        <f t="shared" si="21"/>
        <v>0</v>
      </c>
      <c r="H360" s="158"/>
      <c r="I360" s="159">
        <f t="shared" si="22"/>
        <v>0</v>
      </c>
      <c r="J360" s="158"/>
      <c r="K360" s="159">
        <f t="shared" si="23"/>
        <v>0</v>
      </c>
      <c r="L360" s="159">
        <v>15</v>
      </c>
      <c r="M360" s="159">
        <f t="shared" si="24"/>
        <v>0</v>
      </c>
      <c r="N360" s="159">
        <v>1.56E-3</v>
      </c>
      <c r="O360" s="159">
        <f t="shared" si="25"/>
        <v>0.01</v>
      </c>
      <c r="P360" s="159">
        <v>0</v>
      </c>
      <c r="Q360" s="159">
        <f t="shared" si="26"/>
        <v>0</v>
      </c>
      <c r="R360" s="159"/>
      <c r="S360" s="159"/>
      <c r="T360" s="160">
        <v>0.54</v>
      </c>
      <c r="U360" s="159">
        <f t="shared" si="27"/>
        <v>4.32</v>
      </c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 t="s">
        <v>682</v>
      </c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ht="22.5" outlineLevel="1" x14ac:dyDescent="0.2">
      <c r="A361" s="136">
        <v>147</v>
      </c>
      <c r="B361" s="146" t="s">
        <v>840</v>
      </c>
      <c r="C361" s="174" t="s">
        <v>841</v>
      </c>
      <c r="D361" s="148" t="s">
        <v>304</v>
      </c>
      <c r="E361" s="152">
        <v>1</v>
      </c>
      <c r="F361" s="158"/>
      <c r="G361" s="159">
        <f t="shared" si="21"/>
        <v>0</v>
      </c>
      <c r="H361" s="158"/>
      <c r="I361" s="159">
        <f t="shared" si="22"/>
        <v>0</v>
      </c>
      <c r="J361" s="158"/>
      <c r="K361" s="159">
        <f t="shared" si="23"/>
        <v>0</v>
      </c>
      <c r="L361" s="159">
        <v>15</v>
      </c>
      <c r="M361" s="159">
        <f t="shared" si="24"/>
        <v>0</v>
      </c>
      <c r="N361" s="159">
        <v>4.7800000000000004E-3</v>
      </c>
      <c r="O361" s="159">
        <f t="shared" si="25"/>
        <v>0</v>
      </c>
      <c r="P361" s="159">
        <v>0</v>
      </c>
      <c r="Q361" s="159">
        <f t="shared" si="26"/>
        <v>0</v>
      </c>
      <c r="R361" s="159"/>
      <c r="S361" s="159"/>
      <c r="T361" s="160">
        <v>0.39300000000000002</v>
      </c>
      <c r="U361" s="159">
        <f t="shared" si="27"/>
        <v>0.39</v>
      </c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 t="s">
        <v>682</v>
      </c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">
      <c r="A362" s="136">
        <v>148</v>
      </c>
      <c r="B362" s="146" t="s">
        <v>842</v>
      </c>
      <c r="C362" s="174" t="s">
        <v>843</v>
      </c>
      <c r="D362" s="148" t="s">
        <v>269</v>
      </c>
      <c r="E362" s="152">
        <v>89.9</v>
      </c>
      <c r="F362" s="158"/>
      <c r="G362" s="159">
        <f t="shared" si="21"/>
        <v>0</v>
      </c>
      <c r="H362" s="158"/>
      <c r="I362" s="159">
        <f t="shared" si="22"/>
        <v>0</v>
      </c>
      <c r="J362" s="158"/>
      <c r="K362" s="159">
        <f t="shared" si="23"/>
        <v>0</v>
      </c>
      <c r="L362" s="159">
        <v>15</v>
      </c>
      <c r="M362" s="159">
        <f t="shared" si="24"/>
        <v>0</v>
      </c>
      <c r="N362" s="159">
        <v>1.0189999999999999E-2</v>
      </c>
      <c r="O362" s="159">
        <f t="shared" si="25"/>
        <v>0.92</v>
      </c>
      <c r="P362" s="159">
        <v>0</v>
      </c>
      <c r="Q362" s="159">
        <f t="shared" si="26"/>
        <v>0</v>
      </c>
      <c r="R362" s="159"/>
      <c r="S362" s="159"/>
      <c r="T362" s="160">
        <v>6.7000000000000004E-2</v>
      </c>
      <c r="U362" s="159">
        <f t="shared" si="27"/>
        <v>6.02</v>
      </c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 t="s">
        <v>682</v>
      </c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outlineLevel="1" x14ac:dyDescent="0.2">
      <c r="A363" s="136">
        <v>149</v>
      </c>
      <c r="B363" s="146" t="s">
        <v>844</v>
      </c>
      <c r="C363" s="174" t="s">
        <v>845</v>
      </c>
      <c r="D363" s="148" t="s">
        <v>269</v>
      </c>
      <c r="E363" s="152">
        <v>89.9</v>
      </c>
      <c r="F363" s="158"/>
      <c r="G363" s="159">
        <f t="shared" si="21"/>
        <v>0</v>
      </c>
      <c r="H363" s="158"/>
      <c r="I363" s="159">
        <f t="shared" si="22"/>
        <v>0</v>
      </c>
      <c r="J363" s="158"/>
      <c r="K363" s="159">
        <f t="shared" si="23"/>
        <v>0</v>
      </c>
      <c r="L363" s="159">
        <v>15</v>
      </c>
      <c r="M363" s="159">
        <f t="shared" si="24"/>
        <v>0</v>
      </c>
      <c r="N363" s="159">
        <v>3.601E-2</v>
      </c>
      <c r="O363" s="159">
        <f t="shared" si="25"/>
        <v>3.24</v>
      </c>
      <c r="P363" s="159">
        <v>0</v>
      </c>
      <c r="Q363" s="159">
        <f t="shared" si="26"/>
        <v>0</v>
      </c>
      <c r="R363" s="159"/>
      <c r="S363" s="159"/>
      <c r="T363" s="160">
        <v>6.2E-2</v>
      </c>
      <c r="U363" s="159">
        <f t="shared" si="27"/>
        <v>5.57</v>
      </c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 t="s">
        <v>682</v>
      </c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">
      <c r="A364" s="136">
        <v>150</v>
      </c>
      <c r="B364" s="146" t="s">
        <v>846</v>
      </c>
      <c r="C364" s="174" t="s">
        <v>847</v>
      </c>
      <c r="D364" s="148" t="s">
        <v>304</v>
      </c>
      <c r="E364" s="152">
        <v>1</v>
      </c>
      <c r="F364" s="158"/>
      <c r="G364" s="159">
        <f t="shared" si="21"/>
        <v>0</v>
      </c>
      <c r="H364" s="158"/>
      <c r="I364" s="159">
        <f t="shared" si="22"/>
        <v>0</v>
      </c>
      <c r="J364" s="158"/>
      <c r="K364" s="159">
        <f t="shared" si="23"/>
        <v>0</v>
      </c>
      <c r="L364" s="159">
        <v>15</v>
      </c>
      <c r="M364" s="159">
        <f t="shared" si="24"/>
        <v>0</v>
      </c>
      <c r="N364" s="159">
        <v>2.2000000000000001E-4</v>
      </c>
      <c r="O364" s="159">
        <f t="shared" si="25"/>
        <v>0</v>
      </c>
      <c r="P364" s="159">
        <v>0</v>
      </c>
      <c r="Q364" s="159">
        <f t="shared" si="26"/>
        <v>0</v>
      </c>
      <c r="R364" s="159"/>
      <c r="S364" s="159"/>
      <c r="T364" s="160">
        <v>0</v>
      </c>
      <c r="U364" s="159">
        <f t="shared" si="27"/>
        <v>0</v>
      </c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 t="s">
        <v>682</v>
      </c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">
      <c r="A365" s="136">
        <v>151</v>
      </c>
      <c r="B365" s="146" t="s">
        <v>848</v>
      </c>
      <c r="C365" s="174" t="s">
        <v>849</v>
      </c>
      <c r="D365" s="148" t="s">
        <v>304</v>
      </c>
      <c r="E365" s="152">
        <v>2</v>
      </c>
      <c r="F365" s="158"/>
      <c r="G365" s="159">
        <f t="shared" si="21"/>
        <v>0</v>
      </c>
      <c r="H365" s="158"/>
      <c r="I365" s="159">
        <f t="shared" si="22"/>
        <v>0</v>
      </c>
      <c r="J365" s="158"/>
      <c r="K365" s="159">
        <f t="shared" si="23"/>
        <v>0</v>
      </c>
      <c r="L365" s="159">
        <v>15</v>
      </c>
      <c r="M365" s="159">
        <f t="shared" si="24"/>
        <v>0</v>
      </c>
      <c r="N365" s="159">
        <v>2.1000000000000001E-4</v>
      </c>
      <c r="O365" s="159">
        <f t="shared" si="25"/>
        <v>0</v>
      </c>
      <c r="P365" s="159">
        <v>0</v>
      </c>
      <c r="Q365" s="159">
        <f t="shared" si="26"/>
        <v>0</v>
      </c>
      <c r="R365" s="159"/>
      <c r="S365" s="159"/>
      <c r="T365" s="160">
        <v>0</v>
      </c>
      <c r="U365" s="159">
        <f t="shared" si="27"/>
        <v>0</v>
      </c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 t="s">
        <v>682</v>
      </c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">
      <c r="A366" s="136">
        <v>152</v>
      </c>
      <c r="B366" s="146" t="s">
        <v>850</v>
      </c>
      <c r="C366" s="174" t="s">
        <v>851</v>
      </c>
      <c r="D366" s="148" t="s">
        <v>304</v>
      </c>
      <c r="E366" s="152">
        <v>1</v>
      </c>
      <c r="F366" s="158"/>
      <c r="G366" s="159">
        <f t="shared" si="21"/>
        <v>0</v>
      </c>
      <c r="H366" s="158"/>
      <c r="I366" s="159">
        <f t="shared" si="22"/>
        <v>0</v>
      </c>
      <c r="J366" s="158"/>
      <c r="K366" s="159">
        <f t="shared" si="23"/>
        <v>0</v>
      </c>
      <c r="L366" s="159">
        <v>15</v>
      </c>
      <c r="M366" s="159">
        <f t="shared" si="24"/>
        <v>0</v>
      </c>
      <c r="N366" s="159">
        <v>3.4000000000000002E-4</v>
      </c>
      <c r="O366" s="159">
        <f t="shared" si="25"/>
        <v>0</v>
      </c>
      <c r="P366" s="159">
        <v>0</v>
      </c>
      <c r="Q366" s="159">
        <f t="shared" si="26"/>
        <v>0</v>
      </c>
      <c r="R366" s="159"/>
      <c r="S366" s="159"/>
      <c r="T366" s="160">
        <v>0</v>
      </c>
      <c r="U366" s="159">
        <f t="shared" si="27"/>
        <v>0</v>
      </c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 t="s">
        <v>682</v>
      </c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">
      <c r="A367" s="136">
        <v>153</v>
      </c>
      <c r="B367" s="146" t="s">
        <v>852</v>
      </c>
      <c r="C367" s="174" t="s">
        <v>853</v>
      </c>
      <c r="D367" s="148" t="s">
        <v>304</v>
      </c>
      <c r="E367" s="152">
        <v>1</v>
      </c>
      <c r="F367" s="158"/>
      <c r="G367" s="159">
        <f t="shared" si="21"/>
        <v>0</v>
      </c>
      <c r="H367" s="158"/>
      <c r="I367" s="159">
        <f t="shared" si="22"/>
        <v>0</v>
      </c>
      <c r="J367" s="158"/>
      <c r="K367" s="159">
        <f t="shared" si="23"/>
        <v>0</v>
      </c>
      <c r="L367" s="159">
        <v>15</v>
      </c>
      <c r="M367" s="159">
        <f t="shared" si="24"/>
        <v>0</v>
      </c>
      <c r="N367" s="159">
        <v>5.0000000000000001E-4</v>
      </c>
      <c r="O367" s="159">
        <f t="shared" si="25"/>
        <v>0</v>
      </c>
      <c r="P367" s="159">
        <v>0</v>
      </c>
      <c r="Q367" s="159">
        <f t="shared" si="26"/>
        <v>0</v>
      </c>
      <c r="R367" s="159"/>
      <c r="S367" s="159"/>
      <c r="T367" s="160">
        <v>0</v>
      </c>
      <c r="U367" s="159">
        <f t="shared" si="27"/>
        <v>0</v>
      </c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 t="s">
        <v>682</v>
      </c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 x14ac:dyDescent="0.2">
      <c r="A368" s="136">
        <v>154</v>
      </c>
      <c r="B368" s="146" t="s">
        <v>854</v>
      </c>
      <c r="C368" s="174" t="s">
        <v>855</v>
      </c>
      <c r="D368" s="148" t="s">
        <v>0</v>
      </c>
      <c r="E368" s="155"/>
      <c r="F368" s="158"/>
      <c r="G368" s="159">
        <f t="shared" si="21"/>
        <v>0</v>
      </c>
      <c r="H368" s="158"/>
      <c r="I368" s="159">
        <f t="shared" si="22"/>
        <v>0</v>
      </c>
      <c r="J368" s="158"/>
      <c r="K368" s="159">
        <f t="shared" si="23"/>
        <v>0</v>
      </c>
      <c r="L368" s="159">
        <v>15</v>
      </c>
      <c r="M368" s="159">
        <f t="shared" si="24"/>
        <v>0</v>
      </c>
      <c r="N368" s="159">
        <v>0</v>
      </c>
      <c r="O368" s="159">
        <f t="shared" si="25"/>
        <v>0</v>
      </c>
      <c r="P368" s="159">
        <v>0</v>
      </c>
      <c r="Q368" s="159">
        <f t="shared" si="26"/>
        <v>0</v>
      </c>
      <c r="R368" s="159"/>
      <c r="S368" s="159"/>
      <c r="T368" s="160">
        <v>0</v>
      </c>
      <c r="U368" s="159">
        <f t="shared" si="27"/>
        <v>0</v>
      </c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 t="s">
        <v>365</v>
      </c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x14ac:dyDescent="0.2">
      <c r="A369" s="142" t="s">
        <v>140</v>
      </c>
      <c r="B369" s="147" t="s">
        <v>85</v>
      </c>
      <c r="C369" s="176" t="s">
        <v>86</v>
      </c>
      <c r="D369" s="150"/>
      <c r="E369" s="154"/>
      <c r="F369" s="161"/>
      <c r="G369" s="161">
        <f>SUMIF(AE370:AE370,"&lt;&gt;NOR",G370:G370)</f>
        <v>0</v>
      </c>
      <c r="H369" s="161"/>
      <c r="I369" s="161">
        <f>SUM(I370:I370)</f>
        <v>0</v>
      </c>
      <c r="J369" s="161"/>
      <c r="K369" s="161">
        <f>SUM(K370:K370)</f>
        <v>0</v>
      </c>
      <c r="L369" s="161"/>
      <c r="M369" s="161">
        <f>SUM(M370:M370)</f>
        <v>0</v>
      </c>
      <c r="N369" s="161"/>
      <c r="O369" s="161">
        <f>SUM(O370:O370)</f>
        <v>0</v>
      </c>
      <c r="P369" s="161"/>
      <c r="Q369" s="161">
        <f>SUM(Q370:Q370)</f>
        <v>0</v>
      </c>
      <c r="R369" s="161"/>
      <c r="S369" s="161"/>
      <c r="T369" s="162"/>
      <c r="U369" s="161">
        <f>SUM(U370:U370)</f>
        <v>0</v>
      </c>
      <c r="AE369" t="s">
        <v>141</v>
      </c>
    </row>
    <row r="370" spans="1:60" outlineLevel="1" x14ac:dyDescent="0.2">
      <c r="A370" s="136">
        <v>155</v>
      </c>
      <c r="B370" s="146" t="s">
        <v>856</v>
      </c>
      <c r="C370" s="174" t="s">
        <v>857</v>
      </c>
      <c r="D370" s="148" t="s">
        <v>815</v>
      </c>
      <c r="E370" s="152">
        <v>1</v>
      </c>
      <c r="F370" s="158">
        <f>'D02, D03-krajní dům-UT, plyn'!G73</f>
        <v>0</v>
      </c>
      <c r="G370" s="159">
        <f>ROUND(E370*F370,2)</f>
        <v>0</v>
      </c>
      <c r="H370" s="158"/>
      <c r="I370" s="159">
        <f>ROUND(E370*H370,2)</f>
        <v>0</v>
      </c>
      <c r="J370" s="158"/>
      <c r="K370" s="159">
        <f>ROUND(E370*J370,2)</f>
        <v>0</v>
      </c>
      <c r="L370" s="159">
        <v>15</v>
      </c>
      <c r="M370" s="159">
        <f>G370*(1+L370/100)</f>
        <v>0</v>
      </c>
      <c r="N370" s="159">
        <v>0</v>
      </c>
      <c r="O370" s="159">
        <f>ROUND(E370*N370,2)</f>
        <v>0</v>
      </c>
      <c r="P370" s="159">
        <v>0</v>
      </c>
      <c r="Q370" s="159">
        <f>ROUND(E370*P370,2)</f>
        <v>0</v>
      </c>
      <c r="R370" s="159"/>
      <c r="S370" s="159"/>
      <c r="T370" s="160">
        <v>0</v>
      </c>
      <c r="U370" s="159">
        <f>ROUND(E370*T370,2)</f>
        <v>0</v>
      </c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 t="s">
        <v>150</v>
      </c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x14ac:dyDescent="0.2">
      <c r="A371" s="142" t="s">
        <v>140</v>
      </c>
      <c r="B371" s="147" t="s">
        <v>87</v>
      </c>
      <c r="C371" s="176" t="s">
        <v>88</v>
      </c>
      <c r="D371" s="150"/>
      <c r="E371" s="154"/>
      <c r="F371" s="161"/>
      <c r="G371" s="161">
        <f>SUMIF(AE372:AE395,"&lt;&gt;NOR",G372:G395)</f>
        <v>0</v>
      </c>
      <c r="H371" s="161"/>
      <c r="I371" s="161">
        <f>SUM(I372:I395)</f>
        <v>0</v>
      </c>
      <c r="J371" s="161"/>
      <c r="K371" s="161">
        <f>SUM(K372:K395)</f>
        <v>0</v>
      </c>
      <c r="L371" s="161"/>
      <c r="M371" s="161">
        <f>SUM(M372:M395)</f>
        <v>0</v>
      </c>
      <c r="N371" s="161"/>
      <c r="O371" s="161">
        <f>SUM(O372:O395)</f>
        <v>0.19</v>
      </c>
      <c r="P371" s="161"/>
      <c r="Q371" s="161">
        <f>SUM(Q372:Q395)</f>
        <v>0</v>
      </c>
      <c r="R371" s="161"/>
      <c r="S371" s="161"/>
      <c r="T371" s="162"/>
      <c r="U371" s="161">
        <f>SUM(U372:U395)</f>
        <v>28.86</v>
      </c>
      <c r="AE371" t="s">
        <v>141</v>
      </c>
    </row>
    <row r="372" spans="1:60" outlineLevel="1" x14ac:dyDescent="0.2">
      <c r="A372" s="136">
        <v>156</v>
      </c>
      <c r="B372" s="146" t="s">
        <v>858</v>
      </c>
      <c r="C372" s="174" t="s">
        <v>859</v>
      </c>
      <c r="D372" s="148" t="s">
        <v>860</v>
      </c>
      <c r="E372" s="152">
        <v>4</v>
      </c>
      <c r="F372" s="158"/>
      <c r="G372" s="159">
        <f t="shared" ref="G372:G395" si="28">ROUND(E372*F372,2)</f>
        <v>0</v>
      </c>
      <c r="H372" s="158"/>
      <c r="I372" s="159">
        <f t="shared" ref="I372:I395" si="29">ROUND(E372*H372,2)</f>
        <v>0</v>
      </c>
      <c r="J372" s="158"/>
      <c r="K372" s="159">
        <f t="shared" ref="K372:K395" si="30">ROUND(E372*J372,2)</f>
        <v>0</v>
      </c>
      <c r="L372" s="159">
        <v>15</v>
      </c>
      <c r="M372" s="159">
        <f t="shared" ref="M372:M395" si="31">G372*(1+L372/100)</f>
        <v>0</v>
      </c>
      <c r="N372" s="159">
        <v>1.653E-2</v>
      </c>
      <c r="O372" s="159">
        <f t="shared" ref="O372:O395" si="32">ROUND(E372*N372,2)</f>
        <v>7.0000000000000007E-2</v>
      </c>
      <c r="P372" s="159">
        <v>0</v>
      </c>
      <c r="Q372" s="159">
        <f t="shared" ref="Q372:Q395" si="33">ROUND(E372*P372,2)</f>
        <v>0</v>
      </c>
      <c r="R372" s="159"/>
      <c r="S372" s="159"/>
      <c r="T372" s="160">
        <v>1.1890000000000001</v>
      </c>
      <c r="U372" s="159">
        <f t="shared" ref="U372:U395" si="34">ROUND(E372*T372,2)</f>
        <v>4.76</v>
      </c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 t="s">
        <v>482</v>
      </c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1" x14ac:dyDescent="0.2">
      <c r="A373" s="136">
        <v>157</v>
      </c>
      <c r="B373" s="146" t="s">
        <v>861</v>
      </c>
      <c r="C373" s="174" t="s">
        <v>862</v>
      </c>
      <c r="D373" s="148" t="s">
        <v>860</v>
      </c>
      <c r="E373" s="152">
        <v>1</v>
      </c>
      <c r="F373" s="158"/>
      <c r="G373" s="159">
        <f t="shared" si="28"/>
        <v>0</v>
      </c>
      <c r="H373" s="158"/>
      <c r="I373" s="159">
        <f t="shared" si="29"/>
        <v>0</v>
      </c>
      <c r="J373" s="158"/>
      <c r="K373" s="159">
        <f t="shared" si="30"/>
        <v>0</v>
      </c>
      <c r="L373" s="159">
        <v>15</v>
      </c>
      <c r="M373" s="159">
        <f t="shared" si="31"/>
        <v>0</v>
      </c>
      <c r="N373" s="159">
        <v>7.0200000000000002E-3</v>
      </c>
      <c r="O373" s="159">
        <f t="shared" si="32"/>
        <v>0.01</v>
      </c>
      <c r="P373" s="159">
        <v>0</v>
      </c>
      <c r="Q373" s="159">
        <f t="shared" si="33"/>
        <v>0</v>
      </c>
      <c r="R373" s="159"/>
      <c r="S373" s="159"/>
      <c r="T373" s="160">
        <v>1.1890000000000001</v>
      </c>
      <c r="U373" s="159">
        <f t="shared" si="34"/>
        <v>1.19</v>
      </c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 t="s">
        <v>682</v>
      </c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ht="22.5" outlineLevel="1" x14ac:dyDescent="0.2">
      <c r="A374" s="136">
        <v>158</v>
      </c>
      <c r="B374" s="146" t="s">
        <v>863</v>
      </c>
      <c r="C374" s="174" t="s">
        <v>864</v>
      </c>
      <c r="D374" s="148" t="s">
        <v>860</v>
      </c>
      <c r="E374" s="152">
        <v>2</v>
      </c>
      <c r="F374" s="158"/>
      <c r="G374" s="159">
        <f t="shared" si="28"/>
        <v>0</v>
      </c>
      <c r="H374" s="158"/>
      <c r="I374" s="159">
        <f t="shared" si="29"/>
        <v>0</v>
      </c>
      <c r="J374" s="158"/>
      <c r="K374" s="159">
        <f t="shared" si="30"/>
        <v>0</v>
      </c>
      <c r="L374" s="159">
        <v>15</v>
      </c>
      <c r="M374" s="159">
        <f t="shared" si="31"/>
        <v>0</v>
      </c>
      <c r="N374" s="159">
        <v>1.141E-2</v>
      </c>
      <c r="O374" s="159">
        <f t="shared" si="32"/>
        <v>0.02</v>
      </c>
      <c r="P374" s="159">
        <v>0</v>
      </c>
      <c r="Q374" s="159">
        <f t="shared" si="33"/>
        <v>0</v>
      </c>
      <c r="R374" s="159"/>
      <c r="S374" s="159"/>
      <c r="T374" s="160">
        <v>1.77</v>
      </c>
      <c r="U374" s="159">
        <f t="shared" si="34"/>
        <v>3.54</v>
      </c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 t="s">
        <v>682</v>
      </c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outlineLevel="1" x14ac:dyDescent="0.2">
      <c r="A375" s="136">
        <v>159</v>
      </c>
      <c r="B375" s="146" t="s">
        <v>865</v>
      </c>
      <c r="C375" s="174" t="s">
        <v>866</v>
      </c>
      <c r="D375" s="148" t="s">
        <v>860</v>
      </c>
      <c r="E375" s="152">
        <v>2</v>
      </c>
      <c r="F375" s="158"/>
      <c r="G375" s="159">
        <f t="shared" si="28"/>
        <v>0</v>
      </c>
      <c r="H375" s="158"/>
      <c r="I375" s="159">
        <f t="shared" si="29"/>
        <v>0</v>
      </c>
      <c r="J375" s="158"/>
      <c r="K375" s="159">
        <f t="shared" si="30"/>
        <v>0</v>
      </c>
      <c r="L375" s="159">
        <v>15</v>
      </c>
      <c r="M375" s="159">
        <f t="shared" si="31"/>
        <v>0</v>
      </c>
      <c r="N375" s="159">
        <v>1.5939999999999999E-2</v>
      </c>
      <c r="O375" s="159">
        <f t="shared" si="32"/>
        <v>0.03</v>
      </c>
      <c r="P375" s="159">
        <v>0</v>
      </c>
      <c r="Q375" s="159">
        <f t="shared" si="33"/>
        <v>0</v>
      </c>
      <c r="R375" s="159"/>
      <c r="S375" s="159"/>
      <c r="T375" s="160">
        <v>0.97299999999999998</v>
      </c>
      <c r="U375" s="159">
        <f t="shared" si="34"/>
        <v>1.95</v>
      </c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 t="s">
        <v>682</v>
      </c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">
      <c r="A376" s="136">
        <v>160</v>
      </c>
      <c r="B376" s="146" t="s">
        <v>867</v>
      </c>
      <c r="C376" s="174" t="s">
        <v>868</v>
      </c>
      <c r="D376" s="148" t="s">
        <v>860</v>
      </c>
      <c r="E376" s="152">
        <v>1</v>
      </c>
      <c r="F376" s="158"/>
      <c r="G376" s="159">
        <f t="shared" si="28"/>
        <v>0</v>
      </c>
      <c r="H376" s="158"/>
      <c r="I376" s="159">
        <f t="shared" si="29"/>
        <v>0</v>
      </c>
      <c r="J376" s="158"/>
      <c r="K376" s="159">
        <f t="shared" si="30"/>
        <v>0</v>
      </c>
      <c r="L376" s="159">
        <v>15</v>
      </c>
      <c r="M376" s="159">
        <f t="shared" si="31"/>
        <v>0</v>
      </c>
      <c r="N376" s="159">
        <v>8.3000000000000001E-4</v>
      </c>
      <c r="O376" s="159">
        <f t="shared" si="32"/>
        <v>0</v>
      </c>
      <c r="P376" s="159">
        <v>0</v>
      </c>
      <c r="Q376" s="159">
        <f t="shared" si="33"/>
        <v>0</v>
      </c>
      <c r="R376" s="159"/>
      <c r="S376" s="159"/>
      <c r="T376" s="160">
        <v>3.6</v>
      </c>
      <c r="U376" s="159">
        <f t="shared" si="34"/>
        <v>3.6</v>
      </c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 t="s">
        <v>682</v>
      </c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 x14ac:dyDescent="0.2">
      <c r="A377" s="136">
        <v>161</v>
      </c>
      <c r="B377" s="146" t="s">
        <v>869</v>
      </c>
      <c r="C377" s="174" t="s">
        <v>870</v>
      </c>
      <c r="D377" s="148" t="s">
        <v>860</v>
      </c>
      <c r="E377" s="152">
        <v>1</v>
      </c>
      <c r="F377" s="158"/>
      <c r="G377" s="159">
        <f t="shared" si="28"/>
        <v>0</v>
      </c>
      <c r="H377" s="158"/>
      <c r="I377" s="159">
        <f t="shared" si="29"/>
        <v>0</v>
      </c>
      <c r="J377" s="158"/>
      <c r="K377" s="159">
        <f t="shared" si="30"/>
        <v>0</v>
      </c>
      <c r="L377" s="159">
        <v>15</v>
      </c>
      <c r="M377" s="159">
        <f t="shared" si="31"/>
        <v>0</v>
      </c>
      <c r="N377" s="159">
        <v>7.6000000000000004E-4</v>
      </c>
      <c r="O377" s="159">
        <f t="shared" si="32"/>
        <v>0</v>
      </c>
      <c r="P377" s="159">
        <v>0</v>
      </c>
      <c r="Q377" s="159">
        <f t="shared" si="33"/>
        <v>0</v>
      </c>
      <c r="R377" s="159"/>
      <c r="S377" s="159"/>
      <c r="T377" s="160">
        <v>2.6</v>
      </c>
      <c r="U377" s="159">
        <f t="shared" si="34"/>
        <v>2.6</v>
      </c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 t="s">
        <v>682</v>
      </c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1" x14ac:dyDescent="0.2">
      <c r="A378" s="136">
        <v>162</v>
      </c>
      <c r="B378" s="146" t="s">
        <v>871</v>
      </c>
      <c r="C378" s="174" t="s">
        <v>872</v>
      </c>
      <c r="D378" s="148" t="s">
        <v>860</v>
      </c>
      <c r="E378" s="152">
        <v>1</v>
      </c>
      <c r="F378" s="158"/>
      <c r="G378" s="159">
        <f t="shared" si="28"/>
        <v>0</v>
      </c>
      <c r="H378" s="158"/>
      <c r="I378" s="159">
        <f t="shared" si="29"/>
        <v>0</v>
      </c>
      <c r="J378" s="158"/>
      <c r="K378" s="159">
        <f t="shared" si="30"/>
        <v>0</v>
      </c>
      <c r="L378" s="159">
        <v>15</v>
      </c>
      <c r="M378" s="159">
        <f t="shared" si="31"/>
        <v>0</v>
      </c>
      <c r="N378" s="159">
        <v>1.7000000000000001E-4</v>
      </c>
      <c r="O378" s="159">
        <f t="shared" si="32"/>
        <v>0</v>
      </c>
      <c r="P378" s="159">
        <v>0</v>
      </c>
      <c r="Q378" s="159">
        <f t="shared" si="33"/>
        <v>0</v>
      </c>
      <c r="R378" s="159"/>
      <c r="S378" s="159"/>
      <c r="T378" s="160">
        <v>2.9</v>
      </c>
      <c r="U378" s="159">
        <f t="shared" si="34"/>
        <v>2.9</v>
      </c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 t="s">
        <v>682</v>
      </c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">
      <c r="A379" s="136">
        <v>163</v>
      </c>
      <c r="B379" s="146" t="s">
        <v>873</v>
      </c>
      <c r="C379" s="174" t="s">
        <v>874</v>
      </c>
      <c r="D379" s="148" t="s">
        <v>860</v>
      </c>
      <c r="E379" s="152">
        <v>1</v>
      </c>
      <c r="F379" s="158"/>
      <c r="G379" s="159">
        <f t="shared" si="28"/>
        <v>0</v>
      </c>
      <c r="H379" s="158"/>
      <c r="I379" s="159">
        <f t="shared" si="29"/>
        <v>0</v>
      </c>
      <c r="J379" s="158"/>
      <c r="K379" s="159">
        <f t="shared" si="30"/>
        <v>0</v>
      </c>
      <c r="L379" s="159">
        <v>15</v>
      </c>
      <c r="M379" s="159">
        <f t="shared" si="31"/>
        <v>0</v>
      </c>
      <c r="N379" s="159">
        <v>2.5000000000000001E-4</v>
      </c>
      <c r="O379" s="159">
        <f t="shared" si="32"/>
        <v>0</v>
      </c>
      <c r="P379" s="159">
        <v>0</v>
      </c>
      <c r="Q379" s="159">
        <f t="shared" si="33"/>
        <v>0</v>
      </c>
      <c r="R379" s="159"/>
      <c r="S379" s="159"/>
      <c r="T379" s="160">
        <v>0.25800000000000001</v>
      </c>
      <c r="U379" s="159">
        <f t="shared" si="34"/>
        <v>0.26</v>
      </c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 t="s">
        <v>682</v>
      </c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">
      <c r="A380" s="136">
        <v>164</v>
      </c>
      <c r="B380" s="146" t="s">
        <v>875</v>
      </c>
      <c r="C380" s="174" t="s">
        <v>876</v>
      </c>
      <c r="D380" s="148" t="s">
        <v>860</v>
      </c>
      <c r="E380" s="152">
        <v>12</v>
      </c>
      <c r="F380" s="158"/>
      <c r="G380" s="159">
        <f t="shared" si="28"/>
        <v>0</v>
      </c>
      <c r="H380" s="158"/>
      <c r="I380" s="159">
        <f t="shared" si="29"/>
        <v>0</v>
      </c>
      <c r="J380" s="158"/>
      <c r="K380" s="159">
        <f t="shared" si="30"/>
        <v>0</v>
      </c>
      <c r="L380" s="159">
        <v>15</v>
      </c>
      <c r="M380" s="159">
        <f t="shared" si="31"/>
        <v>0</v>
      </c>
      <c r="N380" s="159">
        <v>2.9E-4</v>
      </c>
      <c r="O380" s="159">
        <f t="shared" si="32"/>
        <v>0</v>
      </c>
      <c r="P380" s="159">
        <v>0</v>
      </c>
      <c r="Q380" s="159">
        <f t="shared" si="33"/>
        <v>0</v>
      </c>
      <c r="R380" s="159"/>
      <c r="S380" s="159"/>
      <c r="T380" s="160">
        <v>0.22700000000000001</v>
      </c>
      <c r="U380" s="159">
        <f t="shared" si="34"/>
        <v>2.72</v>
      </c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 t="s">
        <v>682</v>
      </c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">
      <c r="A381" s="136">
        <v>165</v>
      </c>
      <c r="B381" s="146" t="s">
        <v>877</v>
      </c>
      <c r="C381" s="174" t="s">
        <v>878</v>
      </c>
      <c r="D381" s="148" t="s">
        <v>860</v>
      </c>
      <c r="E381" s="152">
        <v>2</v>
      </c>
      <c r="F381" s="158"/>
      <c r="G381" s="159">
        <f t="shared" si="28"/>
        <v>0</v>
      </c>
      <c r="H381" s="158"/>
      <c r="I381" s="159">
        <f t="shared" si="29"/>
        <v>0</v>
      </c>
      <c r="J381" s="158"/>
      <c r="K381" s="159">
        <f t="shared" si="30"/>
        <v>0</v>
      </c>
      <c r="L381" s="159">
        <v>15</v>
      </c>
      <c r="M381" s="159">
        <f t="shared" si="31"/>
        <v>0</v>
      </c>
      <c r="N381" s="159">
        <v>2.4000000000000001E-4</v>
      </c>
      <c r="O381" s="159">
        <f t="shared" si="32"/>
        <v>0</v>
      </c>
      <c r="P381" s="159">
        <v>0</v>
      </c>
      <c r="Q381" s="159">
        <f t="shared" si="33"/>
        <v>0</v>
      </c>
      <c r="R381" s="159"/>
      <c r="S381" s="159"/>
      <c r="T381" s="160">
        <v>0.124</v>
      </c>
      <c r="U381" s="159">
        <f t="shared" si="34"/>
        <v>0.25</v>
      </c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 t="s">
        <v>150</v>
      </c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">
      <c r="A382" s="136">
        <v>166</v>
      </c>
      <c r="B382" s="146" t="s">
        <v>879</v>
      </c>
      <c r="C382" s="174" t="s">
        <v>880</v>
      </c>
      <c r="D382" s="148" t="s">
        <v>304</v>
      </c>
      <c r="E382" s="152">
        <v>6</v>
      </c>
      <c r="F382" s="158"/>
      <c r="G382" s="159">
        <f t="shared" si="28"/>
        <v>0</v>
      </c>
      <c r="H382" s="158"/>
      <c r="I382" s="159">
        <f t="shared" si="29"/>
        <v>0</v>
      </c>
      <c r="J382" s="158"/>
      <c r="K382" s="159">
        <f t="shared" si="30"/>
        <v>0</v>
      </c>
      <c r="L382" s="159">
        <v>15</v>
      </c>
      <c r="M382" s="159">
        <f t="shared" si="31"/>
        <v>0</v>
      </c>
      <c r="N382" s="159">
        <v>4.0000000000000003E-5</v>
      </c>
      <c r="O382" s="159">
        <f t="shared" si="32"/>
        <v>0</v>
      </c>
      <c r="P382" s="159">
        <v>0</v>
      </c>
      <c r="Q382" s="159">
        <f t="shared" si="33"/>
        <v>0</v>
      </c>
      <c r="R382" s="159"/>
      <c r="S382" s="159"/>
      <c r="T382" s="160">
        <v>0.44500000000000001</v>
      </c>
      <c r="U382" s="159">
        <f t="shared" si="34"/>
        <v>2.67</v>
      </c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 t="s">
        <v>682</v>
      </c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1" x14ac:dyDescent="0.2">
      <c r="A383" s="136">
        <v>167</v>
      </c>
      <c r="B383" s="146" t="s">
        <v>881</v>
      </c>
      <c r="C383" s="174" t="s">
        <v>882</v>
      </c>
      <c r="D383" s="148" t="s">
        <v>860</v>
      </c>
      <c r="E383" s="152">
        <v>1</v>
      </c>
      <c r="F383" s="158"/>
      <c r="G383" s="159">
        <f t="shared" si="28"/>
        <v>0</v>
      </c>
      <c r="H383" s="158"/>
      <c r="I383" s="159">
        <f t="shared" si="29"/>
        <v>0</v>
      </c>
      <c r="J383" s="158"/>
      <c r="K383" s="159">
        <f t="shared" si="30"/>
        <v>0</v>
      </c>
      <c r="L383" s="159">
        <v>15</v>
      </c>
      <c r="M383" s="159">
        <f t="shared" si="31"/>
        <v>0</v>
      </c>
      <c r="N383" s="159">
        <v>1.2E-4</v>
      </c>
      <c r="O383" s="159">
        <f t="shared" si="32"/>
        <v>0</v>
      </c>
      <c r="P383" s="159">
        <v>0</v>
      </c>
      <c r="Q383" s="159">
        <f t="shared" si="33"/>
        <v>0</v>
      </c>
      <c r="R383" s="159"/>
      <c r="S383" s="159"/>
      <c r="T383" s="160">
        <v>0.51700000000000002</v>
      </c>
      <c r="U383" s="159">
        <f t="shared" si="34"/>
        <v>0.52</v>
      </c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 t="s">
        <v>682</v>
      </c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 x14ac:dyDescent="0.2">
      <c r="A384" s="136">
        <v>168</v>
      </c>
      <c r="B384" s="146" t="s">
        <v>883</v>
      </c>
      <c r="C384" s="174" t="s">
        <v>884</v>
      </c>
      <c r="D384" s="148" t="s">
        <v>304</v>
      </c>
      <c r="E384" s="152">
        <v>1</v>
      </c>
      <c r="F384" s="158"/>
      <c r="G384" s="159">
        <f t="shared" si="28"/>
        <v>0</v>
      </c>
      <c r="H384" s="158"/>
      <c r="I384" s="159">
        <f t="shared" si="29"/>
        <v>0</v>
      </c>
      <c r="J384" s="158"/>
      <c r="K384" s="159">
        <f t="shared" si="30"/>
        <v>0</v>
      </c>
      <c r="L384" s="159">
        <v>15</v>
      </c>
      <c r="M384" s="159">
        <f t="shared" si="31"/>
        <v>0</v>
      </c>
      <c r="N384" s="159">
        <v>1.2999999999999999E-4</v>
      </c>
      <c r="O384" s="159">
        <f t="shared" si="32"/>
        <v>0</v>
      </c>
      <c r="P384" s="159">
        <v>0</v>
      </c>
      <c r="Q384" s="159">
        <f t="shared" si="33"/>
        <v>0</v>
      </c>
      <c r="R384" s="159"/>
      <c r="S384" s="159"/>
      <c r="T384" s="160">
        <v>0.624</v>
      </c>
      <c r="U384" s="159">
        <f t="shared" si="34"/>
        <v>0.62</v>
      </c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 t="s">
        <v>682</v>
      </c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ht="22.5" outlineLevel="1" x14ac:dyDescent="0.2">
      <c r="A385" s="136">
        <v>169</v>
      </c>
      <c r="B385" s="146" t="s">
        <v>885</v>
      </c>
      <c r="C385" s="174" t="s">
        <v>886</v>
      </c>
      <c r="D385" s="148" t="s">
        <v>304</v>
      </c>
      <c r="E385" s="152">
        <v>2</v>
      </c>
      <c r="F385" s="158"/>
      <c r="G385" s="159">
        <f t="shared" si="28"/>
        <v>0</v>
      </c>
      <c r="H385" s="158"/>
      <c r="I385" s="159">
        <f t="shared" si="29"/>
        <v>0</v>
      </c>
      <c r="J385" s="158"/>
      <c r="K385" s="159">
        <f t="shared" si="30"/>
        <v>0</v>
      </c>
      <c r="L385" s="159">
        <v>15</v>
      </c>
      <c r="M385" s="159">
        <f t="shared" si="31"/>
        <v>0</v>
      </c>
      <c r="N385" s="159">
        <v>2.0000000000000001E-4</v>
      </c>
      <c r="O385" s="159">
        <f t="shared" si="32"/>
        <v>0</v>
      </c>
      <c r="P385" s="159">
        <v>0</v>
      </c>
      <c r="Q385" s="159">
        <f t="shared" si="33"/>
        <v>0</v>
      </c>
      <c r="R385" s="159"/>
      <c r="S385" s="159"/>
      <c r="T385" s="160">
        <v>0.246</v>
      </c>
      <c r="U385" s="159">
        <f t="shared" si="34"/>
        <v>0.49</v>
      </c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 t="s">
        <v>150</v>
      </c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 x14ac:dyDescent="0.2">
      <c r="A386" s="136">
        <v>170</v>
      </c>
      <c r="B386" s="146" t="s">
        <v>887</v>
      </c>
      <c r="C386" s="174" t="s">
        <v>888</v>
      </c>
      <c r="D386" s="148" t="s">
        <v>304</v>
      </c>
      <c r="E386" s="152">
        <v>2</v>
      </c>
      <c r="F386" s="158"/>
      <c r="G386" s="159">
        <f t="shared" si="28"/>
        <v>0</v>
      </c>
      <c r="H386" s="158"/>
      <c r="I386" s="159">
        <f t="shared" si="29"/>
        <v>0</v>
      </c>
      <c r="J386" s="158"/>
      <c r="K386" s="159">
        <f t="shared" si="30"/>
        <v>0</v>
      </c>
      <c r="L386" s="159">
        <v>15</v>
      </c>
      <c r="M386" s="159">
        <f t="shared" si="31"/>
        <v>0</v>
      </c>
      <c r="N386" s="159">
        <v>9.7999999999999997E-4</v>
      </c>
      <c r="O386" s="159">
        <f t="shared" si="32"/>
        <v>0</v>
      </c>
      <c r="P386" s="159">
        <v>0</v>
      </c>
      <c r="Q386" s="159">
        <f t="shared" si="33"/>
        <v>0</v>
      </c>
      <c r="R386" s="159"/>
      <c r="S386" s="159"/>
      <c r="T386" s="160">
        <v>0.21</v>
      </c>
      <c r="U386" s="159">
        <f t="shared" si="34"/>
        <v>0.42</v>
      </c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 t="s">
        <v>682</v>
      </c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1" x14ac:dyDescent="0.2">
      <c r="A387" s="136">
        <v>171</v>
      </c>
      <c r="B387" s="146" t="s">
        <v>889</v>
      </c>
      <c r="C387" s="174" t="s">
        <v>890</v>
      </c>
      <c r="D387" s="148" t="s">
        <v>304</v>
      </c>
      <c r="E387" s="152">
        <v>1</v>
      </c>
      <c r="F387" s="158"/>
      <c r="G387" s="159">
        <f t="shared" si="28"/>
        <v>0</v>
      </c>
      <c r="H387" s="158"/>
      <c r="I387" s="159">
        <f t="shared" si="29"/>
        <v>0</v>
      </c>
      <c r="J387" s="158"/>
      <c r="K387" s="159">
        <f t="shared" si="30"/>
        <v>0</v>
      </c>
      <c r="L387" s="159">
        <v>15</v>
      </c>
      <c r="M387" s="159">
        <f t="shared" si="31"/>
        <v>0</v>
      </c>
      <c r="N387" s="159">
        <v>6.9999999999999999E-4</v>
      </c>
      <c r="O387" s="159">
        <f t="shared" si="32"/>
        <v>0</v>
      </c>
      <c r="P387" s="159">
        <v>0</v>
      </c>
      <c r="Q387" s="159">
        <f t="shared" si="33"/>
        <v>0</v>
      </c>
      <c r="R387" s="159"/>
      <c r="S387" s="159"/>
      <c r="T387" s="160">
        <v>0.37</v>
      </c>
      <c r="U387" s="159">
        <f t="shared" si="34"/>
        <v>0.37</v>
      </c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 t="s">
        <v>150</v>
      </c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outlineLevel="1" x14ac:dyDescent="0.2">
      <c r="A388" s="136">
        <v>172</v>
      </c>
      <c r="B388" s="146" t="s">
        <v>891</v>
      </c>
      <c r="C388" s="174" t="s">
        <v>892</v>
      </c>
      <c r="D388" s="148" t="s">
        <v>304</v>
      </c>
      <c r="E388" s="152">
        <v>1</v>
      </c>
      <c r="F388" s="158"/>
      <c r="G388" s="159">
        <f t="shared" si="28"/>
        <v>0</v>
      </c>
      <c r="H388" s="158"/>
      <c r="I388" s="159">
        <f t="shared" si="29"/>
        <v>0</v>
      </c>
      <c r="J388" s="158"/>
      <c r="K388" s="159">
        <f t="shared" si="30"/>
        <v>0</v>
      </c>
      <c r="L388" s="159">
        <v>15</v>
      </c>
      <c r="M388" s="159">
        <f t="shared" si="31"/>
        <v>0</v>
      </c>
      <c r="N388" s="159">
        <v>0</v>
      </c>
      <c r="O388" s="159">
        <f t="shared" si="32"/>
        <v>0</v>
      </c>
      <c r="P388" s="159">
        <v>0</v>
      </c>
      <c r="Q388" s="159">
        <f t="shared" si="33"/>
        <v>0</v>
      </c>
      <c r="R388" s="159"/>
      <c r="S388" s="159"/>
      <c r="T388" s="160">
        <v>0</v>
      </c>
      <c r="U388" s="159">
        <f t="shared" si="34"/>
        <v>0</v>
      </c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 t="s">
        <v>736</v>
      </c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 x14ac:dyDescent="0.2">
      <c r="A389" s="136">
        <v>173</v>
      </c>
      <c r="B389" s="146" t="s">
        <v>893</v>
      </c>
      <c r="C389" s="174" t="s">
        <v>894</v>
      </c>
      <c r="D389" s="148" t="s">
        <v>304</v>
      </c>
      <c r="E389" s="152">
        <v>5</v>
      </c>
      <c r="F389" s="158"/>
      <c r="G389" s="159">
        <f t="shared" si="28"/>
        <v>0</v>
      </c>
      <c r="H389" s="158"/>
      <c r="I389" s="159">
        <f t="shared" si="29"/>
        <v>0</v>
      </c>
      <c r="J389" s="158"/>
      <c r="K389" s="159">
        <f t="shared" si="30"/>
        <v>0</v>
      </c>
      <c r="L389" s="159">
        <v>15</v>
      </c>
      <c r="M389" s="159">
        <f t="shared" si="31"/>
        <v>0</v>
      </c>
      <c r="N389" s="159">
        <v>1.1999999999999999E-3</v>
      </c>
      <c r="O389" s="159">
        <f t="shared" si="32"/>
        <v>0.01</v>
      </c>
      <c r="P389" s="159">
        <v>0</v>
      </c>
      <c r="Q389" s="159">
        <f t="shared" si="33"/>
        <v>0</v>
      </c>
      <c r="R389" s="159"/>
      <c r="S389" s="159"/>
      <c r="T389" s="160">
        <v>0</v>
      </c>
      <c r="U389" s="159">
        <f t="shared" si="34"/>
        <v>0</v>
      </c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 t="s">
        <v>736</v>
      </c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ht="22.5" outlineLevel="1" x14ac:dyDescent="0.2">
      <c r="A390" s="136">
        <v>174</v>
      </c>
      <c r="B390" s="146" t="s">
        <v>895</v>
      </c>
      <c r="C390" s="174" t="s">
        <v>896</v>
      </c>
      <c r="D390" s="148" t="s">
        <v>304</v>
      </c>
      <c r="E390" s="152">
        <v>1</v>
      </c>
      <c r="F390" s="158"/>
      <c r="G390" s="159">
        <f t="shared" si="28"/>
        <v>0</v>
      </c>
      <c r="H390" s="158"/>
      <c r="I390" s="159">
        <f t="shared" si="29"/>
        <v>0</v>
      </c>
      <c r="J390" s="158"/>
      <c r="K390" s="159">
        <f t="shared" si="30"/>
        <v>0</v>
      </c>
      <c r="L390" s="159">
        <v>15</v>
      </c>
      <c r="M390" s="159">
        <f t="shared" si="31"/>
        <v>0</v>
      </c>
      <c r="N390" s="159">
        <v>1.4E-3</v>
      </c>
      <c r="O390" s="159">
        <f t="shared" si="32"/>
        <v>0</v>
      </c>
      <c r="P390" s="159">
        <v>0</v>
      </c>
      <c r="Q390" s="159">
        <f t="shared" si="33"/>
        <v>0</v>
      </c>
      <c r="R390" s="159"/>
      <c r="S390" s="159"/>
      <c r="T390" s="160">
        <v>0</v>
      </c>
      <c r="U390" s="159">
        <f t="shared" si="34"/>
        <v>0</v>
      </c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 t="s">
        <v>736</v>
      </c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ht="22.5" outlineLevel="1" x14ac:dyDescent="0.2">
      <c r="A391" s="136">
        <v>175</v>
      </c>
      <c r="B391" s="146" t="s">
        <v>897</v>
      </c>
      <c r="C391" s="174" t="s">
        <v>898</v>
      </c>
      <c r="D391" s="148" t="s">
        <v>304</v>
      </c>
      <c r="E391" s="152">
        <v>1</v>
      </c>
      <c r="F391" s="158"/>
      <c r="G391" s="159">
        <f t="shared" si="28"/>
        <v>0</v>
      </c>
      <c r="H391" s="158"/>
      <c r="I391" s="159">
        <f t="shared" si="29"/>
        <v>0</v>
      </c>
      <c r="J391" s="158"/>
      <c r="K391" s="159">
        <f t="shared" si="30"/>
        <v>0</v>
      </c>
      <c r="L391" s="159">
        <v>15</v>
      </c>
      <c r="M391" s="159">
        <f t="shared" si="31"/>
        <v>0</v>
      </c>
      <c r="N391" s="159">
        <v>1.1000000000000001E-3</v>
      </c>
      <c r="O391" s="159">
        <f t="shared" si="32"/>
        <v>0</v>
      </c>
      <c r="P391" s="159">
        <v>0</v>
      </c>
      <c r="Q391" s="159">
        <f t="shared" si="33"/>
        <v>0</v>
      </c>
      <c r="R391" s="159"/>
      <c r="S391" s="159"/>
      <c r="T391" s="160">
        <v>0</v>
      </c>
      <c r="U391" s="159">
        <f t="shared" si="34"/>
        <v>0</v>
      </c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 t="s">
        <v>736</v>
      </c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ht="22.5" outlineLevel="1" x14ac:dyDescent="0.2">
      <c r="A392" s="136">
        <v>176</v>
      </c>
      <c r="B392" s="146" t="s">
        <v>899</v>
      </c>
      <c r="C392" s="174" t="s">
        <v>900</v>
      </c>
      <c r="D392" s="148" t="s">
        <v>304</v>
      </c>
      <c r="E392" s="152">
        <v>1</v>
      </c>
      <c r="F392" s="158"/>
      <c r="G392" s="159">
        <f t="shared" si="28"/>
        <v>0</v>
      </c>
      <c r="H392" s="158"/>
      <c r="I392" s="159">
        <f t="shared" si="29"/>
        <v>0</v>
      </c>
      <c r="J392" s="158"/>
      <c r="K392" s="159">
        <f t="shared" si="30"/>
        <v>0</v>
      </c>
      <c r="L392" s="159">
        <v>15</v>
      </c>
      <c r="M392" s="159">
        <f t="shared" si="31"/>
        <v>0</v>
      </c>
      <c r="N392" s="159">
        <v>0</v>
      </c>
      <c r="O392" s="159">
        <f t="shared" si="32"/>
        <v>0</v>
      </c>
      <c r="P392" s="159">
        <v>0</v>
      </c>
      <c r="Q392" s="159">
        <f t="shared" si="33"/>
        <v>0</v>
      </c>
      <c r="R392" s="159"/>
      <c r="S392" s="159"/>
      <c r="T392" s="160">
        <v>0</v>
      </c>
      <c r="U392" s="159">
        <f t="shared" si="34"/>
        <v>0</v>
      </c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 t="s">
        <v>736</v>
      </c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">
      <c r="A393" s="136">
        <v>177</v>
      </c>
      <c r="B393" s="146" t="s">
        <v>901</v>
      </c>
      <c r="C393" s="174" t="s">
        <v>902</v>
      </c>
      <c r="D393" s="148" t="s">
        <v>304</v>
      </c>
      <c r="E393" s="152">
        <v>1</v>
      </c>
      <c r="F393" s="158"/>
      <c r="G393" s="159">
        <f t="shared" si="28"/>
        <v>0</v>
      </c>
      <c r="H393" s="158"/>
      <c r="I393" s="159">
        <f t="shared" si="29"/>
        <v>0</v>
      </c>
      <c r="J393" s="158"/>
      <c r="K393" s="159">
        <f t="shared" si="30"/>
        <v>0</v>
      </c>
      <c r="L393" s="159">
        <v>15</v>
      </c>
      <c r="M393" s="159">
        <f t="shared" si="31"/>
        <v>0</v>
      </c>
      <c r="N393" s="159">
        <v>4.7E-2</v>
      </c>
      <c r="O393" s="159">
        <f t="shared" si="32"/>
        <v>0.05</v>
      </c>
      <c r="P393" s="159">
        <v>0</v>
      </c>
      <c r="Q393" s="159">
        <f t="shared" si="33"/>
        <v>0</v>
      </c>
      <c r="R393" s="159"/>
      <c r="S393" s="159"/>
      <c r="T393" s="160">
        <v>0</v>
      </c>
      <c r="U393" s="159">
        <f t="shared" si="34"/>
        <v>0</v>
      </c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 t="s">
        <v>736</v>
      </c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">
      <c r="A394" s="136">
        <v>178</v>
      </c>
      <c r="B394" s="146" t="s">
        <v>903</v>
      </c>
      <c r="C394" s="174" t="s">
        <v>904</v>
      </c>
      <c r="D394" s="148" t="s">
        <v>304</v>
      </c>
      <c r="E394" s="152">
        <v>1</v>
      </c>
      <c r="F394" s="158"/>
      <c r="G394" s="159">
        <f t="shared" si="28"/>
        <v>0</v>
      </c>
      <c r="H394" s="158"/>
      <c r="I394" s="159">
        <f t="shared" si="29"/>
        <v>0</v>
      </c>
      <c r="J394" s="158"/>
      <c r="K394" s="159">
        <f t="shared" si="30"/>
        <v>0</v>
      </c>
      <c r="L394" s="159">
        <v>15</v>
      </c>
      <c r="M394" s="159">
        <f t="shared" si="31"/>
        <v>0</v>
      </c>
      <c r="N394" s="159">
        <v>4.1000000000000003E-3</v>
      </c>
      <c r="O394" s="159">
        <f t="shared" si="32"/>
        <v>0</v>
      </c>
      <c r="P394" s="159">
        <v>0</v>
      </c>
      <c r="Q394" s="159">
        <f t="shared" si="33"/>
        <v>0</v>
      </c>
      <c r="R394" s="159"/>
      <c r="S394" s="159"/>
      <c r="T394" s="160">
        <v>0</v>
      </c>
      <c r="U394" s="159">
        <f t="shared" si="34"/>
        <v>0</v>
      </c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 t="s">
        <v>736</v>
      </c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">
      <c r="A395" s="136">
        <v>179</v>
      </c>
      <c r="B395" s="146" t="s">
        <v>905</v>
      </c>
      <c r="C395" s="174" t="s">
        <v>906</v>
      </c>
      <c r="D395" s="148" t="s">
        <v>0</v>
      </c>
      <c r="E395" s="155"/>
      <c r="F395" s="158"/>
      <c r="G395" s="159">
        <f t="shared" si="28"/>
        <v>0</v>
      </c>
      <c r="H395" s="158"/>
      <c r="I395" s="159">
        <f t="shared" si="29"/>
        <v>0</v>
      </c>
      <c r="J395" s="158"/>
      <c r="K395" s="159">
        <f t="shared" si="30"/>
        <v>0</v>
      </c>
      <c r="L395" s="159">
        <v>15</v>
      </c>
      <c r="M395" s="159">
        <f t="shared" si="31"/>
        <v>0</v>
      </c>
      <c r="N395" s="159">
        <v>0</v>
      </c>
      <c r="O395" s="159">
        <f t="shared" si="32"/>
        <v>0</v>
      </c>
      <c r="P395" s="159">
        <v>0</v>
      </c>
      <c r="Q395" s="159">
        <f t="shared" si="33"/>
        <v>0</v>
      </c>
      <c r="R395" s="159"/>
      <c r="S395" s="159"/>
      <c r="T395" s="160">
        <v>0</v>
      </c>
      <c r="U395" s="159">
        <f t="shared" si="34"/>
        <v>0</v>
      </c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 t="s">
        <v>365</v>
      </c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x14ac:dyDescent="0.2">
      <c r="A396" s="142" t="s">
        <v>140</v>
      </c>
      <c r="B396" s="147" t="s">
        <v>89</v>
      </c>
      <c r="C396" s="176" t="s">
        <v>90</v>
      </c>
      <c r="D396" s="150"/>
      <c r="E396" s="154"/>
      <c r="F396" s="161"/>
      <c r="G396" s="161">
        <f>SUMIF(AE397:AE397,"&lt;&gt;NOR",G397:G397)</f>
        <v>0</v>
      </c>
      <c r="H396" s="161"/>
      <c r="I396" s="161">
        <f>SUM(I397:I397)</f>
        <v>0</v>
      </c>
      <c r="J396" s="161"/>
      <c r="K396" s="161">
        <f>SUM(K397:K397)</f>
        <v>0</v>
      </c>
      <c r="L396" s="161"/>
      <c r="M396" s="161">
        <f>SUM(M397:M397)</f>
        <v>0</v>
      </c>
      <c r="N396" s="161"/>
      <c r="O396" s="161">
        <f>SUM(O397:O397)</f>
        <v>0</v>
      </c>
      <c r="P396" s="161"/>
      <c r="Q396" s="161">
        <f>SUM(Q397:Q397)</f>
        <v>0</v>
      </c>
      <c r="R396" s="161"/>
      <c r="S396" s="161"/>
      <c r="T396" s="162"/>
      <c r="U396" s="161">
        <f>SUM(U397:U397)</f>
        <v>0</v>
      </c>
      <c r="AE396" t="s">
        <v>141</v>
      </c>
    </row>
    <row r="397" spans="1:60" outlineLevel="1" x14ac:dyDescent="0.2">
      <c r="A397" s="136">
        <v>180</v>
      </c>
      <c r="B397" s="146" t="s">
        <v>907</v>
      </c>
      <c r="C397" s="174" t="s">
        <v>90</v>
      </c>
      <c r="D397" s="148" t="s">
        <v>815</v>
      </c>
      <c r="E397" s="152">
        <v>1</v>
      </c>
      <c r="F397" s="158">
        <f>'D02, D03-krajní dům-UT, plyn'!G47</f>
        <v>0</v>
      </c>
      <c r="G397" s="159">
        <f>ROUND(E397*F397,2)</f>
        <v>0</v>
      </c>
      <c r="H397" s="158"/>
      <c r="I397" s="159">
        <f>ROUND(E397*H397,2)</f>
        <v>0</v>
      </c>
      <c r="J397" s="158"/>
      <c r="K397" s="159">
        <f>ROUND(E397*J397,2)</f>
        <v>0</v>
      </c>
      <c r="L397" s="159">
        <v>15</v>
      </c>
      <c r="M397" s="159">
        <f>G397*(1+L397/100)</f>
        <v>0</v>
      </c>
      <c r="N397" s="159">
        <v>0</v>
      </c>
      <c r="O397" s="159">
        <f>ROUND(E397*N397,2)</f>
        <v>0</v>
      </c>
      <c r="P397" s="159">
        <v>0</v>
      </c>
      <c r="Q397" s="159">
        <f>ROUND(E397*P397,2)</f>
        <v>0</v>
      </c>
      <c r="R397" s="159"/>
      <c r="S397" s="159"/>
      <c r="T397" s="160">
        <v>0</v>
      </c>
      <c r="U397" s="159">
        <f>ROUND(E397*T397,2)</f>
        <v>0</v>
      </c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 t="s">
        <v>816</v>
      </c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x14ac:dyDescent="0.2">
      <c r="A398" s="142" t="s">
        <v>140</v>
      </c>
      <c r="B398" s="147" t="s">
        <v>91</v>
      </c>
      <c r="C398" s="176" t="s">
        <v>92</v>
      </c>
      <c r="D398" s="150"/>
      <c r="E398" s="154"/>
      <c r="F398" s="161"/>
      <c r="G398" s="161">
        <f>SUMIF(AE399:AE412,"&lt;&gt;NOR",G399:G412)</f>
        <v>0</v>
      </c>
      <c r="H398" s="161"/>
      <c r="I398" s="161">
        <f>SUM(I399:I412)</f>
        <v>0</v>
      </c>
      <c r="J398" s="161"/>
      <c r="K398" s="161">
        <f>SUM(K399:K412)</f>
        <v>0</v>
      </c>
      <c r="L398" s="161"/>
      <c r="M398" s="161">
        <f>SUM(M399:M412)</f>
        <v>0</v>
      </c>
      <c r="N398" s="161"/>
      <c r="O398" s="161">
        <f>SUM(O399:O412)</f>
        <v>0.47</v>
      </c>
      <c r="P398" s="161"/>
      <c r="Q398" s="161">
        <f>SUM(Q399:Q412)</f>
        <v>0</v>
      </c>
      <c r="R398" s="161"/>
      <c r="S398" s="161"/>
      <c r="T398" s="162"/>
      <c r="U398" s="161">
        <f>SUM(U399:U412)</f>
        <v>90.889999999999986</v>
      </c>
      <c r="AE398" t="s">
        <v>141</v>
      </c>
    </row>
    <row r="399" spans="1:60" ht="22.5" outlineLevel="1" x14ac:dyDescent="0.2">
      <c r="A399" s="136">
        <v>181</v>
      </c>
      <c r="B399" s="146" t="s">
        <v>908</v>
      </c>
      <c r="C399" s="174" t="s">
        <v>909</v>
      </c>
      <c r="D399" s="148" t="s">
        <v>269</v>
      </c>
      <c r="E399" s="152">
        <v>36.4</v>
      </c>
      <c r="F399" s="158"/>
      <c r="G399" s="159">
        <f>ROUND(E399*F399,2)</f>
        <v>0</v>
      </c>
      <c r="H399" s="158"/>
      <c r="I399" s="159">
        <f>ROUND(E399*H399,2)</f>
        <v>0</v>
      </c>
      <c r="J399" s="158"/>
      <c r="K399" s="159">
        <f>ROUND(E399*J399,2)</f>
        <v>0</v>
      </c>
      <c r="L399" s="159">
        <v>15</v>
      </c>
      <c r="M399" s="159">
        <f>G399*(1+L399/100)</f>
        <v>0</v>
      </c>
      <c r="N399" s="159">
        <v>2.9399999999999999E-3</v>
      </c>
      <c r="O399" s="159">
        <f>ROUND(E399*N399,2)</f>
        <v>0.11</v>
      </c>
      <c r="P399" s="159">
        <v>0</v>
      </c>
      <c r="Q399" s="159">
        <f>ROUND(E399*P399,2)</f>
        <v>0</v>
      </c>
      <c r="R399" s="159"/>
      <c r="S399" s="159"/>
      <c r="T399" s="160">
        <v>0.60640000000000005</v>
      </c>
      <c r="U399" s="159">
        <f>ROUND(E399*T399,2)</f>
        <v>22.07</v>
      </c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 t="s">
        <v>682</v>
      </c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ht="22.5" outlineLevel="1" x14ac:dyDescent="0.2">
      <c r="A400" s="136"/>
      <c r="B400" s="146"/>
      <c r="C400" s="175" t="s">
        <v>910</v>
      </c>
      <c r="D400" s="149"/>
      <c r="E400" s="153">
        <v>36.4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60"/>
      <c r="U400" s="159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 t="s">
        <v>147</v>
      </c>
      <c r="AF400" s="135">
        <v>0</v>
      </c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ht="22.5" outlineLevel="1" x14ac:dyDescent="0.2">
      <c r="A401" s="136">
        <v>182</v>
      </c>
      <c r="B401" s="146" t="s">
        <v>911</v>
      </c>
      <c r="C401" s="174" t="s">
        <v>912</v>
      </c>
      <c r="D401" s="148" t="s">
        <v>304</v>
      </c>
      <c r="E401" s="152">
        <v>3</v>
      </c>
      <c r="F401" s="158"/>
      <c r="G401" s="159">
        <f>ROUND(E401*F401,2)</f>
        <v>0</v>
      </c>
      <c r="H401" s="158"/>
      <c r="I401" s="159">
        <f>ROUND(E401*H401,2)</f>
        <v>0</v>
      </c>
      <c r="J401" s="158"/>
      <c r="K401" s="159">
        <f>ROUND(E401*J401,2)</f>
        <v>0</v>
      </c>
      <c r="L401" s="159">
        <v>15</v>
      </c>
      <c r="M401" s="159">
        <f>G401*(1+L401/100)</f>
        <v>0</v>
      </c>
      <c r="N401" s="159">
        <v>3.0100000000000001E-3</v>
      </c>
      <c r="O401" s="159">
        <f>ROUND(E401*N401,2)</f>
        <v>0.01</v>
      </c>
      <c r="P401" s="159">
        <v>0</v>
      </c>
      <c r="Q401" s="159">
        <f>ROUND(E401*P401,2)</f>
        <v>0</v>
      </c>
      <c r="R401" s="159"/>
      <c r="S401" s="159"/>
      <c r="T401" s="160">
        <v>1.5398499999999999</v>
      </c>
      <c r="U401" s="159">
        <f>ROUND(E401*T401,2)</f>
        <v>4.62</v>
      </c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 t="s">
        <v>682</v>
      </c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ht="22.5" outlineLevel="1" x14ac:dyDescent="0.2">
      <c r="A402" s="136">
        <v>183</v>
      </c>
      <c r="B402" s="146" t="s">
        <v>913</v>
      </c>
      <c r="C402" s="174" t="s">
        <v>914</v>
      </c>
      <c r="D402" s="148" t="s">
        <v>269</v>
      </c>
      <c r="E402" s="152">
        <v>20.5</v>
      </c>
      <c r="F402" s="158"/>
      <c r="G402" s="159">
        <f>ROUND(E402*F402,2)</f>
        <v>0</v>
      </c>
      <c r="H402" s="158"/>
      <c r="I402" s="159">
        <f>ROUND(E402*H402,2)</f>
        <v>0</v>
      </c>
      <c r="J402" s="158"/>
      <c r="K402" s="159">
        <f>ROUND(E402*J402,2)</f>
        <v>0</v>
      </c>
      <c r="L402" s="159">
        <v>15</v>
      </c>
      <c r="M402" s="159">
        <f>G402*(1+L402/100)</f>
        <v>0</v>
      </c>
      <c r="N402" s="159">
        <v>3.4199999999999999E-3</v>
      </c>
      <c r="O402" s="159">
        <f>ROUND(E402*N402,2)</f>
        <v>7.0000000000000007E-2</v>
      </c>
      <c r="P402" s="159">
        <v>0</v>
      </c>
      <c r="Q402" s="159">
        <f>ROUND(E402*P402,2)</f>
        <v>0</v>
      </c>
      <c r="R402" s="159"/>
      <c r="S402" s="159"/>
      <c r="T402" s="160">
        <v>0.76165000000000005</v>
      </c>
      <c r="U402" s="159">
        <f>ROUND(E402*T402,2)</f>
        <v>15.61</v>
      </c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 t="s">
        <v>150</v>
      </c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1" x14ac:dyDescent="0.2">
      <c r="A403" s="136"/>
      <c r="B403" s="146"/>
      <c r="C403" s="175" t="s">
        <v>915</v>
      </c>
      <c r="D403" s="149"/>
      <c r="E403" s="153">
        <v>20.5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60"/>
      <c r="U403" s="159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 t="s">
        <v>147</v>
      </c>
      <c r="AF403" s="135">
        <v>0</v>
      </c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ht="22.5" outlineLevel="1" x14ac:dyDescent="0.2">
      <c r="A404" s="136">
        <v>184</v>
      </c>
      <c r="B404" s="146" t="s">
        <v>916</v>
      </c>
      <c r="C404" s="174" t="s">
        <v>917</v>
      </c>
      <c r="D404" s="148" t="s">
        <v>269</v>
      </c>
      <c r="E404" s="152">
        <v>15.1</v>
      </c>
      <c r="F404" s="158"/>
      <c r="G404" s="159">
        <f>ROUND(E404*F404,2)</f>
        <v>0</v>
      </c>
      <c r="H404" s="158"/>
      <c r="I404" s="159">
        <f>ROUND(E404*H404,2)</f>
        <v>0</v>
      </c>
      <c r="J404" s="158"/>
      <c r="K404" s="159">
        <f>ROUND(E404*J404,2)</f>
        <v>0</v>
      </c>
      <c r="L404" s="159">
        <v>15</v>
      </c>
      <c r="M404" s="159">
        <f>G404*(1+L404/100)</f>
        <v>0</v>
      </c>
      <c r="N404" s="159">
        <v>4.8900000000000002E-3</v>
      </c>
      <c r="O404" s="159">
        <f>ROUND(E404*N404,2)</f>
        <v>7.0000000000000007E-2</v>
      </c>
      <c r="P404" s="159">
        <v>0</v>
      </c>
      <c r="Q404" s="159">
        <f>ROUND(E404*P404,2)</f>
        <v>0</v>
      </c>
      <c r="R404" s="159"/>
      <c r="S404" s="159"/>
      <c r="T404" s="160">
        <v>0.89505000000000001</v>
      </c>
      <c r="U404" s="159">
        <f>ROUND(E404*T404,2)</f>
        <v>13.52</v>
      </c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 t="s">
        <v>682</v>
      </c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 x14ac:dyDescent="0.2">
      <c r="A405" s="136"/>
      <c r="B405" s="146"/>
      <c r="C405" s="175" t="s">
        <v>918</v>
      </c>
      <c r="D405" s="149"/>
      <c r="E405" s="153">
        <v>15.1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60"/>
      <c r="U405" s="159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 t="s">
        <v>147</v>
      </c>
      <c r="AF405" s="135">
        <v>0</v>
      </c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ht="22.5" outlineLevel="1" x14ac:dyDescent="0.2">
      <c r="A406" s="136">
        <v>185</v>
      </c>
      <c r="B406" s="146" t="s">
        <v>919</v>
      </c>
      <c r="C406" s="174" t="s">
        <v>920</v>
      </c>
      <c r="D406" s="148" t="s">
        <v>269</v>
      </c>
      <c r="E406" s="152">
        <v>30</v>
      </c>
      <c r="F406" s="158"/>
      <c r="G406" s="159">
        <f>ROUND(E406*F406,2)</f>
        <v>0</v>
      </c>
      <c r="H406" s="158"/>
      <c r="I406" s="159">
        <f>ROUND(E406*H406,2)</f>
        <v>0</v>
      </c>
      <c r="J406" s="158"/>
      <c r="K406" s="159">
        <f>ROUND(E406*J406,2)</f>
        <v>0</v>
      </c>
      <c r="L406" s="159">
        <v>15</v>
      </c>
      <c r="M406" s="159">
        <f>G406*(1+L406/100)</f>
        <v>0</v>
      </c>
      <c r="N406" s="159">
        <v>5.9699999999999996E-3</v>
      </c>
      <c r="O406" s="159">
        <f>ROUND(E406*N406,2)</f>
        <v>0.18</v>
      </c>
      <c r="P406" s="159">
        <v>0</v>
      </c>
      <c r="Q406" s="159">
        <f>ROUND(E406*P406,2)</f>
        <v>0</v>
      </c>
      <c r="R406" s="159"/>
      <c r="S406" s="159"/>
      <c r="T406" s="160">
        <v>0.93874999999999997</v>
      </c>
      <c r="U406" s="159">
        <f>ROUND(E406*T406,2)</f>
        <v>28.16</v>
      </c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 t="s">
        <v>682</v>
      </c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 x14ac:dyDescent="0.2">
      <c r="A407" s="136"/>
      <c r="B407" s="146"/>
      <c r="C407" s="175" t="s">
        <v>921</v>
      </c>
      <c r="D407" s="149"/>
      <c r="E407" s="153">
        <v>30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60"/>
      <c r="U407" s="159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 t="s">
        <v>147</v>
      </c>
      <c r="AF407" s="135">
        <v>0</v>
      </c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ht="22.5" outlineLevel="1" x14ac:dyDescent="0.2">
      <c r="A408" s="136">
        <v>186</v>
      </c>
      <c r="B408" s="146" t="s">
        <v>922</v>
      </c>
      <c r="C408" s="174" t="s">
        <v>923</v>
      </c>
      <c r="D408" s="148" t="s">
        <v>269</v>
      </c>
      <c r="E408" s="152">
        <v>10.5</v>
      </c>
      <c r="F408" s="158"/>
      <c r="G408" s="159">
        <f>ROUND(E408*F408,2)</f>
        <v>0</v>
      </c>
      <c r="H408" s="158"/>
      <c r="I408" s="159">
        <f>ROUND(E408*H408,2)</f>
        <v>0</v>
      </c>
      <c r="J408" s="158"/>
      <c r="K408" s="159">
        <f>ROUND(E408*J408,2)</f>
        <v>0</v>
      </c>
      <c r="L408" s="159">
        <v>15</v>
      </c>
      <c r="M408" s="159">
        <f>G408*(1+L408/100)</f>
        <v>0</v>
      </c>
      <c r="N408" s="159">
        <v>2.5999999999999999E-3</v>
      </c>
      <c r="O408" s="159">
        <f>ROUND(E408*N408,2)</f>
        <v>0.03</v>
      </c>
      <c r="P408" s="159">
        <v>0</v>
      </c>
      <c r="Q408" s="159">
        <f>ROUND(E408*P408,2)</f>
        <v>0</v>
      </c>
      <c r="R408" s="159"/>
      <c r="S408" s="159"/>
      <c r="T408" s="160">
        <v>0.65805000000000002</v>
      </c>
      <c r="U408" s="159">
        <f>ROUND(E408*T408,2)</f>
        <v>6.91</v>
      </c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 t="s">
        <v>682</v>
      </c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 x14ac:dyDescent="0.2">
      <c r="A409" s="136"/>
      <c r="B409" s="146"/>
      <c r="C409" s="175" t="s">
        <v>924</v>
      </c>
      <c r="D409" s="149"/>
      <c r="E409" s="153">
        <v>10.5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60"/>
      <c r="U409" s="159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 t="s">
        <v>147</v>
      </c>
      <c r="AF409" s="135">
        <v>0</v>
      </c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">
      <c r="A410" s="136">
        <v>187</v>
      </c>
      <c r="B410" s="146" t="s">
        <v>375</v>
      </c>
      <c r="C410" s="174" t="s">
        <v>376</v>
      </c>
      <c r="D410" s="148" t="s">
        <v>202</v>
      </c>
      <c r="E410" s="152">
        <v>6.3</v>
      </c>
      <c r="F410" s="158"/>
      <c r="G410" s="159">
        <f>ROUND(E410*F410,2)</f>
        <v>0</v>
      </c>
      <c r="H410" s="158"/>
      <c r="I410" s="159">
        <f>ROUND(E410*H410,2)</f>
        <v>0</v>
      </c>
      <c r="J410" s="158"/>
      <c r="K410" s="159">
        <f>ROUND(E410*J410,2)</f>
        <v>0</v>
      </c>
      <c r="L410" s="159">
        <v>15</v>
      </c>
      <c r="M410" s="159">
        <f>G410*(1+L410/100)</f>
        <v>0</v>
      </c>
      <c r="N410" s="159">
        <v>0</v>
      </c>
      <c r="O410" s="159">
        <f>ROUND(E410*N410,2)</f>
        <v>0</v>
      </c>
      <c r="P410" s="159">
        <v>0</v>
      </c>
      <c r="Q410" s="159">
        <f>ROUND(E410*P410,2)</f>
        <v>0</v>
      </c>
      <c r="R410" s="159"/>
      <c r="S410" s="159"/>
      <c r="T410" s="160">
        <v>0</v>
      </c>
      <c r="U410" s="159">
        <f>ROUND(E410*T410,2)</f>
        <v>0</v>
      </c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 t="s">
        <v>150</v>
      </c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outlineLevel="1" x14ac:dyDescent="0.2">
      <c r="A411" s="136"/>
      <c r="B411" s="146"/>
      <c r="C411" s="175" t="s">
        <v>925</v>
      </c>
      <c r="D411" s="149"/>
      <c r="E411" s="153">
        <v>6.3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60"/>
      <c r="U411" s="159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 t="s">
        <v>147</v>
      </c>
      <c r="AF411" s="135">
        <v>0</v>
      </c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 x14ac:dyDescent="0.2">
      <c r="A412" s="136">
        <v>188</v>
      </c>
      <c r="B412" s="146" t="s">
        <v>926</v>
      </c>
      <c r="C412" s="174" t="s">
        <v>927</v>
      </c>
      <c r="D412" s="148" t="s">
        <v>0</v>
      </c>
      <c r="E412" s="155"/>
      <c r="F412" s="158"/>
      <c r="G412" s="159">
        <f>ROUND(E412*F412,2)</f>
        <v>0</v>
      </c>
      <c r="H412" s="158"/>
      <c r="I412" s="159">
        <f>ROUND(E412*H412,2)</f>
        <v>0</v>
      </c>
      <c r="J412" s="158"/>
      <c r="K412" s="159">
        <f>ROUND(E412*J412,2)</f>
        <v>0</v>
      </c>
      <c r="L412" s="159">
        <v>15</v>
      </c>
      <c r="M412" s="159">
        <f>G412*(1+L412/100)</f>
        <v>0</v>
      </c>
      <c r="N412" s="159">
        <v>0</v>
      </c>
      <c r="O412" s="159">
        <f>ROUND(E412*N412,2)</f>
        <v>0</v>
      </c>
      <c r="P412" s="159">
        <v>0</v>
      </c>
      <c r="Q412" s="159">
        <f>ROUND(E412*P412,2)</f>
        <v>0</v>
      </c>
      <c r="R412" s="159"/>
      <c r="S412" s="159"/>
      <c r="T412" s="160">
        <v>0</v>
      </c>
      <c r="U412" s="159">
        <f>ROUND(E412*T412,2)</f>
        <v>0</v>
      </c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 t="s">
        <v>365</v>
      </c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x14ac:dyDescent="0.2">
      <c r="A413" s="142" t="s">
        <v>140</v>
      </c>
      <c r="B413" s="147" t="s">
        <v>93</v>
      </c>
      <c r="C413" s="176" t="s">
        <v>94</v>
      </c>
      <c r="D413" s="150"/>
      <c r="E413" s="154"/>
      <c r="F413" s="161"/>
      <c r="G413" s="161">
        <f>SUMIF(AE414:AE431,"&lt;&gt;NOR",G414:G431)</f>
        <v>0</v>
      </c>
      <c r="H413" s="161"/>
      <c r="I413" s="161">
        <f>SUM(I414:I431)</f>
        <v>0</v>
      </c>
      <c r="J413" s="161"/>
      <c r="K413" s="161">
        <f>SUM(K414:K431)</f>
        <v>0</v>
      </c>
      <c r="L413" s="161"/>
      <c r="M413" s="161">
        <f>SUM(M414:M431)</f>
        <v>0</v>
      </c>
      <c r="N413" s="161"/>
      <c r="O413" s="161">
        <f>SUM(O414:O431)</f>
        <v>0.65000000000000013</v>
      </c>
      <c r="P413" s="161"/>
      <c r="Q413" s="161">
        <f>SUM(Q414:Q431)</f>
        <v>0</v>
      </c>
      <c r="R413" s="161"/>
      <c r="S413" s="161"/>
      <c r="T413" s="162"/>
      <c r="U413" s="161">
        <f>SUM(U414:U431)</f>
        <v>71.41</v>
      </c>
      <c r="AE413" t="s">
        <v>141</v>
      </c>
    </row>
    <row r="414" spans="1:60" outlineLevel="1" x14ac:dyDescent="0.2">
      <c r="A414" s="136">
        <v>189</v>
      </c>
      <c r="B414" s="146" t="s">
        <v>928</v>
      </c>
      <c r="C414" s="174" t="s">
        <v>929</v>
      </c>
      <c r="D414" s="148" t="s">
        <v>304</v>
      </c>
      <c r="E414" s="152">
        <v>15</v>
      </c>
      <c r="F414" s="158"/>
      <c r="G414" s="159">
        <f>ROUND(E414*F414,2)</f>
        <v>0</v>
      </c>
      <c r="H414" s="158"/>
      <c r="I414" s="159">
        <f>ROUND(E414*H414,2)</f>
        <v>0</v>
      </c>
      <c r="J414" s="158"/>
      <c r="K414" s="159">
        <f>ROUND(E414*J414,2)</f>
        <v>0</v>
      </c>
      <c r="L414" s="159">
        <v>15</v>
      </c>
      <c r="M414" s="159">
        <f>G414*(1+L414/100)</f>
        <v>0</v>
      </c>
      <c r="N414" s="159">
        <v>5.0000000000000001E-4</v>
      </c>
      <c r="O414" s="159">
        <f>ROUND(E414*N414,2)</f>
        <v>0.01</v>
      </c>
      <c r="P414" s="159">
        <v>0</v>
      </c>
      <c r="Q414" s="159">
        <f>ROUND(E414*P414,2)</f>
        <v>0</v>
      </c>
      <c r="R414" s="159"/>
      <c r="S414" s="159"/>
      <c r="T414" s="160">
        <v>4.0199999999999996</v>
      </c>
      <c r="U414" s="159">
        <f>ROUND(E414*T414,2)</f>
        <v>60.3</v>
      </c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 t="s">
        <v>682</v>
      </c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">
      <c r="A415" s="136">
        <v>190</v>
      </c>
      <c r="B415" s="146" t="s">
        <v>930</v>
      </c>
      <c r="C415" s="174" t="s">
        <v>931</v>
      </c>
      <c r="D415" s="148" t="s">
        <v>304</v>
      </c>
      <c r="E415" s="152">
        <v>14</v>
      </c>
      <c r="F415" s="158"/>
      <c r="G415" s="159">
        <f>ROUND(E415*F415,2)</f>
        <v>0</v>
      </c>
      <c r="H415" s="158"/>
      <c r="I415" s="159">
        <f>ROUND(E415*H415,2)</f>
        <v>0</v>
      </c>
      <c r="J415" s="158"/>
      <c r="K415" s="159">
        <f>ROUND(E415*J415,2)</f>
        <v>0</v>
      </c>
      <c r="L415" s="159">
        <v>15</v>
      </c>
      <c r="M415" s="159">
        <f>G415*(1+L415/100)</f>
        <v>0</v>
      </c>
      <c r="N415" s="159">
        <v>0</v>
      </c>
      <c r="O415" s="159">
        <f>ROUND(E415*N415,2)</f>
        <v>0</v>
      </c>
      <c r="P415" s="159">
        <v>0</v>
      </c>
      <c r="Q415" s="159">
        <f>ROUND(E415*P415,2)</f>
        <v>0</v>
      </c>
      <c r="R415" s="159"/>
      <c r="S415" s="159"/>
      <c r="T415" s="160">
        <v>0.77500000000000002</v>
      </c>
      <c r="U415" s="159">
        <f>ROUND(E415*T415,2)</f>
        <v>10.85</v>
      </c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 t="s">
        <v>482</v>
      </c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">
      <c r="A416" s="136">
        <v>191</v>
      </c>
      <c r="B416" s="146" t="s">
        <v>932</v>
      </c>
      <c r="C416" s="174" t="s">
        <v>933</v>
      </c>
      <c r="D416" s="148" t="s">
        <v>304</v>
      </c>
      <c r="E416" s="152">
        <v>1</v>
      </c>
      <c r="F416" s="158"/>
      <c r="G416" s="159">
        <f>ROUND(E416*F416,2)</f>
        <v>0</v>
      </c>
      <c r="H416" s="158"/>
      <c r="I416" s="159">
        <f>ROUND(E416*H416,2)</f>
        <v>0</v>
      </c>
      <c r="J416" s="158"/>
      <c r="K416" s="159">
        <f>ROUND(E416*J416,2)</f>
        <v>0</v>
      </c>
      <c r="L416" s="159">
        <v>15</v>
      </c>
      <c r="M416" s="159">
        <f>G416*(1+L416/100)</f>
        <v>0</v>
      </c>
      <c r="N416" s="159">
        <v>1.0000000000000001E-5</v>
      </c>
      <c r="O416" s="159">
        <f>ROUND(E416*N416,2)</f>
        <v>0</v>
      </c>
      <c r="P416" s="159">
        <v>0</v>
      </c>
      <c r="Q416" s="159">
        <f>ROUND(E416*P416,2)</f>
        <v>0</v>
      </c>
      <c r="R416" s="159"/>
      <c r="S416" s="159"/>
      <c r="T416" s="160">
        <v>0.26</v>
      </c>
      <c r="U416" s="159">
        <f>ROUND(E416*T416,2)</f>
        <v>0.26</v>
      </c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 t="s">
        <v>482</v>
      </c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ht="22.5" outlineLevel="1" x14ac:dyDescent="0.2">
      <c r="A417" s="136">
        <v>192</v>
      </c>
      <c r="B417" s="146" t="s">
        <v>934</v>
      </c>
      <c r="C417" s="174" t="s">
        <v>935</v>
      </c>
      <c r="D417" s="148" t="s">
        <v>815</v>
      </c>
      <c r="E417" s="152">
        <v>1</v>
      </c>
      <c r="F417" s="158"/>
      <c r="G417" s="159">
        <f>ROUND(E417*F417,2)</f>
        <v>0</v>
      </c>
      <c r="H417" s="158"/>
      <c r="I417" s="159">
        <f>ROUND(E417*H417,2)</f>
        <v>0</v>
      </c>
      <c r="J417" s="158"/>
      <c r="K417" s="159">
        <f>ROUND(E417*J417,2)</f>
        <v>0</v>
      </c>
      <c r="L417" s="159">
        <v>15</v>
      </c>
      <c r="M417" s="159">
        <f>G417*(1+L417/100)</f>
        <v>0</v>
      </c>
      <c r="N417" s="159">
        <v>0</v>
      </c>
      <c r="O417" s="159">
        <f>ROUND(E417*N417,2)</f>
        <v>0</v>
      </c>
      <c r="P417" s="159">
        <v>0</v>
      </c>
      <c r="Q417" s="159">
        <f>ROUND(E417*P417,2)</f>
        <v>0</v>
      </c>
      <c r="R417" s="159"/>
      <c r="S417" s="159"/>
      <c r="T417" s="160">
        <v>0</v>
      </c>
      <c r="U417" s="159">
        <f>ROUND(E417*T417,2)</f>
        <v>0</v>
      </c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 t="s">
        <v>150</v>
      </c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">
      <c r="A418" s="136">
        <v>193</v>
      </c>
      <c r="B418" s="146" t="s">
        <v>936</v>
      </c>
      <c r="C418" s="174" t="s">
        <v>937</v>
      </c>
      <c r="D418" s="148" t="s">
        <v>269</v>
      </c>
      <c r="E418" s="152">
        <v>5.4</v>
      </c>
      <c r="F418" s="158"/>
      <c r="G418" s="159">
        <f>ROUND(E418*F418,2)</f>
        <v>0</v>
      </c>
      <c r="H418" s="158"/>
      <c r="I418" s="159">
        <f>ROUND(E418*H418,2)</f>
        <v>0</v>
      </c>
      <c r="J418" s="158"/>
      <c r="K418" s="159">
        <f>ROUND(E418*J418,2)</f>
        <v>0</v>
      </c>
      <c r="L418" s="159">
        <v>15</v>
      </c>
      <c r="M418" s="159">
        <f>G418*(1+L418/100)</f>
        <v>0</v>
      </c>
      <c r="N418" s="159">
        <v>0</v>
      </c>
      <c r="O418" s="159">
        <f>ROUND(E418*N418,2)</f>
        <v>0</v>
      </c>
      <c r="P418" s="159">
        <v>0</v>
      </c>
      <c r="Q418" s="159">
        <f>ROUND(E418*P418,2)</f>
        <v>0</v>
      </c>
      <c r="R418" s="159"/>
      <c r="S418" s="159"/>
      <c r="T418" s="160">
        <v>0</v>
      </c>
      <c r="U418" s="159">
        <f>ROUND(E418*T418,2)</f>
        <v>0</v>
      </c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 t="s">
        <v>150</v>
      </c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">
      <c r="A419" s="136"/>
      <c r="B419" s="146"/>
      <c r="C419" s="175" t="s">
        <v>938</v>
      </c>
      <c r="D419" s="149"/>
      <c r="E419" s="153">
        <v>5.4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60"/>
      <c r="U419" s="159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 t="s">
        <v>147</v>
      </c>
      <c r="AF419" s="135">
        <v>0</v>
      </c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ht="22.5" outlineLevel="1" x14ac:dyDescent="0.2">
      <c r="A420" s="136">
        <v>194</v>
      </c>
      <c r="B420" s="146" t="s">
        <v>939</v>
      </c>
      <c r="C420" s="174" t="s">
        <v>940</v>
      </c>
      <c r="D420" s="148" t="s">
        <v>269</v>
      </c>
      <c r="E420" s="152">
        <v>3.6</v>
      </c>
      <c r="F420" s="158"/>
      <c r="G420" s="159">
        <f>ROUND(E420*F420,2)</f>
        <v>0</v>
      </c>
      <c r="H420" s="158"/>
      <c r="I420" s="159">
        <f>ROUND(E420*H420,2)</f>
        <v>0</v>
      </c>
      <c r="J420" s="158"/>
      <c r="K420" s="159">
        <f>ROUND(E420*J420,2)</f>
        <v>0</v>
      </c>
      <c r="L420" s="159">
        <v>15</v>
      </c>
      <c r="M420" s="159">
        <f>G420*(1+L420/100)</f>
        <v>0</v>
      </c>
      <c r="N420" s="159">
        <v>0</v>
      </c>
      <c r="O420" s="159">
        <f>ROUND(E420*N420,2)</f>
        <v>0</v>
      </c>
      <c r="P420" s="159">
        <v>0</v>
      </c>
      <c r="Q420" s="159">
        <f>ROUND(E420*P420,2)</f>
        <v>0</v>
      </c>
      <c r="R420" s="159"/>
      <c r="S420" s="159"/>
      <c r="T420" s="160">
        <v>0</v>
      </c>
      <c r="U420" s="159">
        <f>ROUND(E420*T420,2)</f>
        <v>0</v>
      </c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 t="s">
        <v>150</v>
      </c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 x14ac:dyDescent="0.2">
      <c r="A421" s="136"/>
      <c r="B421" s="146"/>
      <c r="C421" s="175" t="s">
        <v>941</v>
      </c>
      <c r="D421" s="149"/>
      <c r="E421" s="153">
        <v>3.6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60"/>
      <c r="U421" s="159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 t="s">
        <v>147</v>
      </c>
      <c r="AF421" s="135">
        <v>0</v>
      </c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ht="22.5" outlineLevel="1" x14ac:dyDescent="0.2">
      <c r="A422" s="136">
        <v>195</v>
      </c>
      <c r="B422" s="146" t="s">
        <v>942</v>
      </c>
      <c r="C422" s="174" t="s">
        <v>943</v>
      </c>
      <c r="D422" s="148" t="s">
        <v>304</v>
      </c>
      <c r="E422" s="152">
        <v>1</v>
      </c>
      <c r="F422" s="158"/>
      <c r="G422" s="159">
        <f t="shared" ref="G422:G431" si="35">ROUND(E422*F422,2)</f>
        <v>0</v>
      </c>
      <c r="H422" s="158"/>
      <c r="I422" s="159">
        <f t="shared" ref="I422:I431" si="36">ROUND(E422*H422,2)</f>
        <v>0</v>
      </c>
      <c r="J422" s="158"/>
      <c r="K422" s="159">
        <f t="shared" ref="K422:K431" si="37">ROUND(E422*J422,2)</f>
        <v>0</v>
      </c>
      <c r="L422" s="159">
        <v>15</v>
      </c>
      <c r="M422" s="159">
        <f t="shared" ref="M422:M431" si="38">G422*(1+L422/100)</f>
        <v>0</v>
      </c>
      <c r="N422" s="159">
        <v>0</v>
      </c>
      <c r="O422" s="159">
        <f t="shared" ref="O422:O431" si="39">ROUND(E422*N422,2)</f>
        <v>0</v>
      </c>
      <c r="P422" s="159">
        <v>0</v>
      </c>
      <c r="Q422" s="159">
        <f t="shared" ref="Q422:Q431" si="40">ROUND(E422*P422,2)</f>
        <v>0</v>
      </c>
      <c r="R422" s="159"/>
      <c r="S422" s="159"/>
      <c r="T422" s="160">
        <v>0</v>
      </c>
      <c r="U422" s="159">
        <f t="shared" ref="U422:U431" si="41">ROUND(E422*T422,2)</f>
        <v>0</v>
      </c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 t="s">
        <v>150</v>
      </c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">
      <c r="A423" s="136">
        <v>196</v>
      </c>
      <c r="B423" s="146" t="s">
        <v>944</v>
      </c>
      <c r="C423" s="174" t="s">
        <v>945</v>
      </c>
      <c r="D423" s="148" t="s">
        <v>304</v>
      </c>
      <c r="E423" s="152">
        <v>14</v>
      </c>
      <c r="F423" s="158"/>
      <c r="G423" s="159">
        <f t="shared" si="35"/>
        <v>0</v>
      </c>
      <c r="H423" s="158"/>
      <c r="I423" s="159">
        <f t="shared" si="36"/>
        <v>0</v>
      </c>
      <c r="J423" s="158"/>
      <c r="K423" s="159">
        <f t="shared" si="37"/>
        <v>0</v>
      </c>
      <c r="L423" s="159">
        <v>15</v>
      </c>
      <c r="M423" s="159">
        <f t="shared" si="38"/>
        <v>0</v>
      </c>
      <c r="N423" s="159">
        <v>8.0000000000000004E-4</v>
      </c>
      <c r="O423" s="159">
        <f t="shared" si="39"/>
        <v>0.01</v>
      </c>
      <c r="P423" s="159">
        <v>0</v>
      </c>
      <c r="Q423" s="159">
        <f t="shared" si="40"/>
        <v>0</v>
      </c>
      <c r="R423" s="159"/>
      <c r="S423" s="159"/>
      <c r="T423" s="160">
        <v>0</v>
      </c>
      <c r="U423" s="159">
        <f t="shared" si="41"/>
        <v>0</v>
      </c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 t="s">
        <v>736</v>
      </c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 x14ac:dyDescent="0.2">
      <c r="A424" s="136">
        <v>197</v>
      </c>
      <c r="B424" s="146" t="s">
        <v>946</v>
      </c>
      <c r="C424" s="174" t="s">
        <v>947</v>
      </c>
      <c r="D424" s="148" t="s">
        <v>304</v>
      </c>
      <c r="E424" s="152">
        <v>12</v>
      </c>
      <c r="F424" s="158"/>
      <c r="G424" s="159">
        <f t="shared" si="35"/>
        <v>0</v>
      </c>
      <c r="H424" s="158"/>
      <c r="I424" s="159">
        <f t="shared" si="36"/>
        <v>0</v>
      </c>
      <c r="J424" s="158"/>
      <c r="K424" s="159">
        <f t="shared" si="37"/>
        <v>0</v>
      </c>
      <c r="L424" s="159">
        <v>15</v>
      </c>
      <c r="M424" s="159">
        <f t="shared" si="38"/>
        <v>0</v>
      </c>
      <c r="N424" s="159">
        <v>2.3E-2</v>
      </c>
      <c r="O424" s="159">
        <f t="shared" si="39"/>
        <v>0.28000000000000003</v>
      </c>
      <c r="P424" s="159">
        <v>0</v>
      </c>
      <c r="Q424" s="159">
        <f t="shared" si="40"/>
        <v>0</v>
      </c>
      <c r="R424" s="159"/>
      <c r="S424" s="159"/>
      <c r="T424" s="160">
        <v>0</v>
      </c>
      <c r="U424" s="159">
        <f t="shared" si="41"/>
        <v>0</v>
      </c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 t="s">
        <v>736</v>
      </c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 x14ac:dyDescent="0.2">
      <c r="A425" s="136">
        <v>198</v>
      </c>
      <c r="B425" s="146" t="s">
        <v>948</v>
      </c>
      <c r="C425" s="174" t="s">
        <v>949</v>
      </c>
      <c r="D425" s="148" t="s">
        <v>304</v>
      </c>
      <c r="E425" s="152">
        <v>1</v>
      </c>
      <c r="F425" s="158"/>
      <c r="G425" s="159">
        <f t="shared" si="35"/>
        <v>0</v>
      </c>
      <c r="H425" s="158"/>
      <c r="I425" s="159">
        <f t="shared" si="36"/>
        <v>0</v>
      </c>
      <c r="J425" s="158"/>
      <c r="K425" s="159">
        <f t="shared" si="37"/>
        <v>0</v>
      </c>
      <c r="L425" s="159">
        <v>15</v>
      </c>
      <c r="M425" s="159">
        <f t="shared" si="38"/>
        <v>0</v>
      </c>
      <c r="N425" s="159">
        <v>4.2000000000000003E-2</v>
      </c>
      <c r="O425" s="159">
        <f t="shared" si="39"/>
        <v>0.04</v>
      </c>
      <c r="P425" s="159">
        <v>0</v>
      </c>
      <c r="Q425" s="159">
        <f t="shared" si="40"/>
        <v>0</v>
      </c>
      <c r="R425" s="159"/>
      <c r="S425" s="159"/>
      <c r="T425" s="160">
        <v>0</v>
      </c>
      <c r="U425" s="159">
        <f t="shared" si="41"/>
        <v>0</v>
      </c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 t="s">
        <v>736</v>
      </c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outlineLevel="1" x14ac:dyDescent="0.2">
      <c r="A426" s="136">
        <v>199</v>
      </c>
      <c r="B426" s="146" t="s">
        <v>950</v>
      </c>
      <c r="C426" s="174" t="s">
        <v>951</v>
      </c>
      <c r="D426" s="148" t="s">
        <v>304</v>
      </c>
      <c r="E426" s="152">
        <v>1</v>
      </c>
      <c r="F426" s="158"/>
      <c r="G426" s="159">
        <f t="shared" si="35"/>
        <v>0</v>
      </c>
      <c r="H426" s="158"/>
      <c r="I426" s="159">
        <f t="shared" si="36"/>
        <v>0</v>
      </c>
      <c r="J426" s="158"/>
      <c r="K426" s="159">
        <f t="shared" si="37"/>
        <v>0</v>
      </c>
      <c r="L426" s="159">
        <v>15</v>
      </c>
      <c r="M426" s="159">
        <f t="shared" si="38"/>
        <v>0</v>
      </c>
      <c r="N426" s="159">
        <v>2.5000000000000001E-2</v>
      </c>
      <c r="O426" s="159">
        <f t="shared" si="39"/>
        <v>0.03</v>
      </c>
      <c r="P426" s="159">
        <v>0</v>
      </c>
      <c r="Q426" s="159">
        <f t="shared" si="40"/>
        <v>0</v>
      </c>
      <c r="R426" s="159"/>
      <c r="S426" s="159"/>
      <c r="T426" s="160">
        <v>0</v>
      </c>
      <c r="U426" s="159">
        <f t="shared" si="41"/>
        <v>0</v>
      </c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 t="s">
        <v>736</v>
      </c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ht="22.5" outlineLevel="1" x14ac:dyDescent="0.2">
      <c r="A427" s="136">
        <v>200</v>
      </c>
      <c r="B427" s="146" t="s">
        <v>952</v>
      </c>
      <c r="C427" s="174" t="s">
        <v>953</v>
      </c>
      <c r="D427" s="148" t="s">
        <v>304</v>
      </c>
      <c r="E427" s="152">
        <v>11</v>
      </c>
      <c r="F427" s="158"/>
      <c r="G427" s="159">
        <f t="shared" si="35"/>
        <v>0</v>
      </c>
      <c r="H427" s="158"/>
      <c r="I427" s="159">
        <f t="shared" si="36"/>
        <v>0</v>
      </c>
      <c r="J427" s="158"/>
      <c r="K427" s="159">
        <f t="shared" si="37"/>
        <v>0</v>
      </c>
      <c r="L427" s="159">
        <v>15</v>
      </c>
      <c r="M427" s="159">
        <f t="shared" si="38"/>
        <v>0</v>
      </c>
      <c r="N427" s="159">
        <v>1.6E-2</v>
      </c>
      <c r="O427" s="159">
        <f t="shared" si="39"/>
        <v>0.18</v>
      </c>
      <c r="P427" s="159">
        <v>0</v>
      </c>
      <c r="Q427" s="159">
        <f t="shared" si="40"/>
        <v>0</v>
      </c>
      <c r="R427" s="159"/>
      <c r="S427" s="159"/>
      <c r="T427" s="160">
        <v>0</v>
      </c>
      <c r="U427" s="159">
        <f t="shared" si="41"/>
        <v>0</v>
      </c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 t="s">
        <v>736</v>
      </c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ht="22.5" outlineLevel="1" x14ac:dyDescent="0.2">
      <c r="A428" s="136">
        <v>201</v>
      </c>
      <c r="B428" s="146" t="s">
        <v>954</v>
      </c>
      <c r="C428" s="174" t="s">
        <v>955</v>
      </c>
      <c r="D428" s="148" t="s">
        <v>304</v>
      </c>
      <c r="E428" s="152">
        <v>2</v>
      </c>
      <c r="F428" s="158"/>
      <c r="G428" s="159">
        <f t="shared" si="35"/>
        <v>0</v>
      </c>
      <c r="H428" s="158"/>
      <c r="I428" s="159">
        <f t="shared" si="36"/>
        <v>0</v>
      </c>
      <c r="J428" s="158"/>
      <c r="K428" s="159">
        <f t="shared" si="37"/>
        <v>0</v>
      </c>
      <c r="L428" s="159">
        <v>15</v>
      </c>
      <c r="M428" s="159">
        <f t="shared" si="38"/>
        <v>0</v>
      </c>
      <c r="N428" s="159">
        <v>0.03</v>
      </c>
      <c r="O428" s="159">
        <f t="shared" si="39"/>
        <v>0.06</v>
      </c>
      <c r="P428" s="159">
        <v>0</v>
      </c>
      <c r="Q428" s="159">
        <f t="shared" si="40"/>
        <v>0</v>
      </c>
      <c r="R428" s="159"/>
      <c r="S428" s="159"/>
      <c r="T428" s="160">
        <v>0</v>
      </c>
      <c r="U428" s="159">
        <f t="shared" si="41"/>
        <v>0</v>
      </c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 t="s">
        <v>736</v>
      </c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ht="22.5" outlineLevel="1" x14ac:dyDescent="0.2">
      <c r="A429" s="136">
        <v>202</v>
      </c>
      <c r="B429" s="146" t="s">
        <v>956</v>
      </c>
      <c r="C429" s="174" t="s">
        <v>957</v>
      </c>
      <c r="D429" s="148" t="s">
        <v>304</v>
      </c>
      <c r="E429" s="152">
        <v>1</v>
      </c>
      <c r="F429" s="158"/>
      <c r="G429" s="159">
        <f t="shared" si="35"/>
        <v>0</v>
      </c>
      <c r="H429" s="158"/>
      <c r="I429" s="159">
        <f t="shared" si="36"/>
        <v>0</v>
      </c>
      <c r="J429" s="158"/>
      <c r="K429" s="159">
        <f t="shared" si="37"/>
        <v>0</v>
      </c>
      <c r="L429" s="159">
        <v>15</v>
      </c>
      <c r="M429" s="159">
        <f t="shared" si="38"/>
        <v>0</v>
      </c>
      <c r="N429" s="159">
        <v>3.5000000000000003E-2</v>
      </c>
      <c r="O429" s="159">
        <f t="shared" si="39"/>
        <v>0.04</v>
      </c>
      <c r="P429" s="159">
        <v>0</v>
      </c>
      <c r="Q429" s="159">
        <f t="shared" si="40"/>
        <v>0</v>
      </c>
      <c r="R429" s="159"/>
      <c r="S429" s="159"/>
      <c r="T429" s="160">
        <v>0</v>
      </c>
      <c r="U429" s="159">
        <f t="shared" si="41"/>
        <v>0</v>
      </c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 t="s">
        <v>736</v>
      </c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">
      <c r="A430" s="136">
        <v>203</v>
      </c>
      <c r="B430" s="146" t="s">
        <v>958</v>
      </c>
      <c r="C430" s="174" t="s">
        <v>959</v>
      </c>
      <c r="D430" s="148" t="s">
        <v>304</v>
      </c>
      <c r="E430" s="152">
        <v>1</v>
      </c>
      <c r="F430" s="158"/>
      <c r="G430" s="159">
        <f t="shared" si="35"/>
        <v>0</v>
      </c>
      <c r="H430" s="158"/>
      <c r="I430" s="159">
        <f t="shared" si="36"/>
        <v>0</v>
      </c>
      <c r="J430" s="158"/>
      <c r="K430" s="159">
        <f t="shared" si="37"/>
        <v>0</v>
      </c>
      <c r="L430" s="159">
        <v>15</v>
      </c>
      <c r="M430" s="159">
        <f t="shared" si="38"/>
        <v>0</v>
      </c>
      <c r="N430" s="159">
        <v>1.39E-3</v>
      </c>
      <c r="O430" s="159">
        <f t="shared" si="39"/>
        <v>0</v>
      </c>
      <c r="P430" s="159">
        <v>0</v>
      </c>
      <c r="Q430" s="159">
        <f t="shared" si="40"/>
        <v>0</v>
      </c>
      <c r="R430" s="159"/>
      <c r="S430" s="159"/>
      <c r="T430" s="160">
        <v>0</v>
      </c>
      <c r="U430" s="159">
        <f t="shared" si="41"/>
        <v>0</v>
      </c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 t="s">
        <v>960</v>
      </c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">
      <c r="A431" s="136">
        <v>204</v>
      </c>
      <c r="B431" s="146" t="s">
        <v>961</v>
      </c>
      <c r="C431" s="174" t="s">
        <v>962</v>
      </c>
      <c r="D431" s="148" t="s">
        <v>0</v>
      </c>
      <c r="E431" s="155"/>
      <c r="F431" s="158"/>
      <c r="G431" s="159">
        <f t="shared" si="35"/>
        <v>0</v>
      </c>
      <c r="H431" s="158"/>
      <c r="I431" s="159">
        <f t="shared" si="36"/>
        <v>0</v>
      </c>
      <c r="J431" s="158"/>
      <c r="K431" s="159">
        <f t="shared" si="37"/>
        <v>0</v>
      </c>
      <c r="L431" s="159">
        <v>15</v>
      </c>
      <c r="M431" s="159">
        <f t="shared" si="38"/>
        <v>0</v>
      </c>
      <c r="N431" s="159">
        <v>0</v>
      </c>
      <c r="O431" s="159">
        <f t="shared" si="39"/>
        <v>0</v>
      </c>
      <c r="P431" s="159">
        <v>0</v>
      </c>
      <c r="Q431" s="159">
        <f t="shared" si="40"/>
        <v>0</v>
      </c>
      <c r="R431" s="159"/>
      <c r="S431" s="159"/>
      <c r="T431" s="160">
        <v>0</v>
      </c>
      <c r="U431" s="159">
        <f t="shared" si="41"/>
        <v>0</v>
      </c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 t="s">
        <v>365</v>
      </c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x14ac:dyDescent="0.2">
      <c r="A432" s="142" t="s">
        <v>140</v>
      </c>
      <c r="B432" s="147" t="s">
        <v>95</v>
      </c>
      <c r="C432" s="176" t="s">
        <v>96</v>
      </c>
      <c r="D432" s="150"/>
      <c r="E432" s="154"/>
      <c r="F432" s="161"/>
      <c r="G432" s="161">
        <f>SUMIF(AE433:AE433,"&lt;&gt;NOR",G433:G433)</f>
        <v>0</v>
      </c>
      <c r="H432" s="161"/>
      <c r="I432" s="161">
        <f>SUM(I433:I433)</f>
        <v>0</v>
      </c>
      <c r="J432" s="161"/>
      <c r="K432" s="161">
        <f>SUM(K433:K433)</f>
        <v>0</v>
      </c>
      <c r="L432" s="161"/>
      <c r="M432" s="161">
        <f>SUM(M433:M433)</f>
        <v>0</v>
      </c>
      <c r="N432" s="161"/>
      <c r="O432" s="161">
        <f>SUM(O433:O433)</f>
        <v>0</v>
      </c>
      <c r="P432" s="161"/>
      <c r="Q432" s="161">
        <f>SUM(Q433:Q433)</f>
        <v>0</v>
      </c>
      <c r="R432" s="161"/>
      <c r="S432" s="161"/>
      <c r="T432" s="162"/>
      <c r="U432" s="161">
        <f>SUM(U433:U433)</f>
        <v>0</v>
      </c>
      <c r="AE432" t="s">
        <v>141</v>
      </c>
    </row>
    <row r="433" spans="1:60" ht="22.5" outlineLevel="1" x14ac:dyDescent="0.2">
      <c r="A433" s="136">
        <v>205</v>
      </c>
      <c r="B433" s="146" t="s">
        <v>963</v>
      </c>
      <c r="C433" s="174" t="s">
        <v>964</v>
      </c>
      <c r="D433" s="148" t="s">
        <v>304</v>
      </c>
      <c r="E433" s="152">
        <v>1</v>
      </c>
      <c r="F433" s="158"/>
      <c r="G433" s="159">
        <f>ROUND(E433*F433,2)</f>
        <v>0</v>
      </c>
      <c r="H433" s="158"/>
      <c r="I433" s="159">
        <f>ROUND(E433*H433,2)</f>
        <v>0</v>
      </c>
      <c r="J433" s="158"/>
      <c r="K433" s="159">
        <f>ROUND(E433*J433,2)</f>
        <v>0</v>
      </c>
      <c r="L433" s="159">
        <v>15</v>
      </c>
      <c r="M433" s="159">
        <f>G433*(1+L433/100)</f>
        <v>0</v>
      </c>
      <c r="N433" s="159">
        <v>0</v>
      </c>
      <c r="O433" s="159">
        <f>ROUND(E433*N433,2)</f>
        <v>0</v>
      </c>
      <c r="P433" s="159">
        <v>0</v>
      </c>
      <c r="Q433" s="159">
        <f>ROUND(E433*P433,2)</f>
        <v>0</v>
      </c>
      <c r="R433" s="159"/>
      <c r="S433" s="159"/>
      <c r="T433" s="160">
        <v>0</v>
      </c>
      <c r="U433" s="159">
        <f>ROUND(E433*T433,2)</f>
        <v>0</v>
      </c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 t="s">
        <v>150</v>
      </c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x14ac:dyDescent="0.2">
      <c r="A434" s="142" t="s">
        <v>140</v>
      </c>
      <c r="B434" s="147" t="s">
        <v>97</v>
      </c>
      <c r="C434" s="176" t="s">
        <v>98</v>
      </c>
      <c r="D434" s="150"/>
      <c r="E434" s="154"/>
      <c r="F434" s="161"/>
      <c r="G434" s="161">
        <f>SUMIF(AE435:AE454,"&lt;&gt;NOR",G435:G454)</f>
        <v>0</v>
      </c>
      <c r="H434" s="161"/>
      <c r="I434" s="161">
        <f>SUM(I435:I454)</f>
        <v>0</v>
      </c>
      <c r="J434" s="161"/>
      <c r="K434" s="161">
        <f>SUM(K435:K454)</f>
        <v>0</v>
      </c>
      <c r="L434" s="161"/>
      <c r="M434" s="161">
        <f>SUM(M435:M454)</f>
        <v>0</v>
      </c>
      <c r="N434" s="161"/>
      <c r="O434" s="161">
        <f>SUM(O435:O454)</f>
        <v>0</v>
      </c>
      <c r="P434" s="161"/>
      <c r="Q434" s="161">
        <f>SUM(Q435:Q454)</f>
        <v>0</v>
      </c>
      <c r="R434" s="161"/>
      <c r="S434" s="161"/>
      <c r="T434" s="162"/>
      <c r="U434" s="161">
        <f>SUM(U435:U454)</f>
        <v>0</v>
      </c>
      <c r="AE434" t="s">
        <v>141</v>
      </c>
    </row>
    <row r="435" spans="1:60" outlineLevel="1" x14ac:dyDescent="0.2">
      <c r="A435" s="136">
        <v>206</v>
      </c>
      <c r="B435" s="146" t="s">
        <v>965</v>
      </c>
      <c r="C435" s="174" t="s">
        <v>966</v>
      </c>
      <c r="D435" s="148" t="s">
        <v>304</v>
      </c>
      <c r="E435" s="152">
        <v>1</v>
      </c>
      <c r="F435" s="158"/>
      <c r="G435" s="159">
        <f t="shared" ref="G435:G448" si="42">ROUND(E435*F435,2)</f>
        <v>0</v>
      </c>
      <c r="H435" s="158"/>
      <c r="I435" s="159">
        <f t="shared" ref="I435:I448" si="43">ROUND(E435*H435,2)</f>
        <v>0</v>
      </c>
      <c r="J435" s="158"/>
      <c r="K435" s="159">
        <f t="shared" ref="K435:K448" si="44">ROUND(E435*J435,2)</f>
        <v>0</v>
      </c>
      <c r="L435" s="159">
        <v>15</v>
      </c>
      <c r="M435" s="159">
        <f t="shared" ref="M435:M448" si="45">G435*(1+L435/100)</f>
        <v>0</v>
      </c>
      <c r="N435" s="159">
        <v>0</v>
      </c>
      <c r="O435" s="159">
        <f t="shared" ref="O435:O448" si="46">ROUND(E435*N435,2)</f>
        <v>0</v>
      </c>
      <c r="P435" s="159">
        <v>0</v>
      </c>
      <c r="Q435" s="159">
        <f t="shared" ref="Q435:Q448" si="47">ROUND(E435*P435,2)</f>
        <v>0</v>
      </c>
      <c r="R435" s="159"/>
      <c r="S435" s="159"/>
      <c r="T435" s="160">
        <v>0</v>
      </c>
      <c r="U435" s="159">
        <f t="shared" ref="U435:U448" si="48">ROUND(E435*T435,2)</f>
        <v>0</v>
      </c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 t="s">
        <v>150</v>
      </c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 x14ac:dyDescent="0.2">
      <c r="A436" s="136">
        <v>207</v>
      </c>
      <c r="B436" s="146" t="s">
        <v>967</v>
      </c>
      <c r="C436" s="174" t="s">
        <v>968</v>
      </c>
      <c r="D436" s="148" t="s">
        <v>304</v>
      </c>
      <c r="E436" s="152">
        <v>1</v>
      </c>
      <c r="F436" s="158"/>
      <c r="G436" s="159">
        <f t="shared" si="42"/>
        <v>0</v>
      </c>
      <c r="H436" s="158"/>
      <c r="I436" s="159">
        <f t="shared" si="43"/>
        <v>0</v>
      </c>
      <c r="J436" s="158"/>
      <c r="K436" s="159">
        <f t="shared" si="44"/>
        <v>0</v>
      </c>
      <c r="L436" s="159">
        <v>15</v>
      </c>
      <c r="M436" s="159">
        <f t="shared" si="45"/>
        <v>0</v>
      </c>
      <c r="N436" s="159">
        <v>0</v>
      </c>
      <c r="O436" s="159">
        <f t="shared" si="46"/>
        <v>0</v>
      </c>
      <c r="P436" s="159">
        <v>0</v>
      </c>
      <c r="Q436" s="159">
        <f t="shared" si="47"/>
        <v>0</v>
      </c>
      <c r="R436" s="159"/>
      <c r="S436" s="159"/>
      <c r="T436" s="160">
        <v>0</v>
      </c>
      <c r="U436" s="159">
        <f t="shared" si="48"/>
        <v>0</v>
      </c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 t="s">
        <v>150</v>
      </c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1" x14ac:dyDescent="0.2">
      <c r="A437" s="136">
        <v>208</v>
      </c>
      <c r="B437" s="146" t="s">
        <v>969</v>
      </c>
      <c r="C437" s="174" t="s">
        <v>970</v>
      </c>
      <c r="D437" s="148" t="s">
        <v>304</v>
      </c>
      <c r="E437" s="152">
        <v>3</v>
      </c>
      <c r="F437" s="158"/>
      <c r="G437" s="159">
        <f t="shared" si="42"/>
        <v>0</v>
      </c>
      <c r="H437" s="158"/>
      <c r="I437" s="159">
        <f t="shared" si="43"/>
        <v>0</v>
      </c>
      <c r="J437" s="158"/>
      <c r="K437" s="159">
        <f t="shared" si="44"/>
        <v>0</v>
      </c>
      <c r="L437" s="159">
        <v>15</v>
      </c>
      <c r="M437" s="159">
        <f t="shared" si="45"/>
        <v>0</v>
      </c>
      <c r="N437" s="159">
        <v>0</v>
      </c>
      <c r="O437" s="159">
        <f t="shared" si="46"/>
        <v>0</v>
      </c>
      <c r="P437" s="159">
        <v>0</v>
      </c>
      <c r="Q437" s="159">
        <f t="shared" si="47"/>
        <v>0</v>
      </c>
      <c r="R437" s="159"/>
      <c r="S437" s="159"/>
      <c r="T437" s="160">
        <v>0</v>
      </c>
      <c r="U437" s="159">
        <f t="shared" si="48"/>
        <v>0</v>
      </c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 t="s">
        <v>150</v>
      </c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outlineLevel="1" x14ac:dyDescent="0.2">
      <c r="A438" s="136">
        <v>209</v>
      </c>
      <c r="B438" s="146" t="s">
        <v>971</v>
      </c>
      <c r="C438" s="174" t="s">
        <v>972</v>
      </c>
      <c r="D438" s="148" t="s">
        <v>304</v>
      </c>
      <c r="E438" s="152">
        <v>1</v>
      </c>
      <c r="F438" s="158"/>
      <c r="G438" s="159">
        <f t="shared" si="42"/>
        <v>0</v>
      </c>
      <c r="H438" s="158"/>
      <c r="I438" s="159">
        <f t="shared" si="43"/>
        <v>0</v>
      </c>
      <c r="J438" s="158"/>
      <c r="K438" s="159">
        <f t="shared" si="44"/>
        <v>0</v>
      </c>
      <c r="L438" s="159">
        <v>15</v>
      </c>
      <c r="M438" s="159">
        <f t="shared" si="45"/>
        <v>0</v>
      </c>
      <c r="N438" s="159">
        <v>0</v>
      </c>
      <c r="O438" s="159">
        <f t="shared" si="46"/>
        <v>0</v>
      </c>
      <c r="P438" s="159">
        <v>0</v>
      </c>
      <c r="Q438" s="159">
        <f t="shared" si="47"/>
        <v>0</v>
      </c>
      <c r="R438" s="159"/>
      <c r="S438" s="159"/>
      <c r="T438" s="160">
        <v>0</v>
      </c>
      <c r="U438" s="159">
        <f t="shared" si="48"/>
        <v>0</v>
      </c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 t="s">
        <v>150</v>
      </c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1" x14ac:dyDescent="0.2">
      <c r="A439" s="136">
        <v>210</v>
      </c>
      <c r="B439" s="146" t="s">
        <v>973</v>
      </c>
      <c r="C439" s="174" t="s">
        <v>974</v>
      </c>
      <c r="D439" s="148" t="s">
        <v>304</v>
      </c>
      <c r="E439" s="152">
        <v>1</v>
      </c>
      <c r="F439" s="158"/>
      <c r="G439" s="159">
        <f t="shared" si="42"/>
        <v>0</v>
      </c>
      <c r="H439" s="158"/>
      <c r="I439" s="159">
        <f t="shared" si="43"/>
        <v>0</v>
      </c>
      <c r="J439" s="158"/>
      <c r="K439" s="159">
        <f t="shared" si="44"/>
        <v>0</v>
      </c>
      <c r="L439" s="159">
        <v>15</v>
      </c>
      <c r="M439" s="159">
        <f t="shared" si="45"/>
        <v>0</v>
      </c>
      <c r="N439" s="159">
        <v>0</v>
      </c>
      <c r="O439" s="159">
        <f t="shared" si="46"/>
        <v>0</v>
      </c>
      <c r="P439" s="159">
        <v>0</v>
      </c>
      <c r="Q439" s="159">
        <f t="shared" si="47"/>
        <v>0</v>
      </c>
      <c r="R439" s="159"/>
      <c r="S439" s="159"/>
      <c r="T439" s="160">
        <v>0</v>
      </c>
      <c r="U439" s="159">
        <f t="shared" si="48"/>
        <v>0</v>
      </c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 t="s">
        <v>150</v>
      </c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 x14ac:dyDescent="0.2">
      <c r="A440" s="136">
        <v>211</v>
      </c>
      <c r="B440" s="146" t="s">
        <v>975</v>
      </c>
      <c r="C440" s="174" t="s">
        <v>976</v>
      </c>
      <c r="D440" s="148" t="s">
        <v>304</v>
      </c>
      <c r="E440" s="152">
        <v>1</v>
      </c>
      <c r="F440" s="158"/>
      <c r="G440" s="159">
        <f t="shared" si="42"/>
        <v>0</v>
      </c>
      <c r="H440" s="158"/>
      <c r="I440" s="159">
        <f t="shared" si="43"/>
        <v>0</v>
      </c>
      <c r="J440" s="158"/>
      <c r="K440" s="159">
        <f t="shared" si="44"/>
        <v>0</v>
      </c>
      <c r="L440" s="159">
        <v>15</v>
      </c>
      <c r="M440" s="159">
        <f t="shared" si="45"/>
        <v>0</v>
      </c>
      <c r="N440" s="159">
        <v>0</v>
      </c>
      <c r="O440" s="159">
        <f t="shared" si="46"/>
        <v>0</v>
      </c>
      <c r="P440" s="159">
        <v>0</v>
      </c>
      <c r="Q440" s="159">
        <f t="shared" si="47"/>
        <v>0</v>
      </c>
      <c r="R440" s="159"/>
      <c r="S440" s="159"/>
      <c r="T440" s="160">
        <v>0</v>
      </c>
      <c r="U440" s="159">
        <f t="shared" si="48"/>
        <v>0</v>
      </c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 t="s">
        <v>150</v>
      </c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1" x14ac:dyDescent="0.2">
      <c r="A441" s="136">
        <v>212</v>
      </c>
      <c r="B441" s="146" t="s">
        <v>977</v>
      </c>
      <c r="C441" s="174" t="s">
        <v>978</v>
      </c>
      <c r="D441" s="148" t="s">
        <v>304</v>
      </c>
      <c r="E441" s="152">
        <v>1</v>
      </c>
      <c r="F441" s="158"/>
      <c r="G441" s="159">
        <f t="shared" si="42"/>
        <v>0</v>
      </c>
      <c r="H441" s="158"/>
      <c r="I441" s="159">
        <f t="shared" si="43"/>
        <v>0</v>
      </c>
      <c r="J441" s="158"/>
      <c r="K441" s="159">
        <f t="shared" si="44"/>
        <v>0</v>
      </c>
      <c r="L441" s="159">
        <v>15</v>
      </c>
      <c r="M441" s="159">
        <f t="shared" si="45"/>
        <v>0</v>
      </c>
      <c r="N441" s="159">
        <v>0</v>
      </c>
      <c r="O441" s="159">
        <f t="shared" si="46"/>
        <v>0</v>
      </c>
      <c r="P441" s="159">
        <v>0</v>
      </c>
      <c r="Q441" s="159">
        <f t="shared" si="47"/>
        <v>0</v>
      </c>
      <c r="R441" s="159"/>
      <c r="S441" s="159"/>
      <c r="T441" s="160">
        <v>0</v>
      </c>
      <c r="U441" s="159">
        <f t="shared" si="48"/>
        <v>0</v>
      </c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 t="s">
        <v>150</v>
      </c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 x14ac:dyDescent="0.2">
      <c r="A442" s="136">
        <v>213</v>
      </c>
      <c r="B442" s="146" t="s">
        <v>979</v>
      </c>
      <c r="C442" s="174" t="s">
        <v>980</v>
      </c>
      <c r="D442" s="148" t="s">
        <v>304</v>
      </c>
      <c r="E442" s="152">
        <v>1</v>
      </c>
      <c r="F442" s="158"/>
      <c r="G442" s="159">
        <f t="shared" si="42"/>
        <v>0</v>
      </c>
      <c r="H442" s="158"/>
      <c r="I442" s="159">
        <f t="shared" si="43"/>
        <v>0</v>
      </c>
      <c r="J442" s="158"/>
      <c r="K442" s="159">
        <f t="shared" si="44"/>
        <v>0</v>
      </c>
      <c r="L442" s="159">
        <v>15</v>
      </c>
      <c r="M442" s="159">
        <f t="shared" si="45"/>
        <v>0</v>
      </c>
      <c r="N442" s="159">
        <v>0</v>
      </c>
      <c r="O442" s="159">
        <f t="shared" si="46"/>
        <v>0</v>
      </c>
      <c r="P442" s="159">
        <v>0</v>
      </c>
      <c r="Q442" s="159">
        <f t="shared" si="47"/>
        <v>0</v>
      </c>
      <c r="R442" s="159"/>
      <c r="S442" s="159"/>
      <c r="T442" s="160">
        <v>0</v>
      </c>
      <c r="U442" s="159">
        <f t="shared" si="48"/>
        <v>0</v>
      </c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 t="s">
        <v>150</v>
      </c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1" x14ac:dyDescent="0.2">
      <c r="A443" s="136">
        <v>214</v>
      </c>
      <c r="B443" s="146" t="s">
        <v>981</v>
      </c>
      <c r="C443" s="174" t="s">
        <v>982</v>
      </c>
      <c r="D443" s="148" t="s">
        <v>304</v>
      </c>
      <c r="E443" s="152">
        <v>1</v>
      </c>
      <c r="F443" s="158"/>
      <c r="G443" s="159">
        <f t="shared" si="42"/>
        <v>0</v>
      </c>
      <c r="H443" s="158"/>
      <c r="I443" s="159">
        <f t="shared" si="43"/>
        <v>0</v>
      </c>
      <c r="J443" s="158"/>
      <c r="K443" s="159">
        <f t="shared" si="44"/>
        <v>0</v>
      </c>
      <c r="L443" s="159">
        <v>15</v>
      </c>
      <c r="M443" s="159">
        <f t="shared" si="45"/>
        <v>0</v>
      </c>
      <c r="N443" s="159">
        <v>0</v>
      </c>
      <c r="O443" s="159">
        <f t="shared" si="46"/>
        <v>0</v>
      </c>
      <c r="P443" s="159">
        <v>0</v>
      </c>
      <c r="Q443" s="159">
        <f t="shared" si="47"/>
        <v>0</v>
      </c>
      <c r="R443" s="159"/>
      <c r="S443" s="159"/>
      <c r="T443" s="160">
        <v>0</v>
      </c>
      <c r="U443" s="159">
        <f t="shared" si="48"/>
        <v>0</v>
      </c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 t="s">
        <v>150</v>
      </c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 x14ac:dyDescent="0.2">
      <c r="A444" s="136">
        <v>215</v>
      </c>
      <c r="B444" s="146" t="s">
        <v>983</v>
      </c>
      <c r="C444" s="174" t="s">
        <v>984</v>
      </c>
      <c r="D444" s="148" t="s">
        <v>304</v>
      </c>
      <c r="E444" s="152">
        <v>2</v>
      </c>
      <c r="F444" s="158"/>
      <c r="G444" s="159">
        <f t="shared" si="42"/>
        <v>0</v>
      </c>
      <c r="H444" s="158"/>
      <c r="I444" s="159">
        <f t="shared" si="43"/>
        <v>0</v>
      </c>
      <c r="J444" s="158"/>
      <c r="K444" s="159">
        <f t="shared" si="44"/>
        <v>0</v>
      </c>
      <c r="L444" s="159">
        <v>15</v>
      </c>
      <c r="M444" s="159">
        <f t="shared" si="45"/>
        <v>0</v>
      </c>
      <c r="N444" s="159">
        <v>0</v>
      </c>
      <c r="O444" s="159">
        <f t="shared" si="46"/>
        <v>0</v>
      </c>
      <c r="P444" s="159">
        <v>0</v>
      </c>
      <c r="Q444" s="159">
        <f t="shared" si="47"/>
        <v>0</v>
      </c>
      <c r="R444" s="159"/>
      <c r="S444" s="159"/>
      <c r="T444" s="160">
        <v>0</v>
      </c>
      <c r="U444" s="159">
        <f t="shared" si="48"/>
        <v>0</v>
      </c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 t="s">
        <v>150</v>
      </c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 x14ac:dyDescent="0.2">
      <c r="A445" s="136">
        <v>216</v>
      </c>
      <c r="B445" s="146" t="s">
        <v>985</v>
      </c>
      <c r="C445" s="174" t="s">
        <v>986</v>
      </c>
      <c r="D445" s="148" t="s">
        <v>304</v>
      </c>
      <c r="E445" s="152">
        <v>2</v>
      </c>
      <c r="F445" s="158"/>
      <c r="G445" s="159">
        <f t="shared" si="42"/>
        <v>0</v>
      </c>
      <c r="H445" s="158"/>
      <c r="I445" s="159">
        <f t="shared" si="43"/>
        <v>0</v>
      </c>
      <c r="J445" s="158"/>
      <c r="K445" s="159">
        <f t="shared" si="44"/>
        <v>0</v>
      </c>
      <c r="L445" s="159">
        <v>15</v>
      </c>
      <c r="M445" s="159">
        <f t="shared" si="45"/>
        <v>0</v>
      </c>
      <c r="N445" s="159">
        <v>0</v>
      </c>
      <c r="O445" s="159">
        <f t="shared" si="46"/>
        <v>0</v>
      </c>
      <c r="P445" s="159">
        <v>0</v>
      </c>
      <c r="Q445" s="159">
        <f t="shared" si="47"/>
        <v>0</v>
      </c>
      <c r="R445" s="159"/>
      <c r="S445" s="159"/>
      <c r="T445" s="160">
        <v>0</v>
      </c>
      <c r="U445" s="159">
        <f t="shared" si="48"/>
        <v>0</v>
      </c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 t="s">
        <v>150</v>
      </c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 x14ac:dyDescent="0.2">
      <c r="A446" s="136">
        <v>217</v>
      </c>
      <c r="B446" s="146" t="s">
        <v>987</v>
      </c>
      <c r="C446" s="174" t="s">
        <v>988</v>
      </c>
      <c r="D446" s="148" t="s">
        <v>304</v>
      </c>
      <c r="E446" s="152">
        <v>1</v>
      </c>
      <c r="F446" s="158"/>
      <c r="G446" s="159">
        <f t="shared" si="42"/>
        <v>0</v>
      </c>
      <c r="H446" s="158"/>
      <c r="I446" s="159">
        <f t="shared" si="43"/>
        <v>0</v>
      </c>
      <c r="J446" s="158"/>
      <c r="K446" s="159">
        <f t="shared" si="44"/>
        <v>0</v>
      </c>
      <c r="L446" s="159">
        <v>15</v>
      </c>
      <c r="M446" s="159">
        <f t="shared" si="45"/>
        <v>0</v>
      </c>
      <c r="N446" s="159">
        <v>0</v>
      </c>
      <c r="O446" s="159">
        <f t="shared" si="46"/>
        <v>0</v>
      </c>
      <c r="P446" s="159">
        <v>0</v>
      </c>
      <c r="Q446" s="159">
        <f t="shared" si="47"/>
        <v>0</v>
      </c>
      <c r="R446" s="159"/>
      <c r="S446" s="159"/>
      <c r="T446" s="160">
        <v>0</v>
      </c>
      <c r="U446" s="159">
        <f t="shared" si="48"/>
        <v>0</v>
      </c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 t="s">
        <v>150</v>
      </c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 x14ac:dyDescent="0.2">
      <c r="A447" s="136">
        <v>218</v>
      </c>
      <c r="B447" s="146" t="s">
        <v>989</v>
      </c>
      <c r="C447" s="174" t="s">
        <v>990</v>
      </c>
      <c r="D447" s="148" t="s">
        <v>304</v>
      </c>
      <c r="E447" s="152">
        <v>1</v>
      </c>
      <c r="F447" s="158"/>
      <c r="G447" s="159">
        <f t="shared" si="42"/>
        <v>0</v>
      </c>
      <c r="H447" s="158"/>
      <c r="I447" s="159">
        <f t="shared" si="43"/>
        <v>0</v>
      </c>
      <c r="J447" s="158"/>
      <c r="K447" s="159">
        <f t="shared" si="44"/>
        <v>0</v>
      </c>
      <c r="L447" s="159">
        <v>15</v>
      </c>
      <c r="M447" s="159">
        <f t="shared" si="45"/>
        <v>0</v>
      </c>
      <c r="N447" s="159">
        <v>0</v>
      </c>
      <c r="O447" s="159">
        <f t="shared" si="46"/>
        <v>0</v>
      </c>
      <c r="P447" s="159">
        <v>0</v>
      </c>
      <c r="Q447" s="159">
        <f t="shared" si="47"/>
        <v>0</v>
      </c>
      <c r="R447" s="159"/>
      <c r="S447" s="159"/>
      <c r="T447" s="160">
        <v>0</v>
      </c>
      <c r="U447" s="159">
        <f t="shared" si="48"/>
        <v>0</v>
      </c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 t="s">
        <v>150</v>
      </c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 x14ac:dyDescent="0.2">
      <c r="A448" s="136">
        <v>219</v>
      </c>
      <c r="B448" s="146" t="s">
        <v>991</v>
      </c>
      <c r="C448" s="174" t="s">
        <v>992</v>
      </c>
      <c r="D448" s="148" t="s">
        <v>269</v>
      </c>
      <c r="E448" s="152">
        <v>21.7</v>
      </c>
      <c r="F448" s="158"/>
      <c r="G448" s="159">
        <f t="shared" si="42"/>
        <v>0</v>
      </c>
      <c r="H448" s="158"/>
      <c r="I448" s="159">
        <f t="shared" si="43"/>
        <v>0</v>
      </c>
      <c r="J448" s="158"/>
      <c r="K448" s="159">
        <f t="shared" si="44"/>
        <v>0</v>
      </c>
      <c r="L448" s="159">
        <v>15</v>
      </c>
      <c r="M448" s="159">
        <f t="shared" si="45"/>
        <v>0</v>
      </c>
      <c r="N448" s="159">
        <v>0</v>
      </c>
      <c r="O448" s="159">
        <f t="shared" si="46"/>
        <v>0</v>
      </c>
      <c r="P448" s="159">
        <v>0</v>
      </c>
      <c r="Q448" s="159">
        <f t="shared" si="47"/>
        <v>0</v>
      </c>
      <c r="R448" s="159"/>
      <c r="S448" s="159"/>
      <c r="T448" s="160">
        <v>0</v>
      </c>
      <c r="U448" s="159">
        <f t="shared" si="48"/>
        <v>0</v>
      </c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 t="s">
        <v>150</v>
      </c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 x14ac:dyDescent="0.2">
      <c r="A449" s="136"/>
      <c r="B449" s="146"/>
      <c r="C449" s="175" t="s">
        <v>993</v>
      </c>
      <c r="D449" s="149"/>
      <c r="E449" s="153">
        <v>10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60"/>
      <c r="U449" s="159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 t="s">
        <v>147</v>
      </c>
      <c r="AF449" s="135">
        <v>0</v>
      </c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outlineLevel="1" x14ac:dyDescent="0.2">
      <c r="A450" s="136"/>
      <c r="B450" s="146"/>
      <c r="C450" s="175" t="s">
        <v>994</v>
      </c>
      <c r="D450" s="149"/>
      <c r="E450" s="153">
        <v>11.7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60"/>
      <c r="U450" s="159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 t="s">
        <v>147</v>
      </c>
      <c r="AF450" s="135">
        <v>0</v>
      </c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outlineLevel="1" x14ac:dyDescent="0.2">
      <c r="A451" s="136">
        <v>220</v>
      </c>
      <c r="B451" s="146" t="s">
        <v>995</v>
      </c>
      <c r="C451" s="174" t="s">
        <v>996</v>
      </c>
      <c r="D451" s="148" t="s">
        <v>202</v>
      </c>
      <c r="E451" s="152">
        <v>1.32</v>
      </c>
      <c r="F451" s="158"/>
      <c r="G451" s="159">
        <f>ROUND(E451*F451,2)</f>
        <v>0</v>
      </c>
      <c r="H451" s="158"/>
      <c r="I451" s="159">
        <f>ROUND(E451*H451,2)</f>
        <v>0</v>
      </c>
      <c r="J451" s="158"/>
      <c r="K451" s="159">
        <f>ROUND(E451*J451,2)</f>
        <v>0</v>
      </c>
      <c r="L451" s="159">
        <v>15</v>
      </c>
      <c r="M451" s="159">
        <f>G451*(1+L451/100)</f>
        <v>0</v>
      </c>
      <c r="N451" s="159">
        <v>0</v>
      </c>
      <c r="O451" s="159">
        <f>ROUND(E451*N451,2)</f>
        <v>0</v>
      </c>
      <c r="P451" s="159">
        <v>0</v>
      </c>
      <c r="Q451" s="159">
        <f>ROUND(E451*P451,2)</f>
        <v>0</v>
      </c>
      <c r="R451" s="159"/>
      <c r="S451" s="159"/>
      <c r="T451" s="160">
        <v>0</v>
      </c>
      <c r="U451" s="159">
        <f>ROUND(E451*T451,2)</f>
        <v>0</v>
      </c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 t="s">
        <v>150</v>
      </c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1" x14ac:dyDescent="0.2">
      <c r="A452" s="136"/>
      <c r="B452" s="146"/>
      <c r="C452" s="175" t="s">
        <v>997</v>
      </c>
      <c r="D452" s="149"/>
      <c r="E452" s="153">
        <v>1.32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60"/>
      <c r="U452" s="159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 t="s">
        <v>147</v>
      </c>
      <c r="AF452" s="135">
        <v>0</v>
      </c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ht="22.5" outlineLevel="1" x14ac:dyDescent="0.2">
      <c r="A453" s="136">
        <v>221</v>
      </c>
      <c r="B453" s="146" t="s">
        <v>998</v>
      </c>
      <c r="C453" s="174" t="s">
        <v>999</v>
      </c>
      <c r="D453" s="148" t="s">
        <v>269</v>
      </c>
      <c r="E453" s="152">
        <v>191.6</v>
      </c>
      <c r="F453" s="158"/>
      <c r="G453" s="159">
        <f>ROUND(E453*F453,2)</f>
        <v>0</v>
      </c>
      <c r="H453" s="158"/>
      <c r="I453" s="159">
        <f>ROUND(E453*H453,2)</f>
        <v>0</v>
      </c>
      <c r="J453" s="158"/>
      <c r="K453" s="159">
        <f>ROUND(E453*J453,2)</f>
        <v>0</v>
      </c>
      <c r="L453" s="159">
        <v>15</v>
      </c>
      <c r="M453" s="159">
        <f>G453*(1+L453/100)</f>
        <v>0</v>
      </c>
      <c r="N453" s="159">
        <v>0</v>
      </c>
      <c r="O453" s="159">
        <f>ROUND(E453*N453,2)</f>
        <v>0</v>
      </c>
      <c r="P453" s="159">
        <v>0</v>
      </c>
      <c r="Q453" s="159">
        <f>ROUND(E453*P453,2)</f>
        <v>0</v>
      </c>
      <c r="R453" s="159"/>
      <c r="S453" s="159"/>
      <c r="T453" s="160">
        <v>0</v>
      </c>
      <c r="U453" s="159">
        <f>ROUND(E453*T453,2)</f>
        <v>0</v>
      </c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 t="s">
        <v>150</v>
      </c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</row>
    <row r="454" spans="1:60" ht="22.5" outlineLevel="1" x14ac:dyDescent="0.2">
      <c r="A454" s="136"/>
      <c r="B454" s="146"/>
      <c r="C454" s="175" t="s">
        <v>1000</v>
      </c>
      <c r="D454" s="149"/>
      <c r="E454" s="153">
        <v>191.6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60"/>
      <c r="U454" s="159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 t="s">
        <v>147</v>
      </c>
      <c r="AF454" s="135">
        <v>0</v>
      </c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x14ac:dyDescent="0.2">
      <c r="A455" s="142" t="s">
        <v>140</v>
      </c>
      <c r="B455" s="147" t="s">
        <v>99</v>
      </c>
      <c r="C455" s="176" t="s">
        <v>100</v>
      </c>
      <c r="D455" s="150"/>
      <c r="E455" s="154"/>
      <c r="F455" s="161"/>
      <c r="G455" s="161">
        <f>SUMIF(AE456:AE486,"&lt;&gt;NOR",G456:G486)</f>
        <v>0</v>
      </c>
      <c r="H455" s="161"/>
      <c r="I455" s="161">
        <f>SUM(I456:I486)</f>
        <v>0</v>
      </c>
      <c r="J455" s="161"/>
      <c r="K455" s="161">
        <f>SUM(K456:K486)</f>
        <v>0</v>
      </c>
      <c r="L455" s="161"/>
      <c r="M455" s="161">
        <f>SUM(M456:M486)</f>
        <v>0</v>
      </c>
      <c r="N455" s="161"/>
      <c r="O455" s="161">
        <f>SUM(O456:O486)</f>
        <v>1.9</v>
      </c>
      <c r="P455" s="161"/>
      <c r="Q455" s="161">
        <f>SUM(Q456:Q486)</f>
        <v>0</v>
      </c>
      <c r="R455" s="161"/>
      <c r="S455" s="161"/>
      <c r="T455" s="162"/>
      <c r="U455" s="161">
        <f>SUM(U456:U486)</f>
        <v>68.89</v>
      </c>
      <c r="AE455" t="s">
        <v>141</v>
      </c>
    </row>
    <row r="456" spans="1:60" outlineLevel="1" x14ac:dyDescent="0.2">
      <c r="A456" s="136">
        <v>222</v>
      </c>
      <c r="B456" s="146" t="s">
        <v>1001</v>
      </c>
      <c r="C456" s="174" t="s">
        <v>1002</v>
      </c>
      <c r="D456" s="148" t="s">
        <v>269</v>
      </c>
      <c r="E456" s="152">
        <v>8.4</v>
      </c>
      <c r="F456" s="158"/>
      <c r="G456" s="159">
        <f>ROUND(E456*F456,2)</f>
        <v>0</v>
      </c>
      <c r="H456" s="158"/>
      <c r="I456" s="159">
        <f>ROUND(E456*H456,2)</f>
        <v>0</v>
      </c>
      <c r="J456" s="158"/>
      <c r="K456" s="159">
        <f>ROUND(E456*J456,2)</f>
        <v>0</v>
      </c>
      <c r="L456" s="159">
        <v>15</v>
      </c>
      <c r="M456" s="159">
        <f>G456*(1+L456/100)</f>
        <v>0</v>
      </c>
      <c r="N456" s="159">
        <v>0</v>
      </c>
      <c r="O456" s="159">
        <f>ROUND(E456*N456,2)</f>
        <v>0</v>
      </c>
      <c r="P456" s="159">
        <v>0</v>
      </c>
      <c r="Q456" s="159">
        <f>ROUND(E456*P456,2)</f>
        <v>0</v>
      </c>
      <c r="R456" s="159"/>
      <c r="S456" s="159"/>
      <c r="T456" s="160">
        <v>0.15</v>
      </c>
      <c r="U456" s="159">
        <f>ROUND(E456*T456,2)</f>
        <v>1.26</v>
      </c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 t="s">
        <v>682</v>
      </c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</row>
    <row r="457" spans="1:60" outlineLevel="1" x14ac:dyDescent="0.2">
      <c r="A457" s="136"/>
      <c r="B457" s="146"/>
      <c r="C457" s="175" t="s">
        <v>1003</v>
      </c>
      <c r="D457" s="149"/>
      <c r="E457" s="153">
        <v>6.3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60"/>
      <c r="U457" s="159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 t="s">
        <v>147</v>
      </c>
      <c r="AF457" s="135">
        <v>0</v>
      </c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outlineLevel="1" x14ac:dyDescent="0.2">
      <c r="A458" s="136"/>
      <c r="B458" s="146"/>
      <c r="C458" s="175" t="s">
        <v>1004</v>
      </c>
      <c r="D458" s="149"/>
      <c r="E458" s="153">
        <v>2.1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60"/>
      <c r="U458" s="159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 t="s">
        <v>147</v>
      </c>
      <c r="AF458" s="135">
        <v>0</v>
      </c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</row>
    <row r="459" spans="1:60" outlineLevel="1" x14ac:dyDescent="0.2">
      <c r="A459" s="136">
        <v>223</v>
      </c>
      <c r="B459" s="146" t="s">
        <v>1005</v>
      </c>
      <c r="C459" s="174" t="s">
        <v>1006</v>
      </c>
      <c r="D459" s="148" t="s">
        <v>269</v>
      </c>
      <c r="E459" s="152">
        <v>3.3</v>
      </c>
      <c r="F459" s="158"/>
      <c r="G459" s="159">
        <f>ROUND(E459*F459,2)</f>
        <v>0</v>
      </c>
      <c r="H459" s="158"/>
      <c r="I459" s="159">
        <f>ROUND(E459*H459,2)</f>
        <v>0</v>
      </c>
      <c r="J459" s="158"/>
      <c r="K459" s="159">
        <f>ROUND(E459*J459,2)</f>
        <v>0</v>
      </c>
      <c r="L459" s="159">
        <v>15</v>
      </c>
      <c r="M459" s="159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59"/>
      <c r="S459" s="159"/>
      <c r="T459" s="160">
        <v>0.17</v>
      </c>
      <c r="U459" s="159">
        <f>ROUND(E459*T459,2)</f>
        <v>0.56000000000000005</v>
      </c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 t="s">
        <v>682</v>
      </c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 x14ac:dyDescent="0.2">
      <c r="A460" s="136"/>
      <c r="B460" s="146"/>
      <c r="C460" s="175" t="s">
        <v>1007</v>
      </c>
      <c r="D460" s="149"/>
      <c r="E460" s="153">
        <v>3.3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60"/>
      <c r="U460" s="159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 t="s">
        <v>147</v>
      </c>
      <c r="AF460" s="135">
        <v>0</v>
      </c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ht="22.5" outlineLevel="1" x14ac:dyDescent="0.2">
      <c r="A461" s="136">
        <v>224</v>
      </c>
      <c r="B461" s="146" t="s">
        <v>1008</v>
      </c>
      <c r="C461" s="174" t="s">
        <v>1009</v>
      </c>
      <c r="D461" s="148" t="s">
        <v>202</v>
      </c>
      <c r="E461" s="152">
        <v>1.4850000000000001</v>
      </c>
      <c r="F461" s="158"/>
      <c r="G461" s="159">
        <f>ROUND(E461*F461,2)</f>
        <v>0</v>
      </c>
      <c r="H461" s="158"/>
      <c r="I461" s="159">
        <f>ROUND(E461*H461,2)</f>
        <v>0</v>
      </c>
      <c r="J461" s="158"/>
      <c r="K461" s="159">
        <f>ROUND(E461*J461,2)</f>
        <v>0</v>
      </c>
      <c r="L461" s="159">
        <v>15</v>
      </c>
      <c r="M461" s="159">
        <f>G461*(1+L461/100)</f>
        <v>0</v>
      </c>
      <c r="N461" s="159">
        <v>2.3999999999999998E-3</v>
      </c>
      <c r="O461" s="159">
        <f>ROUND(E461*N461,2)</f>
        <v>0</v>
      </c>
      <c r="P461" s="159">
        <v>0</v>
      </c>
      <c r="Q461" s="159">
        <f>ROUND(E461*P461,2)</f>
        <v>0</v>
      </c>
      <c r="R461" s="159"/>
      <c r="S461" s="159"/>
      <c r="T461" s="160">
        <v>1.27</v>
      </c>
      <c r="U461" s="159">
        <f>ROUND(E461*T461,2)</f>
        <v>1.89</v>
      </c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 t="s">
        <v>682</v>
      </c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outlineLevel="1" x14ac:dyDescent="0.2">
      <c r="A462" s="136"/>
      <c r="B462" s="146"/>
      <c r="C462" s="175" t="s">
        <v>1010</v>
      </c>
      <c r="D462" s="149"/>
      <c r="E462" s="153">
        <v>1.4850000000000001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60"/>
      <c r="U462" s="159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 t="s">
        <v>147</v>
      </c>
      <c r="AF462" s="135">
        <v>0</v>
      </c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</row>
    <row r="463" spans="1:60" outlineLevel="1" x14ac:dyDescent="0.2">
      <c r="A463" s="136">
        <v>225</v>
      </c>
      <c r="B463" s="146" t="s">
        <v>1011</v>
      </c>
      <c r="C463" s="174" t="s">
        <v>1012</v>
      </c>
      <c r="D463" s="148" t="s">
        <v>269</v>
      </c>
      <c r="E463" s="152">
        <v>1.8</v>
      </c>
      <c r="F463" s="158"/>
      <c r="G463" s="159">
        <f>ROUND(E463*F463,2)</f>
        <v>0</v>
      </c>
      <c r="H463" s="158"/>
      <c r="I463" s="159">
        <f>ROUND(E463*H463,2)</f>
        <v>0</v>
      </c>
      <c r="J463" s="158"/>
      <c r="K463" s="159">
        <f>ROUND(E463*J463,2)</f>
        <v>0</v>
      </c>
      <c r="L463" s="159">
        <v>15</v>
      </c>
      <c r="M463" s="159">
        <f>G463*(1+L463/100)</f>
        <v>0</v>
      </c>
      <c r="N463" s="159">
        <v>6.0800000000000003E-3</v>
      </c>
      <c r="O463" s="159">
        <f>ROUND(E463*N463,2)</f>
        <v>0.01</v>
      </c>
      <c r="P463" s="159">
        <v>0</v>
      </c>
      <c r="Q463" s="159">
        <f>ROUND(E463*P463,2)</f>
        <v>0</v>
      </c>
      <c r="R463" s="159"/>
      <c r="S463" s="159"/>
      <c r="T463" s="160">
        <v>0.3</v>
      </c>
      <c r="U463" s="159">
        <f>ROUND(E463*T463,2)</f>
        <v>0.54</v>
      </c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 t="s">
        <v>682</v>
      </c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1" x14ac:dyDescent="0.2">
      <c r="A464" s="136"/>
      <c r="B464" s="146"/>
      <c r="C464" s="175" t="s">
        <v>1013</v>
      </c>
      <c r="D464" s="149"/>
      <c r="E464" s="153">
        <v>1.8</v>
      </c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60"/>
      <c r="U464" s="159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 t="s">
        <v>147</v>
      </c>
      <c r="AF464" s="135">
        <v>0</v>
      </c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 x14ac:dyDescent="0.2">
      <c r="A465" s="136">
        <v>226</v>
      </c>
      <c r="B465" s="146" t="s">
        <v>1014</v>
      </c>
      <c r="C465" s="174" t="s">
        <v>1015</v>
      </c>
      <c r="D465" s="148" t="s">
        <v>269</v>
      </c>
      <c r="E465" s="152">
        <v>32.5</v>
      </c>
      <c r="F465" s="158"/>
      <c r="G465" s="159">
        <f>ROUND(E465*F465,2)</f>
        <v>0</v>
      </c>
      <c r="H465" s="158"/>
      <c r="I465" s="159">
        <f>ROUND(E465*H465,2)</f>
        <v>0</v>
      </c>
      <c r="J465" s="158"/>
      <c r="K465" s="159">
        <f>ROUND(E465*J465,2)</f>
        <v>0</v>
      </c>
      <c r="L465" s="159">
        <v>15</v>
      </c>
      <c r="M465" s="159">
        <f>G465*(1+L465/100)</f>
        <v>0</v>
      </c>
      <c r="N465" s="159">
        <v>2.4000000000000001E-4</v>
      </c>
      <c r="O465" s="159">
        <f>ROUND(E465*N465,2)</f>
        <v>0.01</v>
      </c>
      <c r="P465" s="159">
        <v>0</v>
      </c>
      <c r="Q465" s="159">
        <f>ROUND(E465*P465,2)</f>
        <v>0</v>
      </c>
      <c r="R465" s="159"/>
      <c r="S465" s="159"/>
      <c r="T465" s="160">
        <v>0.16900000000000001</v>
      </c>
      <c r="U465" s="159">
        <f>ROUND(E465*T465,2)</f>
        <v>5.49</v>
      </c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 t="s">
        <v>682</v>
      </c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1" x14ac:dyDescent="0.2">
      <c r="A466" s="136"/>
      <c r="B466" s="146"/>
      <c r="C466" s="175" t="s">
        <v>1016</v>
      </c>
      <c r="D466" s="149"/>
      <c r="E466" s="153">
        <v>11.1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60"/>
      <c r="U466" s="159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 t="s">
        <v>147</v>
      </c>
      <c r="AF466" s="135">
        <v>0</v>
      </c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outlineLevel="1" x14ac:dyDescent="0.2">
      <c r="A467" s="136"/>
      <c r="B467" s="146"/>
      <c r="C467" s="175" t="s">
        <v>1017</v>
      </c>
      <c r="D467" s="149"/>
      <c r="E467" s="153">
        <v>17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60"/>
      <c r="U467" s="159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 t="s">
        <v>147</v>
      </c>
      <c r="AF467" s="135">
        <v>0</v>
      </c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/>
      <c r="BG467" s="135"/>
      <c r="BH467" s="135"/>
    </row>
    <row r="468" spans="1:60" outlineLevel="1" x14ac:dyDescent="0.2">
      <c r="A468" s="136"/>
      <c r="B468" s="146"/>
      <c r="C468" s="175" t="s">
        <v>1018</v>
      </c>
      <c r="D468" s="149"/>
      <c r="E468" s="153">
        <v>4.4000000000000004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60"/>
      <c r="U468" s="159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 t="s">
        <v>147</v>
      </c>
      <c r="AF468" s="135">
        <v>0</v>
      </c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1" x14ac:dyDescent="0.2">
      <c r="A469" s="136">
        <v>227</v>
      </c>
      <c r="B469" s="146" t="s">
        <v>1019</v>
      </c>
      <c r="C469" s="174" t="s">
        <v>1020</v>
      </c>
      <c r="D469" s="148" t="s">
        <v>269</v>
      </c>
      <c r="E469" s="152">
        <v>17</v>
      </c>
      <c r="F469" s="158"/>
      <c r="G469" s="159">
        <f>ROUND(E469*F469,2)</f>
        <v>0</v>
      </c>
      <c r="H469" s="158"/>
      <c r="I469" s="159">
        <f>ROUND(E469*H469,2)</f>
        <v>0</v>
      </c>
      <c r="J469" s="158"/>
      <c r="K469" s="159">
        <f>ROUND(E469*J469,2)</f>
        <v>0</v>
      </c>
      <c r="L469" s="159">
        <v>15</v>
      </c>
      <c r="M469" s="159">
        <f>G469*(1+L469/100)</f>
        <v>0</v>
      </c>
      <c r="N469" s="159">
        <v>0</v>
      </c>
      <c r="O469" s="159">
        <f>ROUND(E469*N469,2)</f>
        <v>0</v>
      </c>
      <c r="P469" s="159">
        <v>0</v>
      </c>
      <c r="Q469" s="159">
        <f>ROUND(E469*P469,2)</f>
        <v>0</v>
      </c>
      <c r="R469" s="159"/>
      <c r="S469" s="159"/>
      <c r="T469" s="160">
        <v>0.154</v>
      </c>
      <c r="U469" s="159">
        <f>ROUND(E469*T469,2)</f>
        <v>2.62</v>
      </c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 t="s">
        <v>150</v>
      </c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1" x14ac:dyDescent="0.2">
      <c r="A470" s="136"/>
      <c r="B470" s="146"/>
      <c r="C470" s="175" t="s">
        <v>1017</v>
      </c>
      <c r="D470" s="149"/>
      <c r="E470" s="153">
        <v>17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60"/>
      <c r="U470" s="159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 t="s">
        <v>147</v>
      </c>
      <c r="AF470" s="135">
        <v>0</v>
      </c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outlineLevel="1" x14ac:dyDescent="0.2">
      <c r="A471" s="136">
        <v>228</v>
      </c>
      <c r="B471" s="146" t="s">
        <v>1021</v>
      </c>
      <c r="C471" s="174" t="s">
        <v>1022</v>
      </c>
      <c r="D471" s="148" t="s">
        <v>202</v>
      </c>
      <c r="E471" s="152">
        <v>66.510000000000005</v>
      </c>
      <c r="F471" s="158"/>
      <c r="G471" s="159">
        <f>ROUND(E471*F471,2)</f>
        <v>0</v>
      </c>
      <c r="H471" s="158"/>
      <c r="I471" s="159">
        <f>ROUND(E471*H471,2)</f>
        <v>0</v>
      </c>
      <c r="J471" s="158"/>
      <c r="K471" s="159">
        <f>ROUND(E471*J471,2)</f>
        <v>0</v>
      </c>
      <c r="L471" s="159">
        <v>15</v>
      </c>
      <c r="M471" s="159">
        <f>G471*(1+L471/100)</f>
        <v>0</v>
      </c>
      <c r="N471" s="159">
        <v>5.6100000000000004E-3</v>
      </c>
      <c r="O471" s="159">
        <f>ROUND(E471*N471,2)</f>
        <v>0.37</v>
      </c>
      <c r="P471" s="159">
        <v>0</v>
      </c>
      <c r="Q471" s="159">
        <f>ROUND(E471*P471,2)</f>
        <v>0</v>
      </c>
      <c r="R471" s="159"/>
      <c r="S471" s="159"/>
      <c r="T471" s="160">
        <v>0.85</v>
      </c>
      <c r="U471" s="159">
        <f>ROUND(E471*T471,2)</f>
        <v>56.53</v>
      </c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 t="s">
        <v>682</v>
      </c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outlineLevel="1" x14ac:dyDescent="0.2">
      <c r="A472" s="136"/>
      <c r="B472" s="146"/>
      <c r="C472" s="175" t="s">
        <v>1023</v>
      </c>
      <c r="D472" s="149"/>
      <c r="E472" s="153">
        <v>33.92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60"/>
      <c r="U472" s="159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 t="s">
        <v>147</v>
      </c>
      <c r="AF472" s="135">
        <v>0</v>
      </c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</row>
    <row r="473" spans="1:60" outlineLevel="1" x14ac:dyDescent="0.2">
      <c r="A473" s="136"/>
      <c r="B473" s="146"/>
      <c r="C473" s="175" t="s">
        <v>747</v>
      </c>
      <c r="D473" s="149"/>
      <c r="E473" s="153">
        <v>19.98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60"/>
      <c r="U473" s="159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 t="s">
        <v>147</v>
      </c>
      <c r="AF473" s="135">
        <v>0</v>
      </c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outlineLevel="1" x14ac:dyDescent="0.2">
      <c r="A474" s="136"/>
      <c r="B474" s="146"/>
      <c r="C474" s="175" t="s">
        <v>1024</v>
      </c>
      <c r="D474" s="149"/>
      <c r="E474" s="153">
        <v>12.61</v>
      </c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60"/>
      <c r="U474" s="159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 t="s">
        <v>147</v>
      </c>
      <c r="AF474" s="135">
        <v>0</v>
      </c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1" x14ac:dyDescent="0.2">
      <c r="A475" s="136">
        <v>229</v>
      </c>
      <c r="B475" s="146" t="s">
        <v>1025</v>
      </c>
      <c r="C475" s="174" t="s">
        <v>1026</v>
      </c>
      <c r="D475" s="148" t="s">
        <v>269</v>
      </c>
      <c r="E475" s="152">
        <v>10</v>
      </c>
      <c r="F475" s="158"/>
      <c r="G475" s="159">
        <f>ROUND(E475*F475,2)</f>
        <v>0</v>
      </c>
      <c r="H475" s="158"/>
      <c r="I475" s="159">
        <f>ROUND(E475*H475,2)</f>
        <v>0</v>
      </c>
      <c r="J475" s="158"/>
      <c r="K475" s="159">
        <f>ROUND(E475*J475,2)</f>
        <v>0</v>
      </c>
      <c r="L475" s="159">
        <v>15</v>
      </c>
      <c r="M475" s="159">
        <f>G475*(1+L475/100)</f>
        <v>0</v>
      </c>
      <c r="N475" s="159">
        <v>2.2000000000000001E-4</v>
      </c>
      <c r="O475" s="159">
        <f>ROUND(E475*N475,2)</f>
        <v>0</v>
      </c>
      <c r="P475" s="159">
        <v>0</v>
      </c>
      <c r="Q475" s="159">
        <f>ROUND(E475*P475,2)</f>
        <v>0</v>
      </c>
      <c r="R475" s="159"/>
      <c r="S475" s="159"/>
      <c r="T475" s="160">
        <v>0</v>
      </c>
      <c r="U475" s="159">
        <f>ROUND(E475*T475,2)</f>
        <v>0</v>
      </c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 t="s">
        <v>736</v>
      </c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/>
      <c r="BG475" s="135"/>
      <c r="BH475" s="135"/>
    </row>
    <row r="476" spans="1:60" outlineLevel="1" x14ac:dyDescent="0.2">
      <c r="A476" s="136">
        <v>230</v>
      </c>
      <c r="B476" s="146" t="s">
        <v>1027</v>
      </c>
      <c r="C476" s="174" t="s">
        <v>1028</v>
      </c>
      <c r="D476" s="148" t="s">
        <v>269</v>
      </c>
      <c r="E476" s="152">
        <v>4</v>
      </c>
      <c r="F476" s="158"/>
      <c r="G476" s="159">
        <f>ROUND(E476*F476,2)</f>
        <v>0</v>
      </c>
      <c r="H476" s="158"/>
      <c r="I476" s="159">
        <f>ROUND(E476*H476,2)</f>
        <v>0</v>
      </c>
      <c r="J476" s="158"/>
      <c r="K476" s="159">
        <f>ROUND(E476*J476,2)</f>
        <v>0</v>
      </c>
      <c r="L476" s="159">
        <v>15</v>
      </c>
      <c r="M476" s="159">
        <f>G476*(1+L476/100)</f>
        <v>0</v>
      </c>
      <c r="N476" s="159">
        <v>0</v>
      </c>
      <c r="O476" s="159">
        <f>ROUND(E476*N476,2)</f>
        <v>0</v>
      </c>
      <c r="P476" s="159">
        <v>0</v>
      </c>
      <c r="Q476" s="159">
        <f>ROUND(E476*P476,2)</f>
        <v>0</v>
      </c>
      <c r="R476" s="159"/>
      <c r="S476" s="159"/>
      <c r="T476" s="160">
        <v>0</v>
      </c>
      <c r="U476" s="159">
        <f>ROUND(E476*T476,2)</f>
        <v>0</v>
      </c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 t="s">
        <v>736</v>
      </c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outlineLevel="1" x14ac:dyDescent="0.2">
      <c r="A477" s="136">
        <v>231</v>
      </c>
      <c r="B477" s="146" t="s">
        <v>1029</v>
      </c>
      <c r="C477" s="174" t="s">
        <v>1030</v>
      </c>
      <c r="D477" s="148" t="s">
        <v>202</v>
      </c>
      <c r="E477" s="152">
        <v>25.046800000000001</v>
      </c>
      <c r="F477" s="158"/>
      <c r="G477" s="159">
        <f>ROUND(E477*F477,2)</f>
        <v>0</v>
      </c>
      <c r="H477" s="158"/>
      <c r="I477" s="159">
        <f>ROUND(E477*H477,2)</f>
        <v>0</v>
      </c>
      <c r="J477" s="158"/>
      <c r="K477" s="159">
        <f>ROUND(E477*J477,2)</f>
        <v>0</v>
      </c>
      <c r="L477" s="159">
        <v>15</v>
      </c>
      <c r="M477" s="159">
        <f>G477*(1+L477/100)</f>
        <v>0</v>
      </c>
      <c r="N477" s="159">
        <v>1.9199999999999998E-2</v>
      </c>
      <c r="O477" s="159">
        <f>ROUND(E477*N477,2)</f>
        <v>0.48</v>
      </c>
      <c r="P477" s="159">
        <v>0</v>
      </c>
      <c r="Q477" s="159">
        <f>ROUND(E477*P477,2)</f>
        <v>0</v>
      </c>
      <c r="R477" s="159"/>
      <c r="S477" s="159"/>
      <c r="T477" s="160">
        <v>0</v>
      </c>
      <c r="U477" s="159">
        <f>ROUND(E477*T477,2)</f>
        <v>0</v>
      </c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 t="s">
        <v>736</v>
      </c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</row>
    <row r="478" spans="1:60" outlineLevel="1" x14ac:dyDescent="0.2">
      <c r="A478" s="136"/>
      <c r="B478" s="146"/>
      <c r="C478" s="175" t="s">
        <v>1031</v>
      </c>
      <c r="D478" s="149"/>
      <c r="E478" s="153">
        <v>25.046800000000001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60"/>
      <c r="U478" s="159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 t="s">
        <v>147</v>
      </c>
      <c r="AF478" s="135">
        <v>0</v>
      </c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outlineLevel="1" x14ac:dyDescent="0.2">
      <c r="A479" s="136">
        <v>232</v>
      </c>
      <c r="B479" s="146" t="s">
        <v>1032</v>
      </c>
      <c r="C479" s="174" t="s">
        <v>1033</v>
      </c>
      <c r="D479" s="148" t="s">
        <v>202</v>
      </c>
      <c r="E479" s="152">
        <v>52.832999999999998</v>
      </c>
      <c r="F479" s="158"/>
      <c r="G479" s="159">
        <f>ROUND(E479*F479,2)</f>
        <v>0</v>
      </c>
      <c r="H479" s="158"/>
      <c r="I479" s="159">
        <f>ROUND(E479*H479,2)</f>
        <v>0</v>
      </c>
      <c r="J479" s="158"/>
      <c r="K479" s="159">
        <f>ROUND(E479*J479,2)</f>
        <v>0</v>
      </c>
      <c r="L479" s="159">
        <v>15</v>
      </c>
      <c r="M479" s="159">
        <f>G479*(1+L479/100)</f>
        <v>0</v>
      </c>
      <c r="N479" s="159">
        <v>1.9199999999999998E-2</v>
      </c>
      <c r="O479" s="159">
        <f>ROUND(E479*N479,2)</f>
        <v>1.01</v>
      </c>
      <c r="P479" s="159">
        <v>0</v>
      </c>
      <c r="Q479" s="159">
        <f>ROUND(E479*P479,2)</f>
        <v>0</v>
      </c>
      <c r="R479" s="159"/>
      <c r="S479" s="159"/>
      <c r="T479" s="160">
        <v>0</v>
      </c>
      <c r="U479" s="159">
        <f>ROUND(E479*T479,2)</f>
        <v>0</v>
      </c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 t="s">
        <v>736</v>
      </c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35"/>
      <c r="BB479" s="135"/>
      <c r="BC479" s="135"/>
      <c r="BD479" s="135"/>
      <c r="BE479" s="135"/>
      <c r="BF479" s="135"/>
      <c r="BG479" s="135"/>
      <c r="BH479" s="135"/>
    </row>
    <row r="480" spans="1:60" outlineLevel="1" x14ac:dyDescent="0.2">
      <c r="A480" s="136"/>
      <c r="B480" s="146"/>
      <c r="C480" s="175" t="s">
        <v>1034</v>
      </c>
      <c r="D480" s="149"/>
      <c r="E480" s="153">
        <v>1.65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60"/>
      <c r="U480" s="159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 t="s">
        <v>147</v>
      </c>
      <c r="AF480" s="135">
        <v>0</v>
      </c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</row>
    <row r="481" spans="1:60" outlineLevel="1" x14ac:dyDescent="0.2">
      <c r="A481" s="136"/>
      <c r="B481" s="146"/>
      <c r="C481" s="175" t="s">
        <v>1035</v>
      </c>
      <c r="D481" s="149"/>
      <c r="E481" s="153">
        <v>37.311999999999998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60"/>
      <c r="U481" s="159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 t="s">
        <v>147</v>
      </c>
      <c r="AF481" s="135">
        <v>0</v>
      </c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  <c r="BE481" s="135"/>
      <c r="BF481" s="135"/>
      <c r="BG481" s="135"/>
      <c r="BH481" s="135"/>
    </row>
    <row r="482" spans="1:60" outlineLevel="1" x14ac:dyDescent="0.2">
      <c r="A482" s="136"/>
      <c r="B482" s="146"/>
      <c r="C482" s="175" t="s">
        <v>1036</v>
      </c>
      <c r="D482" s="149"/>
      <c r="E482" s="153">
        <v>13.871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60"/>
      <c r="U482" s="159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 t="s">
        <v>147</v>
      </c>
      <c r="AF482" s="135">
        <v>0</v>
      </c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</row>
    <row r="483" spans="1:60" outlineLevel="1" x14ac:dyDescent="0.2">
      <c r="A483" s="136">
        <v>233</v>
      </c>
      <c r="B483" s="146" t="s">
        <v>1037</v>
      </c>
      <c r="C483" s="174" t="s">
        <v>1038</v>
      </c>
      <c r="D483" s="148" t="s">
        <v>304</v>
      </c>
      <c r="E483" s="152">
        <v>56.833329999999997</v>
      </c>
      <c r="F483" s="158"/>
      <c r="G483" s="159">
        <f>ROUND(E483*F483,2)</f>
        <v>0</v>
      </c>
      <c r="H483" s="158"/>
      <c r="I483" s="159">
        <f>ROUND(E483*H483,2)</f>
        <v>0</v>
      </c>
      <c r="J483" s="158"/>
      <c r="K483" s="159">
        <f>ROUND(E483*J483,2)</f>
        <v>0</v>
      </c>
      <c r="L483" s="159">
        <v>15</v>
      </c>
      <c r="M483" s="159">
        <f>G483*(1+L483/100)</f>
        <v>0</v>
      </c>
      <c r="N483" s="159">
        <v>4.2999999999999999E-4</v>
      </c>
      <c r="O483" s="159">
        <f>ROUND(E483*N483,2)</f>
        <v>0.02</v>
      </c>
      <c r="P483" s="159">
        <v>0</v>
      </c>
      <c r="Q483" s="159">
        <f>ROUND(E483*P483,2)</f>
        <v>0</v>
      </c>
      <c r="R483" s="159"/>
      <c r="S483" s="159"/>
      <c r="T483" s="160">
        <v>0</v>
      </c>
      <c r="U483" s="159">
        <f>ROUND(E483*T483,2)</f>
        <v>0</v>
      </c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 t="s">
        <v>736</v>
      </c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/>
      <c r="BE483" s="135"/>
      <c r="BF483" s="135"/>
      <c r="BG483" s="135"/>
      <c r="BH483" s="135"/>
    </row>
    <row r="484" spans="1:60" outlineLevel="1" x14ac:dyDescent="0.2">
      <c r="A484" s="136"/>
      <c r="B484" s="146"/>
      <c r="C484" s="175" t="s">
        <v>1039</v>
      </c>
      <c r="D484" s="149"/>
      <c r="E484" s="153">
        <v>40.700000000000003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60"/>
      <c r="U484" s="159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 t="s">
        <v>147</v>
      </c>
      <c r="AF484" s="135">
        <v>0</v>
      </c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outlineLevel="1" x14ac:dyDescent="0.2">
      <c r="A485" s="136"/>
      <c r="B485" s="146"/>
      <c r="C485" s="175" t="s">
        <v>1040</v>
      </c>
      <c r="D485" s="149"/>
      <c r="E485" s="153">
        <v>16.133330000000001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60"/>
      <c r="U485" s="159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 t="s">
        <v>147</v>
      </c>
      <c r="AF485" s="135">
        <v>0</v>
      </c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</row>
    <row r="486" spans="1:60" outlineLevel="1" x14ac:dyDescent="0.2">
      <c r="A486" s="136">
        <v>234</v>
      </c>
      <c r="B486" s="146" t="s">
        <v>1041</v>
      </c>
      <c r="C486" s="174" t="s">
        <v>1042</v>
      </c>
      <c r="D486" s="148" t="s">
        <v>0</v>
      </c>
      <c r="E486" s="155"/>
      <c r="F486" s="158"/>
      <c r="G486" s="159">
        <f>ROUND(E486*F486,2)</f>
        <v>0</v>
      </c>
      <c r="H486" s="158"/>
      <c r="I486" s="159">
        <f>ROUND(E486*H486,2)</f>
        <v>0</v>
      </c>
      <c r="J486" s="158"/>
      <c r="K486" s="159">
        <f>ROUND(E486*J486,2)</f>
        <v>0</v>
      </c>
      <c r="L486" s="159">
        <v>15</v>
      </c>
      <c r="M486" s="159">
        <f>G486*(1+L486/100)</f>
        <v>0</v>
      </c>
      <c r="N486" s="159">
        <v>0</v>
      </c>
      <c r="O486" s="159">
        <f>ROUND(E486*N486,2)</f>
        <v>0</v>
      </c>
      <c r="P486" s="159">
        <v>0</v>
      </c>
      <c r="Q486" s="159">
        <f>ROUND(E486*P486,2)</f>
        <v>0</v>
      </c>
      <c r="R486" s="159"/>
      <c r="S486" s="159"/>
      <c r="T486" s="160">
        <v>0</v>
      </c>
      <c r="U486" s="159">
        <f>ROUND(E486*T486,2)</f>
        <v>0</v>
      </c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 t="s">
        <v>365</v>
      </c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</row>
    <row r="487" spans="1:60" x14ac:dyDescent="0.2">
      <c r="A487" s="142" t="s">
        <v>140</v>
      </c>
      <c r="B487" s="147" t="s">
        <v>101</v>
      </c>
      <c r="C487" s="176" t="s">
        <v>102</v>
      </c>
      <c r="D487" s="150"/>
      <c r="E487" s="154"/>
      <c r="F487" s="161"/>
      <c r="G487" s="161">
        <f>SUMIF(AE488:AE490,"&lt;&gt;NOR",G488:G490)</f>
        <v>0</v>
      </c>
      <c r="H487" s="161"/>
      <c r="I487" s="161">
        <f>SUM(I488:I490)</f>
        <v>0</v>
      </c>
      <c r="J487" s="161"/>
      <c r="K487" s="161">
        <f>SUM(K488:K490)</f>
        <v>0</v>
      </c>
      <c r="L487" s="161"/>
      <c r="M487" s="161">
        <f>SUM(M488:M490)</f>
        <v>0</v>
      </c>
      <c r="N487" s="161"/>
      <c r="O487" s="161">
        <f>SUM(O488:O490)</f>
        <v>0.92</v>
      </c>
      <c r="P487" s="161"/>
      <c r="Q487" s="161">
        <f>SUM(Q488:Q490)</f>
        <v>0</v>
      </c>
      <c r="R487" s="161"/>
      <c r="S487" s="161"/>
      <c r="T487" s="162"/>
      <c r="U487" s="161">
        <f>SUM(U488:U490)</f>
        <v>111.21</v>
      </c>
      <c r="AE487" t="s">
        <v>141</v>
      </c>
    </row>
    <row r="488" spans="1:60" outlineLevel="1" x14ac:dyDescent="0.2">
      <c r="A488" s="136">
        <v>235</v>
      </c>
      <c r="B488" s="146" t="s">
        <v>1043</v>
      </c>
      <c r="C488" s="174" t="s">
        <v>1044</v>
      </c>
      <c r="D488" s="148" t="s">
        <v>202</v>
      </c>
      <c r="E488" s="152">
        <v>112.24</v>
      </c>
      <c r="F488" s="158"/>
      <c r="G488" s="159">
        <f>ROUND(E488*F488,2)</f>
        <v>0</v>
      </c>
      <c r="H488" s="158"/>
      <c r="I488" s="159">
        <f>ROUND(E488*H488,2)</f>
        <v>0</v>
      </c>
      <c r="J488" s="158"/>
      <c r="K488" s="159">
        <f>ROUND(E488*J488,2)</f>
        <v>0</v>
      </c>
      <c r="L488" s="159">
        <v>15</v>
      </c>
      <c r="M488" s="159">
        <f>G488*(1+L488/100)</f>
        <v>0</v>
      </c>
      <c r="N488" s="159">
        <v>8.1600000000000006E-3</v>
      </c>
      <c r="O488" s="159">
        <f>ROUND(E488*N488,2)</f>
        <v>0.92</v>
      </c>
      <c r="P488" s="159">
        <v>0</v>
      </c>
      <c r="Q488" s="159">
        <f>ROUND(E488*P488,2)</f>
        <v>0</v>
      </c>
      <c r="R488" s="159"/>
      <c r="S488" s="159"/>
      <c r="T488" s="160">
        <v>0.99085000000000001</v>
      </c>
      <c r="U488" s="159">
        <f>ROUND(E488*T488,2)</f>
        <v>111.21</v>
      </c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 t="s">
        <v>690</v>
      </c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outlineLevel="1" x14ac:dyDescent="0.2">
      <c r="A489" s="136"/>
      <c r="B489" s="146"/>
      <c r="C489" s="175" t="s">
        <v>1045</v>
      </c>
      <c r="D489" s="149"/>
      <c r="E489" s="153">
        <v>42.34</v>
      </c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60"/>
      <c r="U489" s="159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 t="s">
        <v>147</v>
      </c>
      <c r="AF489" s="135">
        <v>0</v>
      </c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  <c r="BE489" s="135"/>
      <c r="BF489" s="135"/>
      <c r="BG489" s="135"/>
      <c r="BH489" s="135"/>
    </row>
    <row r="490" spans="1:60" outlineLevel="1" x14ac:dyDescent="0.2">
      <c r="A490" s="136"/>
      <c r="B490" s="146"/>
      <c r="C490" s="175" t="s">
        <v>1046</v>
      </c>
      <c r="D490" s="149"/>
      <c r="E490" s="153">
        <v>69.900000000000006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0"/>
      <c r="U490" s="159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 t="s">
        <v>147</v>
      </c>
      <c r="AF490" s="135">
        <v>0</v>
      </c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</row>
    <row r="491" spans="1:60" x14ac:dyDescent="0.2">
      <c r="A491" s="142" t="s">
        <v>140</v>
      </c>
      <c r="B491" s="147" t="s">
        <v>103</v>
      </c>
      <c r="C491" s="176" t="s">
        <v>104</v>
      </c>
      <c r="D491" s="150"/>
      <c r="E491" s="154"/>
      <c r="F491" s="161"/>
      <c r="G491" s="161">
        <f>SUMIF(AE492:AE504,"&lt;&gt;NOR",G492:G504)</f>
        <v>0</v>
      </c>
      <c r="H491" s="161"/>
      <c r="I491" s="161">
        <f>SUM(I492:I504)</f>
        <v>0</v>
      </c>
      <c r="J491" s="161"/>
      <c r="K491" s="161">
        <f>SUM(K492:K504)</f>
        <v>0</v>
      </c>
      <c r="L491" s="161"/>
      <c r="M491" s="161">
        <f>SUM(M492:M504)</f>
        <v>0</v>
      </c>
      <c r="N491" s="161"/>
      <c r="O491" s="161">
        <f>SUM(O492:O504)</f>
        <v>1.04</v>
      </c>
      <c r="P491" s="161"/>
      <c r="Q491" s="161">
        <f>SUM(Q492:Q504)</f>
        <v>0</v>
      </c>
      <c r="R491" s="161"/>
      <c r="S491" s="161"/>
      <c r="T491" s="162"/>
      <c r="U491" s="161">
        <f>SUM(U492:U504)</f>
        <v>84.9</v>
      </c>
      <c r="AE491" t="s">
        <v>141</v>
      </c>
    </row>
    <row r="492" spans="1:60" outlineLevel="1" x14ac:dyDescent="0.2">
      <c r="A492" s="136">
        <v>236</v>
      </c>
      <c r="B492" s="146" t="s">
        <v>1047</v>
      </c>
      <c r="C492" s="174" t="s">
        <v>1048</v>
      </c>
      <c r="D492" s="148" t="s">
        <v>269</v>
      </c>
      <c r="E492" s="152">
        <v>17.55</v>
      </c>
      <c r="F492" s="158"/>
      <c r="G492" s="159">
        <f>ROUND(E492*F492,2)</f>
        <v>0</v>
      </c>
      <c r="H492" s="158"/>
      <c r="I492" s="159">
        <f>ROUND(E492*H492,2)</f>
        <v>0</v>
      </c>
      <c r="J492" s="158"/>
      <c r="K492" s="159">
        <f>ROUND(E492*J492,2)</f>
        <v>0</v>
      </c>
      <c r="L492" s="159">
        <v>15</v>
      </c>
      <c r="M492" s="159">
        <f>G492*(1+L492/100)</f>
        <v>0</v>
      </c>
      <c r="N492" s="159">
        <v>0</v>
      </c>
      <c r="O492" s="159">
        <f>ROUND(E492*N492,2)</f>
        <v>0</v>
      </c>
      <c r="P492" s="159">
        <v>0</v>
      </c>
      <c r="Q492" s="159">
        <f>ROUND(E492*P492,2)</f>
        <v>0</v>
      </c>
      <c r="R492" s="159"/>
      <c r="S492" s="159"/>
      <c r="T492" s="160">
        <v>0.12</v>
      </c>
      <c r="U492" s="159">
        <f>ROUND(E492*T492,2)</f>
        <v>2.11</v>
      </c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 t="s">
        <v>150</v>
      </c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</row>
    <row r="493" spans="1:60" outlineLevel="1" x14ac:dyDescent="0.2">
      <c r="A493" s="136"/>
      <c r="B493" s="146"/>
      <c r="C493" s="175" t="s">
        <v>1049</v>
      </c>
      <c r="D493" s="149"/>
      <c r="E493" s="153">
        <v>11.3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60"/>
      <c r="U493" s="159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 t="s">
        <v>147</v>
      </c>
      <c r="AF493" s="135">
        <v>0</v>
      </c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  <c r="BE493" s="135"/>
      <c r="BF493" s="135"/>
      <c r="BG493" s="135"/>
      <c r="BH493" s="135"/>
    </row>
    <row r="494" spans="1:60" outlineLevel="1" x14ac:dyDescent="0.2">
      <c r="A494" s="136"/>
      <c r="B494" s="146"/>
      <c r="C494" s="175" t="s">
        <v>1050</v>
      </c>
      <c r="D494" s="149"/>
      <c r="E494" s="153">
        <v>6.25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0"/>
      <c r="U494" s="159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 t="s">
        <v>147</v>
      </c>
      <c r="AF494" s="135">
        <v>0</v>
      </c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  <c r="BE494" s="135"/>
      <c r="BF494" s="135"/>
      <c r="BG494" s="135"/>
      <c r="BH494" s="135"/>
    </row>
    <row r="495" spans="1:60" ht="22.5" outlineLevel="1" x14ac:dyDescent="0.2">
      <c r="A495" s="136">
        <v>237</v>
      </c>
      <c r="B495" s="146" t="s">
        <v>1051</v>
      </c>
      <c r="C495" s="174" t="s">
        <v>1052</v>
      </c>
      <c r="D495" s="148" t="s">
        <v>202</v>
      </c>
      <c r="E495" s="152">
        <v>3.06</v>
      </c>
      <c r="F495" s="158"/>
      <c r="G495" s="159">
        <f>ROUND(E495*F495,2)</f>
        <v>0</v>
      </c>
      <c r="H495" s="158"/>
      <c r="I495" s="159">
        <f>ROUND(E495*H495,2)</f>
        <v>0</v>
      </c>
      <c r="J495" s="158"/>
      <c r="K495" s="159">
        <f>ROUND(E495*J495,2)</f>
        <v>0</v>
      </c>
      <c r="L495" s="159">
        <v>15</v>
      </c>
      <c r="M495" s="159">
        <f>G495*(1+L495/100)</f>
        <v>0</v>
      </c>
      <c r="N495" s="159">
        <v>3.48E-3</v>
      </c>
      <c r="O495" s="159">
        <f>ROUND(E495*N495,2)</f>
        <v>0.01</v>
      </c>
      <c r="P495" s="159">
        <v>0</v>
      </c>
      <c r="Q495" s="159">
        <f>ROUND(E495*P495,2)</f>
        <v>0</v>
      </c>
      <c r="R495" s="159"/>
      <c r="S495" s="159"/>
      <c r="T495" s="160">
        <v>1.7187600000000001</v>
      </c>
      <c r="U495" s="159">
        <f>ROUND(E495*T495,2)</f>
        <v>5.26</v>
      </c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 t="s">
        <v>690</v>
      </c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/>
      <c r="AX495" s="135"/>
      <c r="AY495" s="135"/>
      <c r="AZ495" s="135"/>
      <c r="BA495" s="135"/>
      <c r="BB495" s="135"/>
      <c r="BC495" s="135"/>
      <c r="BD495" s="135"/>
      <c r="BE495" s="135"/>
      <c r="BF495" s="135"/>
      <c r="BG495" s="135"/>
      <c r="BH495" s="135"/>
    </row>
    <row r="496" spans="1:60" outlineLevel="1" x14ac:dyDescent="0.2">
      <c r="A496" s="136"/>
      <c r="B496" s="146"/>
      <c r="C496" s="175" t="s">
        <v>1053</v>
      </c>
      <c r="D496" s="149"/>
      <c r="E496" s="153">
        <v>3.06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0"/>
      <c r="U496" s="159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 t="s">
        <v>147</v>
      </c>
      <c r="AF496" s="135">
        <v>0</v>
      </c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</row>
    <row r="497" spans="1:60" ht="22.5" outlineLevel="1" x14ac:dyDescent="0.2">
      <c r="A497" s="136">
        <v>238</v>
      </c>
      <c r="B497" s="146" t="s">
        <v>1054</v>
      </c>
      <c r="C497" s="174" t="s">
        <v>1055</v>
      </c>
      <c r="D497" s="148" t="s">
        <v>202</v>
      </c>
      <c r="E497" s="152">
        <v>56.6</v>
      </c>
      <c r="F497" s="158"/>
      <c r="G497" s="159">
        <f>ROUND(E497*F497,2)</f>
        <v>0</v>
      </c>
      <c r="H497" s="158"/>
      <c r="I497" s="159">
        <f>ROUND(E497*H497,2)</f>
        <v>0</v>
      </c>
      <c r="J497" s="158"/>
      <c r="K497" s="159">
        <f>ROUND(E497*J497,2)</f>
        <v>0</v>
      </c>
      <c r="L497" s="159">
        <v>15</v>
      </c>
      <c r="M497" s="159">
        <f>G497*(1+L497/100)</f>
        <v>0</v>
      </c>
      <c r="N497" s="159">
        <v>3.48E-3</v>
      </c>
      <c r="O497" s="159">
        <f>ROUND(E497*N497,2)</f>
        <v>0.2</v>
      </c>
      <c r="P497" s="159">
        <v>0</v>
      </c>
      <c r="Q497" s="159">
        <f>ROUND(E497*P497,2)</f>
        <v>0</v>
      </c>
      <c r="R497" s="159"/>
      <c r="S497" s="159"/>
      <c r="T497" s="160">
        <v>1.3697600000000001</v>
      </c>
      <c r="U497" s="159">
        <f>ROUND(E497*T497,2)</f>
        <v>77.53</v>
      </c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 t="s">
        <v>690</v>
      </c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  <c r="BE497" s="135"/>
      <c r="BF497" s="135"/>
      <c r="BG497" s="135"/>
      <c r="BH497" s="135"/>
    </row>
    <row r="498" spans="1:60" outlineLevel="1" x14ac:dyDescent="0.2">
      <c r="A498" s="136"/>
      <c r="B498" s="146"/>
      <c r="C498" s="175" t="s">
        <v>1056</v>
      </c>
      <c r="D498" s="149"/>
      <c r="E498" s="153">
        <v>21.2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0"/>
      <c r="U498" s="159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 t="s">
        <v>147</v>
      </c>
      <c r="AF498" s="135">
        <v>0</v>
      </c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</row>
    <row r="499" spans="1:60" outlineLevel="1" x14ac:dyDescent="0.2">
      <c r="A499" s="136"/>
      <c r="B499" s="146"/>
      <c r="C499" s="175" t="s">
        <v>560</v>
      </c>
      <c r="D499" s="149"/>
      <c r="E499" s="153">
        <v>35.4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60"/>
      <c r="U499" s="159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 t="s">
        <v>147</v>
      </c>
      <c r="AF499" s="135">
        <v>0</v>
      </c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  <c r="BE499" s="135"/>
      <c r="BF499" s="135"/>
      <c r="BG499" s="135"/>
      <c r="BH499" s="135"/>
    </row>
    <row r="500" spans="1:60" outlineLevel="1" x14ac:dyDescent="0.2">
      <c r="A500" s="136">
        <v>239</v>
      </c>
      <c r="B500" s="146" t="s">
        <v>1057</v>
      </c>
      <c r="C500" s="174" t="s">
        <v>1058</v>
      </c>
      <c r="D500" s="148" t="s">
        <v>269</v>
      </c>
      <c r="E500" s="152">
        <v>20</v>
      </c>
      <c r="F500" s="158"/>
      <c r="G500" s="159">
        <f>ROUND(E500*F500,2)</f>
        <v>0</v>
      </c>
      <c r="H500" s="158"/>
      <c r="I500" s="159">
        <f>ROUND(E500*H500,2)</f>
        <v>0</v>
      </c>
      <c r="J500" s="158"/>
      <c r="K500" s="159">
        <f>ROUND(E500*J500,2)</f>
        <v>0</v>
      </c>
      <c r="L500" s="159">
        <v>15</v>
      </c>
      <c r="M500" s="159">
        <f>G500*(1+L500/100)</f>
        <v>0</v>
      </c>
      <c r="N500" s="159">
        <v>2.2000000000000001E-4</v>
      </c>
      <c r="O500" s="159">
        <f>ROUND(E500*N500,2)</f>
        <v>0</v>
      </c>
      <c r="P500" s="159">
        <v>0</v>
      </c>
      <c r="Q500" s="159">
        <f>ROUND(E500*P500,2)</f>
        <v>0</v>
      </c>
      <c r="R500" s="159"/>
      <c r="S500" s="159"/>
      <c r="T500" s="160">
        <v>0</v>
      </c>
      <c r="U500" s="159">
        <f>ROUND(E500*T500,2)</f>
        <v>0</v>
      </c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 t="s">
        <v>305</v>
      </c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5"/>
      <c r="BH500" s="135"/>
    </row>
    <row r="501" spans="1:60" outlineLevel="1" x14ac:dyDescent="0.2">
      <c r="A501" s="136">
        <v>240</v>
      </c>
      <c r="B501" s="146" t="s">
        <v>1059</v>
      </c>
      <c r="C501" s="174" t="s">
        <v>1060</v>
      </c>
      <c r="D501" s="148" t="s">
        <v>202</v>
      </c>
      <c r="E501" s="152">
        <v>3.3660000000000001</v>
      </c>
      <c r="F501" s="158"/>
      <c r="G501" s="159">
        <f>ROUND(E501*F501,2)</f>
        <v>0</v>
      </c>
      <c r="H501" s="158"/>
      <c r="I501" s="159">
        <f>ROUND(E501*H501,2)</f>
        <v>0</v>
      </c>
      <c r="J501" s="158"/>
      <c r="K501" s="159">
        <f>ROUND(E501*J501,2)</f>
        <v>0</v>
      </c>
      <c r="L501" s="159">
        <v>15</v>
      </c>
      <c r="M501" s="159">
        <f>G501*(1+L501/100)</f>
        <v>0</v>
      </c>
      <c r="N501" s="159">
        <v>1.4999999999999999E-2</v>
      </c>
      <c r="O501" s="159">
        <f>ROUND(E501*N501,2)</f>
        <v>0.05</v>
      </c>
      <c r="P501" s="159">
        <v>0</v>
      </c>
      <c r="Q501" s="159">
        <f>ROUND(E501*P501,2)</f>
        <v>0</v>
      </c>
      <c r="R501" s="159"/>
      <c r="S501" s="159"/>
      <c r="T501" s="160">
        <v>0</v>
      </c>
      <c r="U501" s="159">
        <f>ROUND(E501*T501,2)</f>
        <v>0</v>
      </c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 t="s">
        <v>736</v>
      </c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</row>
    <row r="502" spans="1:60" outlineLevel="1" x14ac:dyDescent="0.2">
      <c r="A502" s="136"/>
      <c r="B502" s="146"/>
      <c r="C502" s="175" t="s">
        <v>1061</v>
      </c>
      <c r="D502" s="149"/>
      <c r="E502" s="153">
        <v>3.3660000000000001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0"/>
      <c r="U502" s="159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 t="s">
        <v>147</v>
      </c>
      <c r="AF502" s="135">
        <v>0</v>
      </c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/>
      <c r="BE502" s="135"/>
      <c r="BF502" s="135"/>
      <c r="BG502" s="135"/>
      <c r="BH502" s="135"/>
    </row>
    <row r="503" spans="1:60" outlineLevel="1" x14ac:dyDescent="0.2">
      <c r="A503" s="136">
        <v>241</v>
      </c>
      <c r="B503" s="146" t="s">
        <v>1062</v>
      </c>
      <c r="C503" s="174" t="s">
        <v>1063</v>
      </c>
      <c r="D503" s="148" t="s">
        <v>202</v>
      </c>
      <c r="E503" s="152">
        <v>62.26</v>
      </c>
      <c r="F503" s="158"/>
      <c r="G503" s="159">
        <f>ROUND(E503*F503,2)</f>
        <v>0</v>
      </c>
      <c r="H503" s="158"/>
      <c r="I503" s="159">
        <f>ROUND(E503*H503,2)</f>
        <v>0</v>
      </c>
      <c r="J503" s="158"/>
      <c r="K503" s="159">
        <f>ROUND(E503*J503,2)</f>
        <v>0</v>
      </c>
      <c r="L503" s="159">
        <v>15</v>
      </c>
      <c r="M503" s="159">
        <f>G503*(1+L503/100)</f>
        <v>0</v>
      </c>
      <c r="N503" s="159">
        <v>1.26E-2</v>
      </c>
      <c r="O503" s="159">
        <f>ROUND(E503*N503,2)</f>
        <v>0.78</v>
      </c>
      <c r="P503" s="159">
        <v>0</v>
      </c>
      <c r="Q503" s="159">
        <f>ROUND(E503*P503,2)</f>
        <v>0</v>
      </c>
      <c r="R503" s="159"/>
      <c r="S503" s="159"/>
      <c r="T503" s="160">
        <v>0</v>
      </c>
      <c r="U503" s="159">
        <f>ROUND(E503*T503,2)</f>
        <v>0</v>
      </c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 t="s">
        <v>736</v>
      </c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</row>
    <row r="504" spans="1:60" outlineLevel="1" x14ac:dyDescent="0.2">
      <c r="A504" s="136"/>
      <c r="B504" s="146"/>
      <c r="C504" s="175" t="s">
        <v>1064</v>
      </c>
      <c r="D504" s="149"/>
      <c r="E504" s="153">
        <v>62.26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0"/>
      <c r="U504" s="159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 t="s">
        <v>147</v>
      </c>
      <c r="AF504" s="135">
        <v>0</v>
      </c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</row>
    <row r="505" spans="1:60" x14ac:dyDescent="0.2">
      <c r="A505" s="142" t="s">
        <v>140</v>
      </c>
      <c r="B505" s="147" t="s">
        <v>105</v>
      </c>
      <c r="C505" s="176" t="s">
        <v>106</v>
      </c>
      <c r="D505" s="150"/>
      <c r="E505" s="154"/>
      <c r="F505" s="161"/>
      <c r="G505" s="161">
        <f>SUMIF(AE506:AE508,"&lt;&gt;NOR",G506:G508)</f>
        <v>0</v>
      </c>
      <c r="H505" s="161"/>
      <c r="I505" s="161">
        <f>SUM(I506:I508)</f>
        <v>0</v>
      </c>
      <c r="J505" s="161"/>
      <c r="K505" s="161">
        <f>SUM(K506:K508)</f>
        <v>0</v>
      </c>
      <c r="L505" s="161"/>
      <c r="M505" s="161">
        <f>SUM(M506:M508)</f>
        <v>0</v>
      </c>
      <c r="N505" s="161"/>
      <c r="O505" s="161">
        <f>SUM(O506:O508)</f>
        <v>0.45</v>
      </c>
      <c r="P505" s="161"/>
      <c r="Q505" s="161">
        <f>SUM(Q506:Q508)</f>
        <v>0</v>
      </c>
      <c r="R505" s="161"/>
      <c r="S505" s="161"/>
      <c r="T505" s="162"/>
      <c r="U505" s="161">
        <f>SUM(U506:U508)</f>
        <v>95.19</v>
      </c>
      <c r="AE505" t="s">
        <v>141</v>
      </c>
    </row>
    <row r="506" spans="1:60" ht="22.5" outlineLevel="1" x14ac:dyDescent="0.2">
      <c r="A506" s="136">
        <v>242</v>
      </c>
      <c r="B506" s="146" t="s">
        <v>1065</v>
      </c>
      <c r="C506" s="174" t="s">
        <v>1543</v>
      </c>
      <c r="D506" s="148" t="s">
        <v>202</v>
      </c>
      <c r="E506" s="152">
        <v>708.24300000000005</v>
      </c>
      <c r="F506" s="158"/>
      <c r="G506" s="159">
        <f>ROUND(E506*F506,2)</f>
        <v>0</v>
      </c>
      <c r="H506" s="158"/>
      <c r="I506" s="159">
        <f>ROUND(E506*H506,2)</f>
        <v>0</v>
      </c>
      <c r="J506" s="158"/>
      <c r="K506" s="159">
        <f>ROUND(E506*J506,2)</f>
        <v>0</v>
      </c>
      <c r="L506" s="159">
        <v>15</v>
      </c>
      <c r="M506" s="159">
        <f>G506*(1+L506/100)</f>
        <v>0</v>
      </c>
      <c r="N506" s="159">
        <v>6.4000000000000005E-4</v>
      </c>
      <c r="O506" s="159">
        <f>ROUND(E506*N506,2)</f>
        <v>0.45</v>
      </c>
      <c r="P506" s="159">
        <v>0</v>
      </c>
      <c r="Q506" s="159">
        <f>ROUND(E506*P506,2)</f>
        <v>0</v>
      </c>
      <c r="R506" s="159"/>
      <c r="S506" s="159"/>
      <c r="T506" s="160">
        <v>0.13439999999999999</v>
      </c>
      <c r="U506" s="159">
        <f>ROUND(E506*T506,2)</f>
        <v>95.19</v>
      </c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 t="s">
        <v>682</v>
      </c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  <c r="AV506" s="135"/>
      <c r="AW506" s="135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5"/>
      <c r="BH506" s="135"/>
    </row>
    <row r="507" spans="1:60" outlineLevel="1" x14ac:dyDescent="0.2">
      <c r="A507" s="136"/>
      <c r="B507" s="146"/>
      <c r="C507" s="175" t="s">
        <v>1066</v>
      </c>
      <c r="D507" s="149"/>
      <c r="E507" s="153">
        <v>198.53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60"/>
      <c r="U507" s="159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 t="s">
        <v>147</v>
      </c>
      <c r="AF507" s="135">
        <v>0</v>
      </c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</row>
    <row r="508" spans="1:60" outlineLevel="1" x14ac:dyDescent="0.2">
      <c r="A508" s="136"/>
      <c r="B508" s="146"/>
      <c r="C508" s="175" t="s">
        <v>1067</v>
      </c>
      <c r="D508" s="149"/>
      <c r="E508" s="153">
        <v>509.71300000000002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0"/>
      <c r="U508" s="159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 t="s">
        <v>147</v>
      </c>
      <c r="AF508" s="135">
        <v>0</v>
      </c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</row>
    <row r="509" spans="1:60" x14ac:dyDescent="0.2">
      <c r="A509" s="142" t="s">
        <v>140</v>
      </c>
      <c r="B509" s="147" t="s">
        <v>107</v>
      </c>
      <c r="C509" s="176" t="s">
        <v>108</v>
      </c>
      <c r="D509" s="150"/>
      <c r="E509" s="154"/>
      <c r="F509" s="161"/>
      <c r="G509" s="161">
        <f>SUMIF(AE510:AE510,"&lt;&gt;NOR",G510:G510)</f>
        <v>0</v>
      </c>
      <c r="H509" s="161"/>
      <c r="I509" s="161">
        <f>SUM(I510:I510)</f>
        <v>0</v>
      </c>
      <c r="J509" s="161"/>
      <c r="K509" s="161">
        <f>SUM(K510:K510)</f>
        <v>0</v>
      </c>
      <c r="L509" s="161"/>
      <c r="M509" s="161">
        <f>SUM(M510:M510)</f>
        <v>0</v>
      </c>
      <c r="N509" s="161"/>
      <c r="O509" s="161">
        <f>SUM(O510:O510)</f>
        <v>0</v>
      </c>
      <c r="P509" s="161"/>
      <c r="Q509" s="161">
        <f>SUM(Q510:Q510)</f>
        <v>0</v>
      </c>
      <c r="R509" s="161"/>
      <c r="S509" s="161"/>
      <c r="T509" s="162"/>
      <c r="U509" s="161">
        <f>SUM(U510:U510)</f>
        <v>0</v>
      </c>
      <c r="AE509" t="s">
        <v>141</v>
      </c>
    </row>
    <row r="510" spans="1:60" outlineLevel="1" x14ac:dyDescent="0.2">
      <c r="A510" s="136">
        <v>243</v>
      </c>
      <c r="B510" s="146" t="s">
        <v>1068</v>
      </c>
      <c r="C510" s="174" t="s">
        <v>1069</v>
      </c>
      <c r="D510" s="148" t="s">
        <v>304</v>
      </c>
      <c r="E510" s="152">
        <v>2</v>
      </c>
      <c r="F510" s="158"/>
      <c r="G510" s="159">
        <f>ROUND(E510*F510,2)</f>
        <v>0</v>
      </c>
      <c r="H510" s="158"/>
      <c r="I510" s="159">
        <f>ROUND(E510*H510,2)</f>
        <v>0</v>
      </c>
      <c r="J510" s="158"/>
      <c r="K510" s="159">
        <f>ROUND(E510*J510,2)</f>
        <v>0</v>
      </c>
      <c r="L510" s="159">
        <v>15</v>
      </c>
      <c r="M510" s="159">
        <f>G510*(1+L510/100)</f>
        <v>0</v>
      </c>
      <c r="N510" s="159">
        <v>0</v>
      </c>
      <c r="O510" s="159">
        <f>ROUND(E510*N510,2)</f>
        <v>0</v>
      </c>
      <c r="P510" s="159">
        <v>0</v>
      </c>
      <c r="Q510" s="159">
        <f>ROUND(E510*P510,2)</f>
        <v>0</v>
      </c>
      <c r="R510" s="159"/>
      <c r="S510" s="159"/>
      <c r="T510" s="160">
        <v>0</v>
      </c>
      <c r="U510" s="159">
        <f>ROUND(E510*T510,2)</f>
        <v>0</v>
      </c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 t="s">
        <v>150</v>
      </c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</row>
    <row r="511" spans="1:60" x14ac:dyDescent="0.2">
      <c r="A511" s="142" t="s">
        <v>140</v>
      </c>
      <c r="B511" s="147" t="s">
        <v>109</v>
      </c>
      <c r="C511" s="176" t="s">
        <v>110</v>
      </c>
      <c r="D511" s="150"/>
      <c r="E511" s="154"/>
      <c r="F511" s="161"/>
      <c r="G511" s="161">
        <f>SUMIF(AE512:AE512,"&lt;&gt;NOR",G512:G512)</f>
        <v>0</v>
      </c>
      <c r="H511" s="161"/>
      <c r="I511" s="161">
        <f>SUM(I512:I512)</f>
        <v>0</v>
      </c>
      <c r="J511" s="161"/>
      <c r="K511" s="161">
        <f>SUM(K512:K512)</f>
        <v>0</v>
      </c>
      <c r="L511" s="161"/>
      <c r="M511" s="161">
        <f>SUM(M512:M512)</f>
        <v>0</v>
      </c>
      <c r="N511" s="161"/>
      <c r="O511" s="161">
        <f>SUM(O512:O512)</f>
        <v>0</v>
      </c>
      <c r="P511" s="161"/>
      <c r="Q511" s="161">
        <f>SUM(Q512:Q512)</f>
        <v>0</v>
      </c>
      <c r="R511" s="161"/>
      <c r="S511" s="161"/>
      <c r="T511" s="162"/>
      <c r="U511" s="161">
        <f>SUM(U512:U512)</f>
        <v>0</v>
      </c>
      <c r="AE511" t="s">
        <v>141</v>
      </c>
    </row>
    <row r="512" spans="1:60" outlineLevel="1" x14ac:dyDescent="0.2">
      <c r="A512" s="136">
        <v>244</v>
      </c>
      <c r="B512" s="146" t="s">
        <v>1070</v>
      </c>
      <c r="C512" s="174" t="s">
        <v>1534</v>
      </c>
      <c r="D512" s="148" t="s">
        <v>815</v>
      </c>
      <c r="E512" s="152">
        <v>1</v>
      </c>
      <c r="F512" s="158">
        <f>'D02, D03-krajní dům-elektroinst'!G129</f>
        <v>0</v>
      </c>
      <c r="G512" s="159">
        <f>ROUND(E512*F512,2)</f>
        <v>0</v>
      </c>
      <c r="H512" s="158"/>
      <c r="I512" s="159">
        <f>ROUND(E512*H512,2)</f>
        <v>0</v>
      </c>
      <c r="J512" s="158"/>
      <c r="K512" s="159">
        <f>ROUND(E512*J512,2)</f>
        <v>0</v>
      </c>
      <c r="L512" s="159">
        <v>15</v>
      </c>
      <c r="M512" s="159">
        <f>G512*(1+L512/100)</f>
        <v>0</v>
      </c>
      <c r="N512" s="159">
        <v>0</v>
      </c>
      <c r="O512" s="159">
        <f>ROUND(E512*N512,2)</f>
        <v>0</v>
      </c>
      <c r="P512" s="159">
        <v>0</v>
      </c>
      <c r="Q512" s="159">
        <f>ROUND(E512*P512,2)</f>
        <v>0</v>
      </c>
      <c r="R512" s="159"/>
      <c r="S512" s="159"/>
      <c r="T512" s="160">
        <v>0</v>
      </c>
      <c r="U512" s="159">
        <f>ROUND(E512*T512,2)</f>
        <v>0</v>
      </c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 t="s">
        <v>150</v>
      </c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</row>
    <row r="513" spans="1:60" x14ac:dyDescent="0.2">
      <c r="A513" s="142" t="s">
        <v>140</v>
      </c>
      <c r="B513" s="147" t="s">
        <v>112</v>
      </c>
      <c r="C513" s="176" t="s">
        <v>113</v>
      </c>
      <c r="D513" s="150"/>
      <c r="E513" s="154"/>
      <c r="F513" s="161"/>
      <c r="G513" s="161">
        <f>SUMIF(AE514:AE514,"&lt;&gt;NOR",G514:G514)</f>
        <v>0</v>
      </c>
      <c r="H513" s="161"/>
      <c r="I513" s="161">
        <f>SUM(I514:I514)</f>
        <v>0</v>
      </c>
      <c r="J513" s="161"/>
      <c r="K513" s="161">
        <f>SUM(K514:K514)</f>
        <v>0</v>
      </c>
      <c r="L513" s="161"/>
      <c r="M513" s="161">
        <f>SUM(M514:M514)</f>
        <v>0</v>
      </c>
      <c r="N513" s="161"/>
      <c r="O513" s="161">
        <f>SUM(O514:O514)</f>
        <v>0</v>
      </c>
      <c r="P513" s="161"/>
      <c r="Q513" s="161">
        <f>SUM(Q514:Q514)</f>
        <v>0</v>
      </c>
      <c r="R513" s="161"/>
      <c r="S513" s="161"/>
      <c r="T513" s="162"/>
      <c r="U513" s="161">
        <f>SUM(U514:U514)</f>
        <v>0</v>
      </c>
      <c r="AE513" t="s">
        <v>141</v>
      </c>
    </row>
    <row r="514" spans="1:60" outlineLevel="1" x14ac:dyDescent="0.2">
      <c r="A514" s="136">
        <v>245</v>
      </c>
      <c r="B514" s="146" t="s">
        <v>1071</v>
      </c>
      <c r="C514" s="174" t="s">
        <v>1072</v>
      </c>
      <c r="D514" s="148" t="s">
        <v>815</v>
      </c>
      <c r="E514" s="152">
        <v>1</v>
      </c>
      <c r="F514" s="158">
        <f>'D02, D03-krajní dům-slaboproud'!G62</f>
        <v>0</v>
      </c>
      <c r="G514" s="159">
        <f>ROUND(E514*F514,2)</f>
        <v>0</v>
      </c>
      <c r="H514" s="158"/>
      <c r="I514" s="159">
        <f>ROUND(E514*H514,2)</f>
        <v>0</v>
      </c>
      <c r="J514" s="158"/>
      <c r="K514" s="159">
        <f>ROUND(E514*J514,2)</f>
        <v>0</v>
      </c>
      <c r="L514" s="159">
        <v>15</v>
      </c>
      <c r="M514" s="159">
        <f>G514*(1+L514/100)</f>
        <v>0</v>
      </c>
      <c r="N514" s="159">
        <v>0</v>
      </c>
      <c r="O514" s="159">
        <f>ROUND(E514*N514,2)</f>
        <v>0</v>
      </c>
      <c r="P514" s="159">
        <v>0</v>
      </c>
      <c r="Q514" s="159">
        <f>ROUND(E514*P514,2)</f>
        <v>0</v>
      </c>
      <c r="R514" s="159"/>
      <c r="S514" s="159"/>
      <c r="T514" s="160">
        <v>0</v>
      </c>
      <c r="U514" s="159">
        <f>ROUND(E514*T514,2)</f>
        <v>0</v>
      </c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 t="s">
        <v>150</v>
      </c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  <c r="BE514" s="135"/>
      <c r="BF514" s="135"/>
      <c r="BG514" s="135"/>
      <c r="BH514" s="135"/>
    </row>
    <row r="515" spans="1:60" x14ac:dyDescent="0.2">
      <c r="A515" s="142" t="s">
        <v>140</v>
      </c>
      <c r="B515" s="147" t="s">
        <v>114</v>
      </c>
      <c r="C515" s="176" t="s">
        <v>115</v>
      </c>
      <c r="D515" s="150"/>
      <c r="E515" s="154"/>
      <c r="F515" s="161"/>
      <c r="G515" s="161">
        <f>SUMIF(AE516:AE516,"&lt;&gt;NOR",G516:G516)</f>
        <v>0</v>
      </c>
      <c r="H515" s="161"/>
      <c r="I515" s="161">
        <f>SUM(I516:I516)</f>
        <v>0</v>
      </c>
      <c r="J515" s="161"/>
      <c r="K515" s="161">
        <f>SUM(K516:K516)</f>
        <v>0</v>
      </c>
      <c r="L515" s="161"/>
      <c r="M515" s="161">
        <f>SUM(M516:M516)</f>
        <v>0</v>
      </c>
      <c r="N515" s="161"/>
      <c r="O515" s="161">
        <f>SUM(O516:O516)</f>
        <v>0</v>
      </c>
      <c r="P515" s="161"/>
      <c r="Q515" s="161">
        <f>SUM(Q516:Q516)</f>
        <v>0</v>
      </c>
      <c r="R515" s="161"/>
      <c r="S515" s="161"/>
      <c r="T515" s="162"/>
      <c r="U515" s="161">
        <f>SUM(U516:U516)</f>
        <v>0</v>
      </c>
      <c r="AE515" t="s">
        <v>141</v>
      </c>
    </row>
    <row r="516" spans="1:60" outlineLevel="1" x14ac:dyDescent="0.2">
      <c r="A516" s="136">
        <v>246</v>
      </c>
      <c r="B516" s="146" t="s">
        <v>1073</v>
      </c>
      <c r="C516" s="174" t="s">
        <v>1074</v>
      </c>
      <c r="D516" s="148" t="s">
        <v>815</v>
      </c>
      <c r="E516" s="152">
        <v>1</v>
      </c>
      <c r="F516" s="158"/>
      <c r="G516" s="159">
        <f>ROUND(E516*F516,2)</f>
        <v>0</v>
      </c>
      <c r="H516" s="158"/>
      <c r="I516" s="159">
        <f>ROUND(E516*H516,2)</f>
        <v>0</v>
      </c>
      <c r="J516" s="158"/>
      <c r="K516" s="159">
        <f>ROUND(E516*J516,2)</f>
        <v>0</v>
      </c>
      <c r="L516" s="159">
        <v>15</v>
      </c>
      <c r="M516" s="159">
        <f>G516*(1+L516/100)</f>
        <v>0</v>
      </c>
      <c r="N516" s="159">
        <v>0</v>
      </c>
      <c r="O516" s="159">
        <f>ROUND(E516*N516,2)</f>
        <v>0</v>
      </c>
      <c r="P516" s="159">
        <v>0</v>
      </c>
      <c r="Q516" s="159">
        <f>ROUND(E516*P516,2)</f>
        <v>0</v>
      </c>
      <c r="R516" s="159"/>
      <c r="S516" s="159"/>
      <c r="T516" s="160">
        <v>0</v>
      </c>
      <c r="U516" s="159">
        <f>ROUND(E516*T516,2)</f>
        <v>0</v>
      </c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 t="s">
        <v>1075</v>
      </c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  <c r="BE516" s="135"/>
      <c r="BF516" s="135"/>
      <c r="BG516" s="135"/>
      <c r="BH516" s="135"/>
    </row>
    <row r="517" spans="1:60" x14ac:dyDescent="0.2">
      <c r="A517" s="142" t="s">
        <v>140</v>
      </c>
      <c r="B517" s="147" t="s">
        <v>116</v>
      </c>
      <c r="C517" s="176" t="s">
        <v>28</v>
      </c>
      <c r="D517" s="150"/>
      <c r="E517" s="154"/>
      <c r="F517" s="161"/>
      <c r="G517" s="161">
        <f>SUMIF(AE518:AE519,"&lt;&gt;NOR",G518:G519)</f>
        <v>0</v>
      </c>
      <c r="H517" s="161"/>
      <c r="I517" s="161">
        <f>SUM(I518:I519)</f>
        <v>0</v>
      </c>
      <c r="J517" s="161"/>
      <c r="K517" s="161">
        <f>SUM(K518:K519)</f>
        <v>0</v>
      </c>
      <c r="L517" s="161"/>
      <c r="M517" s="161">
        <f>SUM(M518:M519)</f>
        <v>0</v>
      </c>
      <c r="N517" s="161"/>
      <c r="O517" s="161">
        <f>SUM(O518:O519)</f>
        <v>0</v>
      </c>
      <c r="P517" s="161"/>
      <c r="Q517" s="161">
        <f>SUM(Q518:Q519)</f>
        <v>0</v>
      </c>
      <c r="R517" s="161"/>
      <c r="S517" s="161"/>
      <c r="T517" s="162"/>
      <c r="U517" s="161">
        <f>SUM(U518:U519)</f>
        <v>0</v>
      </c>
      <c r="AE517" t="s">
        <v>141</v>
      </c>
    </row>
    <row r="518" spans="1:60" outlineLevel="1" x14ac:dyDescent="0.2">
      <c r="A518" s="136">
        <v>247</v>
      </c>
      <c r="B518" s="146" t="s">
        <v>1076</v>
      </c>
      <c r="C518" s="174" t="s">
        <v>1077</v>
      </c>
      <c r="D518" s="148" t="s">
        <v>1078</v>
      </c>
      <c r="E518" s="152">
        <v>1</v>
      </c>
      <c r="F518" s="158"/>
      <c r="G518" s="159">
        <f>ROUND(E518*F518,2)</f>
        <v>0</v>
      </c>
      <c r="H518" s="158"/>
      <c r="I518" s="159">
        <f>ROUND(E518*H518,2)</f>
        <v>0</v>
      </c>
      <c r="J518" s="158"/>
      <c r="K518" s="159">
        <f>ROUND(E518*J518,2)</f>
        <v>0</v>
      </c>
      <c r="L518" s="159">
        <v>15</v>
      </c>
      <c r="M518" s="159">
        <f>G518*(1+L518/100)</f>
        <v>0</v>
      </c>
      <c r="N518" s="159">
        <v>0</v>
      </c>
      <c r="O518" s="159">
        <f>ROUND(E518*N518,2)</f>
        <v>0</v>
      </c>
      <c r="P518" s="159">
        <v>0</v>
      </c>
      <c r="Q518" s="159">
        <f>ROUND(E518*P518,2)</f>
        <v>0</v>
      </c>
      <c r="R518" s="159"/>
      <c r="S518" s="159"/>
      <c r="T518" s="160">
        <v>0</v>
      </c>
      <c r="U518" s="159">
        <f>ROUND(E518*T518,2)</f>
        <v>0</v>
      </c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 t="s">
        <v>1079</v>
      </c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  <c r="BE518" s="135"/>
      <c r="BF518" s="135"/>
      <c r="BG518" s="135"/>
      <c r="BH518" s="135"/>
    </row>
    <row r="519" spans="1:60" outlineLevel="1" x14ac:dyDescent="0.2">
      <c r="A519" s="163">
        <v>248</v>
      </c>
      <c r="B519" s="164" t="s">
        <v>1080</v>
      </c>
      <c r="C519" s="184" t="s">
        <v>1081</v>
      </c>
      <c r="D519" s="181" t="s">
        <v>1078</v>
      </c>
      <c r="E519" s="182">
        <v>1</v>
      </c>
      <c r="F519" s="183"/>
      <c r="G519" s="167">
        <f>ROUND(E519*F519,2)</f>
        <v>0</v>
      </c>
      <c r="H519" s="183"/>
      <c r="I519" s="167">
        <f>ROUND(E519*H519,2)</f>
        <v>0</v>
      </c>
      <c r="J519" s="183"/>
      <c r="K519" s="167">
        <f>ROUND(E519*J519,2)</f>
        <v>0</v>
      </c>
      <c r="L519" s="167">
        <v>15</v>
      </c>
      <c r="M519" s="167">
        <f>G519*(1+L519/100)</f>
        <v>0</v>
      </c>
      <c r="N519" s="167">
        <v>0</v>
      </c>
      <c r="O519" s="167">
        <f>ROUND(E519*N519,2)</f>
        <v>0</v>
      </c>
      <c r="P519" s="167">
        <v>0</v>
      </c>
      <c r="Q519" s="167">
        <f>ROUND(E519*P519,2)</f>
        <v>0</v>
      </c>
      <c r="R519" s="167"/>
      <c r="S519" s="167"/>
      <c r="T519" s="168">
        <v>0</v>
      </c>
      <c r="U519" s="167">
        <f>ROUND(E519*T519,2)</f>
        <v>0</v>
      </c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 t="s">
        <v>1082</v>
      </c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</row>
    <row r="520" spans="1:60" x14ac:dyDescent="0.2">
      <c r="A520" s="5"/>
      <c r="B520" s="6" t="s">
        <v>378</v>
      </c>
      <c r="C520" s="178" t="s">
        <v>378</v>
      </c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AC520">
        <v>15</v>
      </c>
      <c r="AD520">
        <v>21</v>
      </c>
    </row>
    <row r="521" spans="1:60" x14ac:dyDescent="0.2">
      <c r="A521" s="169"/>
      <c r="B521" s="170" t="s">
        <v>30</v>
      </c>
      <c r="C521" s="179" t="s">
        <v>378</v>
      </c>
      <c r="D521" s="171"/>
      <c r="E521" s="172"/>
      <c r="F521" s="172"/>
      <c r="G521" s="173">
        <f>G7+G71+G103+G117+G164+G194+G206+G215+G226+G234+G236+G247+G296+G321+G347+G369+G371+G396+G398+G413+G432+G434+G455+G487+G491+G505+G509+G511+G513+G515+G517</f>
        <v>0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AC521">
        <f>SUMIF(L7:L519,AC520,G7:G519)</f>
        <v>0</v>
      </c>
      <c r="AD521">
        <f>SUMIF(L7:L519,AD520,G7:G519)</f>
        <v>0</v>
      </c>
      <c r="AE521" t="s">
        <v>379</v>
      </c>
    </row>
    <row r="522" spans="1:60" x14ac:dyDescent="0.2">
      <c r="A522" s="5"/>
      <c r="B522" s="6" t="s">
        <v>378</v>
      </c>
      <c r="C522" s="178" t="s">
        <v>378</v>
      </c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60" x14ac:dyDescent="0.2">
      <c r="A523" s="5"/>
      <c r="B523" s="6" t="s">
        <v>378</v>
      </c>
      <c r="C523" s="178" t="s">
        <v>378</v>
      </c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60" x14ac:dyDescent="0.2">
      <c r="A524" s="327" t="s">
        <v>380</v>
      </c>
      <c r="B524" s="327"/>
      <c r="C524" s="328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60" x14ac:dyDescent="0.2">
      <c r="A525" s="308"/>
      <c r="B525" s="309"/>
      <c r="C525" s="310"/>
      <c r="D525" s="309"/>
      <c r="E525" s="309"/>
      <c r="F525" s="309"/>
      <c r="G525" s="31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AE525" t="s">
        <v>381</v>
      </c>
    </row>
    <row r="526" spans="1:60" x14ac:dyDescent="0.2">
      <c r="A526" s="312"/>
      <c r="B526" s="313"/>
      <c r="C526" s="314"/>
      <c r="D526" s="313"/>
      <c r="E526" s="313"/>
      <c r="F526" s="313"/>
      <c r="G526" s="31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60" x14ac:dyDescent="0.2">
      <c r="A527" s="312"/>
      <c r="B527" s="313"/>
      <c r="C527" s="314"/>
      <c r="D527" s="313"/>
      <c r="E527" s="313"/>
      <c r="F527" s="313"/>
      <c r="G527" s="31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60" x14ac:dyDescent="0.2">
      <c r="A528" s="312"/>
      <c r="B528" s="313"/>
      <c r="C528" s="314"/>
      <c r="D528" s="313"/>
      <c r="E528" s="313"/>
      <c r="F528" s="313"/>
      <c r="G528" s="31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31" x14ac:dyDescent="0.2">
      <c r="A529" s="316"/>
      <c r="B529" s="317"/>
      <c r="C529" s="318"/>
      <c r="D529" s="317"/>
      <c r="E529" s="317"/>
      <c r="F529" s="317"/>
      <c r="G529" s="319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31" x14ac:dyDescent="0.2">
      <c r="A530" s="5"/>
      <c r="B530" s="6" t="s">
        <v>378</v>
      </c>
      <c r="C530" s="178" t="s">
        <v>378</v>
      </c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31" x14ac:dyDescent="0.2">
      <c r="C531" s="180"/>
      <c r="D531" s="130"/>
      <c r="AE531" t="s">
        <v>382</v>
      </c>
    </row>
    <row r="532" spans="1:31" x14ac:dyDescent="0.2">
      <c r="D532" s="130"/>
    </row>
    <row r="533" spans="1:31" x14ac:dyDescent="0.2">
      <c r="D533" s="130"/>
    </row>
    <row r="534" spans="1:31" x14ac:dyDescent="0.2">
      <c r="D534" s="130"/>
    </row>
    <row r="535" spans="1:31" x14ac:dyDescent="0.2">
      <c r="D535" s="130"/>
    </row>
    <row r="536" spans="1:31" x14ac:dyDescent="0.2">
      <c r="D536" s="130"/>
    </row>
    <row r="537" spans="1:31" x14ac:dyDescent="0.2">
      <c r="D537" s="130"/>
    </row>
    <row r="538" spans="1:31" x14ac:dyDescent="0.2">
      <c r="D538" s="130"/>
    </row>
    <row r="539" spans="1:31" x14ac:dyDescent="0.2">
      <c r="D539" s="130"/>
    </row>
    <row r="540" spans="1:31" x14ac:dyDescent="0.2">
      <c r="D540" s="130"/>
    </row>
    <row r="541" spans="1:31" x14ac:dyDescent="0.2">
      <c r="D541" s="130"/>
    </row>
    <row r="542" spans="1:31" x14ac:dyDescent="0.2">
      <c r="D542" s="130"/>
    </row>
    <row r="543" spans="1:31" x14ac:dyDescent="0.2">
      <c r="D543" s="130"/>
    </row>
    <row r="544" spans="1:31" x14ac:dyDescent="0.2">
      <c r="D544" s="130"/>
    </row>
    <row r="545" spans="4:4" x14ac:dyDescent="0.2">
      <c r="D545" s="130"/>
    </row>
    <row r="546" spans="4:4" x14ac:dyDescent="0.2">
      <c r="D546" s="130"/>
    </row>
    <row r="547" spans="4:4" x14ac:dyDescent="0.2">
      <c r="D547" s="130"/>
    </row>
    <row r="548" spans="4:4" x14ac:dyDescent="0.2">
      <c r="D548" s="130"/>
    </row>
    <row r="549" spans="4:4" x14ac:dyDescent="0.2">
      <c r="D549" s="130"/>
    </row>
    <row r="550" spans="4:4" x14ac:dyDescent="0.2">
      <c r="D550" s="130"/>
    </row>
    <row r="551" spans="4:4" x14ac:dyDescent="0.2">
      <c r="D551" s="130"/>
    </row>
    <row r="552" spans="4:4" x14ac:dyDescent="0.2">
      <c r="D552" s="130"/>
    </row>
    <row r="553" spans="4:4" x14ac:dyDescent="0.2">
      <c r="D553" s="130"/>
    </row>
    <row r="554" spans="4:4" x14ac:dyDescent="0.2">
      <c r="D554" s="130"/>
    </row>
    <row r="555" spans="4:4" x14ac:dyDescent="0.2">
      <c r="D555" s="130"/>
    </row>
    <row r="556" spans="4:4" x14ac:dyDescent="0.2">
      <c r="D556" s="130"/>
    </row>
    <row r="557" spans="4:4" x14ac:dyDescent="0.2">
      <c r="D557" s="130"/>
    </row>
    <row r="558" spans="4:4" x14ac:dyDescent="0.2">
      <c r="D558" s="130"/>
    </row>
    <row r="559" spans="4:4" x14ac:dyDescent="0.2">
      <c r="D559" s="130"/>
    </row>
    <row r="560" spans="4:4" x14ac:dyDescent="0.2">
      <c r="D560" s="130"/>
    </row>
    <row r="561" spans="4:4" x14ac:dyDescent="0.2">
      <c r="D561" s="130"/>
    </row>
    <row r="562" spans="4:4" x14ac:dyDescent="0.2">
      <c r="D562" s="130"/>
    </row>
    <row r="563" spans="4:4" x14ac:dyDescent="0.2">
      <c r="D563" s="130"/>
    </row>
    <row r="564" spans="4:4" x14ac:dyDescent="0.2">
      <c r="D564" s="130"/>
    </row>
    <row r="565" spans="4:4" x14ac:dyDescent="0.2">
      <c r="D565" s="130"/>
    </row>
    <row r="566" spans="4:4" x14ac:dyDescent="0.2">
      <c r="D566" s="130"/>
    </row>
    <row r="567" spans="4:4" x14ac:dyDescent="0.2">
      <c r="D567" s="130"/>
    </row>
    <row r="568" spans="4:4" x14ac:dyDescent="0.2">
      <c r="D568" s="130"/>
    </row>
    <row r="569" spans="4:4" x14ac:dyDescent="0.2">
      <c r="D569" s="130"/>
    </row>
    <row r="570" spans="4:4" x14ac:dyDescent="0.2">
      <c r="D570" s="130"/>
    </row>
    <row r="571" spans="4:4" x14ac:dyDescent="0.2">
      <c r="D571" s="130"/>
    </row>
    <row r="572" spans="4:4" x14ac:dyDescent="0.2">
      <c r="D572" s="130"/>
    </row>
    <row r="573" spans="4:4" x14ac:dyDescent="0.2">
      <c r="D573" s="130"/>
    </row>
    <row r="574" spans="4:4" x14ac:dyDescent="0.2">
      <c r="D574" s="130"/>
    </row>
    <row r="575" spans="4:4" x14ac:dyDescent="0.2">
      <c r="D575" s="130"/>
    </row>
    <row r="576" spans="4:4" x14ac:dyDescent="0.2">
      <c r="D576" s="130"/>
    </row>
    <row r="577" spans="4:4" x14ac:dyDescent="0.2">
      <c r="D577" s="130"/>
    </row>
    <row r="578" spans="4:4" x14ac:dyDescent="0.2">
      <c r="D578" s="130"/>
    </row>
    <row r="579" spans="4:4" x14ac:dyDescent="0.2">
      <c r="D579" s="130"/>
    </row>
    <row r="580" spans="4:4" x14ac:dyDescent="0.2">
      <c r="D580" s="130"/>
    </row>
    <row r="581" spans="4:4" x14ac:dyDescent="0.2">
      <c r="D581" s="130"/>
    </row>
    <row r="582" spans="4:4" x14ac:dyDescent="0.2">
      <c r="D582" s="130"/>
    </row>
    <row r="583" spans="4:4" x14ac:dyDescent="0.2">
      <c r="D583" s="130"/>
    </row>
    <row r="584" spans="4:4" x14ac:dyDescent="0.2">
      <c r="D584" s="130"/>
    </row>
    <row r="585" spans="4:4" x14ac:dyDescent="0.2">
      <c r="D585" s="130"/>
    </row>
    <row r="586" spans="4:4" x14ac:dyDescent="0.2">
      <c r="D586" s="130"/>
    </row>
    <row r="587" spans="4:4" x14ac:dyDescent="0.2">
      <c r="D587" s="130"/>
    </row>
    <row r="588" spans="4:4" x14ac:dyDescent="0.2">
      <c r="D588" s="130"/>
    </row>
    <row r="589" spans="4:4" x14ac:dyDescent="0.2">
      <c r="D589" s="130"/>
    </row>
    <row r="590" spans="4:4" x14ac:dyDescent="0.2">
      <c r="D590" s="130"/>
    </row>
    <row r="591" spans="4:4" x14ac:dyDescent="0.2">
      <c r="D591" s="130"/>
    </row>
    <row r="592" spans="4:4" x14ac:dyDescent="0.2">
      <c r="D592" s="130"/>
    </row>
    <row r="593" spans="4:4" x14ac:dyDescent="0.2">
      <c r="D593" s="130"/>
    </row>
    <row r="594" spans="4:4" x14ac:dyDescent="0.2">
      <c r="D594" s="130"/>
    </row>
    <row r="595" spans="4:4" x14ac:dyDescent="0.2">
      <c r="D595" s="130"/>
    </row>
    <row r="596" spans="4:4" x14ac:dyDescent="0.2">
      <c r="D596" s="130"/>
    </row>
    <row r="597" spans="4:4" x14ac:dyDescent="0.2">
      <c r="D597" s="130"/>
    </row>
    <row r="598" spans="4:4" x14ac:dyDescent="0.2">
      <c r="D598" s="130"/>
    </row>
    <row r="599" spans="4:4" x14ac:dyDescent="0.2">
      <c r="D599" s="130"/>
    </row>
    <row r="600" spans="4:4" x14ac:dyDescent="0.2">
      <c r="D600" s="130"/>
    </row>
    <row r="601" spans="4:4" x14ac:dyDescent="0.2">
      <c r="D601" s="130"/>
    </row>
    <row r="602" spans="4:4" x14ac:dyDescent="0.2">
      <c r="D602" s="130"/>
    </row>
    <row r="603" spans="4:4" x14ac:dyDescent="0.2">
      <c r="D603" s="130"/>
    </row>
    <row r="604" spans="4:4" x14ac:dyDescent="0.2">
      <c r="D604" s="130"/>
    </row>
    <row r="605" spans="4:4" x14ac:dyDescent="0.2">
      <c r="D605" s="130"/>
    </row>
    <row r="606" spans="4:4" x14ac:dyDescent="0.2">
      <c r="D606" s="130"/>
    </row>
    <row r="607" spans="4:4" x14ac:dyDescent="0.2">
      <c r="D607" s="130"/>
    </row>
    <row r="608" spans="4:4" x14ac:dyDescent="0.2">
      <c r="D608" s="130"/>
    </row>
    <row r="609" spans="4:4" x14ac:dyDescent="0.2">
      <c r="D609" s="130"/>
    </row>
    <row r="610" spans="4:4" x14ac:dyDescent="0.2">
      <c r="D610" s="130"/>
    </row>
    <row r="611" spans="4:4" x14ac:dyDescent="0.2">
      <c r="D611" s="130"/>
    </row>
    <row r="612" spans="4:4" x14ac:dyDescent="0.2">
      <c r="D612" s="130"/>
    </row>
    <row r="613" spans="4:4" x14ac:dyDescent="0.2">
      <c r="D613" s="130"/>
    </row>
    <row r="614" spans="4:4" x14ac:dyDescent="0.2">
      <c r="D614" s="130"/>
    </row>
    <row r="615" spans="4:4" x14ac:dyDescent="0.2">
      <c r="D615" s="130"/>
    </row>
    <row r="616" spans="4:4" x14ac:dyDescent="0.2">
      <c r="D616" s="130"/>
    </row>
    <row r="617" spans="4:4" x14ac:dyDescent="0.2">
      <c r="D617" s="130"/>
    </row>
    <row r="618" spans="4:4" x14ac:dyDescent="0.2">
      <c r="D618" s="130"/>
    </row>
    <row r="619" spans="4:4" x14ac:dyDescent="0.2">
      <c r="D619" s="130"/>
    </row>
    <row r="620" spans="4:4" x14ac:dyDescent="0.2">
      <c r="D620" s="130"/>
    </row>
    <row r="621" spans="4:4" x14ac:dyDescent="0.2">
      <c r="D621" s="130"/>
    </row>
    <row r="622" spans="4:4" x14ac:dyDescent="0.2">
      <c r="D622" s="130"/>
    </row>
    <row r="623" spans="4:4" x14ac:dyDescent="0.2">
      <c r="D623" s="130"/>
    </row>
    <row r="624" spans="4:4" x14ac:dyDescent="0.2">
      <c r="D624" s="130"/>
    </row>
    <row r="625" spans="4:4" x14ac:dyDescent="0.2">
      <c r="D625" s="130"/>
    </row>
    <row r="626" spans="4:4" x14ac:dyDescent="0.2">
      <c r="D626" s="130"/>
    </row>
    <row r="627" spans="4:4" x14ac:dyDescent="0.2">
      <c r="D627" s="130"/>
    </row>
    <row r="628" spans="4:4" x14ac:dyDescent="0.2">
      <c r="D628" s="130"/>
    </row>
    <row r="629" spans="4:4" x14ac:dyDescent="0.2">
      <c r="D629" s="130"/>
    </row>
    <row r="630" spans="4:4" x14ac:dyDescent="0.2">
      <c r="D630" s="130"/>
    </row>
    <row r="631" spans="4:4" x14ac:dyDescent="0.2">
      <c r="D631" s="130"/>
    </row>
    <row r="632" spans="4:4" x14ac:dyDescent="0.2">
      <c r="D632" s="130"/>
    </row>
    <row r="633" spans="4:4" x14ac:dyDescent="0.2">
      <c r="D633" s="130"/>
    </row>
    <row r="634" spans="4:4" x14ac:dyDescent="0.2">
      <c r="D634" s="130"/>
    </row>
    <row r="635" spans="4:4" x14ac:dyDescent="0.2">
      <c r="D635" s="130"/>
    </row>
    <row r="636" spans="4:4" x14ac:dyDescent="0.2">
      <c r="D636" s="130"/>
    </row>
    <row r="637" spans="4:4" x14ac:dyDescent="0.2">
      <c r="D637" s="130"/>
    </row>
    <row r="638" spans="4:4" x14ac:dyDescent="0.2">
      <c r="D638" s="130"/>
    </row>
    <row r="639" spans="4:4" x14ac:dyDescent="0.2">
      <c r="D639" s="130"/>
    </row>
    <row r="640" spans="4:4" x14ac:dyDescent="0.2">
      <c r="D640" s="130"/>
    </row>
    <row r="641" spans="4:4" x14ac:dyDescent="0.2">
      <c r="D641" s="130"/>
    </row>
    <row r="642" spans="4:4" x14ac:dyDescent="0.2">
      <c r="D642" s="130"/>
    </row>
    <row r="643" spans="4:4" x14ac:dyDescent="0.2">
      <c r="D643" s="130"/>
    </row>
    <row r="644" spans="4:4" x14ac:dyDescent="0.2">
      <c r="D644" s="130"/>
    </row>
    <row r="645" spans="4:4" x14ac:dyDescent="0.2">
      <c r="D645" s="130"/>
    </row>
    <row r="646" spans="4:4" x14ac:dyDescent="0.2">
      <c r="D646" s="130"/>
    </row>
    <row r="647" spans="4:4" x14ac:dyDescent="0.2">
      <c r="D647" s="130"/>
    </row>
    <row r="648" spans="4:4" x14ac:dyDescent="0.2">
      <c r="D648" s="130"/>
    </row>
    <row r="649" spans="4:4" x14ac:dyDescent="0.2">
      <c r="D649" s="130"/>
    </row>
    <row r="650" spans="4:4" x14ac:dyDescent="0.2">
      <c r="D650" s="130"/>
    </row>
    <row r="651" spans="4:4" x14ac:dyDescent="0.2">
      <c r="D651" s="130"/>
    </row>
    <row r="652" spans="4:4" x14ac:dyDescent="0.2">
      <c r="D652" s="130"/>
    </row>
    <row r="653" spans="4:4" x14ac:dyDescent="0.2">
      <c r="D653" s="130"/>
    </row>
    <row r="654" spans="4:4" x14ac:dyDescent="0.2">
      <c r="D654" s="130"/>
    </row>
    <row r="655" spans="4:4" x14ac:dyDescent="0.2">
      <c r="D655" s="130"/>
    </row>
    <row r="656" spans="4:4" x14ac:dyDescent="0.2">
      <c r="D656" s="130"/>
    </row>
    <row r="657" spans="4:4" x14ac:dyDescent="0.2">
      <c r="D657" s="130"/>
    </row>
    <row r="658" spans="4:4" x14ac:dyDescent="0.2">
      <c r="D658" s="130"/>
    </row>
    <row r="659" spans="4:4" x14ac:dyDescent="0.2">
      <c r="D659" s="130"/>
    </row>
    <row r="660" spans="4:4" x14ac:dyDescent="0.2">
      <c r="D660" s="130"/>
    </row>
    <row r="661" spans="4:4" x14ac:dyDescent="0.2">
      <c r="D661" s="130"/>
    </row>
    <row r="662" spans="4:4" x14ac:dyDescent="0.2">
      <c r="D662" s="130"/>
    </row>
    <row r="663" spans="4:4" x14ac:dyDescent="0.2">
      <c r="D663" s="130"/>
    </row>
    <row r="664" spans="4:4" x14ac:dyDescent="0.2">
      <c r="D664" s="130"/>
    </row>
    <row r="665" spans="4:4" x14ac:dyDescent="0.2">
      <c r="D665" s="130"/>
    </row>
    <row r="666" spans="4:4" x14ac:dyDescent="0.2">
      <c r="D666" s="130"/>
    </row>
    <row r="667" spans="4:4" x14ac:dyDescent="0.2">
      <c r="D667" s="130"/>
    </row>
    <row r="668" spans="4:4" x14ac:dyDescent="0.2">
      <c r="D668" s="130"/>
    </row>
    <row r="669" spans="4:4" x14ac:dyDescent="0.2">
      <c r="D669" s="130"/>
    </row>
    <row r="670" spans="4:4" x14ac:dyDescent="0.2">
      <c r="D670" s="130"/>
    </row>
    <row r="671" spans="4:4" x14ac:dyDescent="0.2">
      <c r="D671" s="130"/>
    </row>
    <row r="672" spans="4:4" x14ac:dyDescent="0.2">
      <c r="D672" s="130"/>
    </row>
    <row r="673" spans="4:4" x14ac:dyDescent="0.2">
      <c r="D673" s="130"/>
    </row>
    <row r="674" spans="4:4" x14ac:dyDescent="0.2">
      <c r="D674" s="130"/>
    </row>
    <row r="675" spans="4:4" x14ac:dyDescent="0.2">
      <c r="D675" s="130"/>
    </row>
    <row r="676" spans="4:4" x14ac:dyDescent="0.2">
      <c r="D676" s="130"/>
    </row>
    <row r="677" spans="4:4" x14ac:dyDescent="0.2">
      <c r="D677" s="130"/>
    </row>
    <row r="678" spans="4:4" x14ac:dyDescent="0.2">
      <c r="D678" s="130"/>
    </row>
    <row r="679" spans="4:4" x14ac:dyDescent="0.2">
      <c r="D679" s="130"/>
    </row>
    <row r="680" spans="4:4" x14ac:dyDescent="0.2">
      <c r="D680" s="130"/>
    </row>
    <row r="681" spans="4:4" x14ac:dyDescent="0.2">
      <c r="D681" s="130"/>
    </row>
    <row r="682" spans="4:4" x14ac:dyDescent="0.2">
      <c r="D682" s="130"/>
    </row>
    <row r="683" spans="4:4" x14ac:dyDescent="0.2">
      <c r="D683" s="130"/>
    </row>
    <row r="684" spans="4:4" x14ac:dyDescent="0.2">
      <c r="D684" s="130"/>
    </row>
    <row r="685" spans="4:4" x14ac:dyDescent="0.2">
      <c r="D685" s="130"/>
    </row>
    <row r="686" spans="4:4" x14ac:dyDescent="0.2">
      <c r="D686" s="130"/>
    </row>
    <row r="687" spans="4:4" x14ac:dyDescent="0.2">
      <c r="D687" s="130"/>
    </row>
    <row r="688" spans="4:4" x14ac:dyDescent="0.2">
      <c r="D688" s="130"/>
    </row>
    <row r="689" spans="4:4" x14ac:dyDescent="0.2">
      <c r="D689" s="130"/>
    </row>
    <row r="690" spans="4:4" x14ac:dyDescent="0.2">
      <c r="D690" s="130"/>
    </row>
    <row r="691" spans="4:4" x14ac:dyDescent="0.2">
      <c r="D691" s="130"/>
    </row>
    <row r="692" spans="4:4" x14ac:dyDescent="0.2">
      <c r="D692" s="130"/>
    </row>
    <row r="693" spans="4:4" x14ac:dyDescent="0.2">
      <c r="D693" s="130"/>
    </row>
    <row r="694" spans="4:4" x14ac:dyDescent="0.2">
      <c r="D694" s="130"/>
    </row>
    <row r="695" spans="4:4" x14ac:dyDescent="0.2">
      <c r="D695" s="130"/>
    </row>
    <row r="696" spans="4:4" x14ac:dyDescent="0.2">
      <c r="D696" s="130"/>
    </row>
    <row r="697" spans="4:4" x14ac:dyDescent="0.2">
      <c r="D697" s="130"/>
    </row>
    <row r="698" spans="4:4" x14ac:dyDescent="0.2">
      <c r="D698" s="130"/>
    </row>
    <row r="699" spans="4:4" x14ac:dyDescent="0.2">
      <c r="D699" s="130"/>
    </row>
    <row r="700" spans="4:4" x14ac:dyDescent="0.2">
      <c r="D700" s="130"/>
    </row>
    <row r="701" spans="4:4" x14ac:dyDescent="0.2">
      <c r="D701" s="130"/>
    </row>
    <row r="702" spans="4:4" x14ac:dyDescent="0.2">
      <c r="D702" s="130"/>
    </row>
    <row r="703" spans="4:4" x14ac:dyDescent="0.2">
      <c r="D703" s="130"/>
    </row>
    <row r="704" spans="4:4" x14ac:dyDescent="0.2">
      <c r="D704" s="130"/>
    </row>
    <row r="705" spans="4:4" x14ac:dyDescent="0.2">
      <c r="D705" s="130"/>
    </row>
    <row r="706" spans="4:4" x14ac:dyDescent="0.2">
      <c r="D706" s="130"/>
    </row>
    <row r="707" spans="4:4" x14ac:dyDescent="0.2">
      <c r="D707" s="130"/>
    </row>
    <row r="708" spans="4:4" x14ac:dyDescent="0.2">
      <c r="D708" s="130"/>
    </row>
    <row r="709" spans="4:4" x14ac:dyDescent="0.2">
      <c r="D709" s="130"/>
    </row>
    <row r="710" spans="4:4" x14ac:dyDescent="0.2">
      <c r="D710" s="130"/>
    </row>
    <row r="711" spans="4:4" x14ac:dyDescent="0.2">
      <c r="D711" s="130"/>
    </row>
    <row r="712" spans="4:4" x14ac:dyDescent="0.2">
      <c r="D712" s="130"/>
    </row>
    <row r="713" spans="4:4" x14ac:dyDescent="0.2">
      <c r="D713" s="130"/>
    </row>
    <row r="714" spans="4:4" x14ac:dyDescent="0.2">
      <c r="D714" s="130"/>
    </row>
    <row r="715" spans="4:4" x14ac:dyDescent="0.2">
      <c r="D715" s="130"/>
    </row>
    <row r="716" spans="4:4" x14ac:dyDescent="0.2">
      <c r="D716" s="130"/>
    </row>
    <row r="717" spans="4:4" x14ac:dyDescent="0.2">
      <c r="D717" s="130"/>
    </row>
    <row r="718" spans="4:4" x14ac:dyDescent="0.2">
      <c r="D718" s="130"/>
    </row>
    <row r="719" spans="4:4" x14ac:dyDescent="0.2">
      <c r="D719" s="130"/>
    </row>
    <row r="720" spans="4:4" x14ac:dyDescent="0.2">
      <c r="D720" s="130"/>
    </row>
    <row r="721" spans="4:4" x14ac:dyDescent="0.2">
      <c r="D721" s="130"/>
    </row>
    <row r="722" spans="4:4" x14ac:dyDescent="0.2">
      <c r="D722" s="130"/>
    </row>
    <row r="723" spans="4:4" x14ac:dyDescent="0.2">
      <c r="D723" s="130"/>
    </row>
    <row r="724" spans="4:4" x14ac:dyDescent="0.2">
      <c r="D724" s="130"/>
    </row>
    <row r="725" spans="4:4" x14ac:dyDescent="0.2">
      <c r="D725" s="130"/>
    </row>
    <row r="726" spans="4:4" x14ac:dyDescent="0.2">
      <c r="D726" s="130"/>
    </row>
    <row r="727" spans="4:4" x14ac:dyDescent="0.2">
      <c r="D727" s="130"/>
    </row>
    <row r="728" spans="4:4" x14ac:dyDescent="0.2">
      <c r="D728" s="130"/>
    </row>
    <row r="729" spans="4:4" x14ac:dyDescent="0.2">
      <c r="D729" s="130"/>
    </row>
    <row r="730" spans="4:4" x14ac:dyDescent="0.2">
      <c r="D730" s="130"/>
    </row>
    <row r="731" spans="4:4" x14ac:dyDescent="0.2">
      <c r="D731" s="130"/>
    </row>
    <row r="732" spans="4:4" x14ac:dyDescent="0.2">
      <c r="D732" s="130"/>
    </row>
    <row r="733" spans="4:4" x14ac:dyDescent="0.2">
      <c r="D733" s="130"/>
    </row>
    <row r="734" spans="4:4" x14ac:dyDescent="0.2">
      <c r="D734" s="130"/>
    </row>
    <row r="735" spans="4:4" x14ac:dyDescent="0.2">
      <c r="D735" s="130"/>
    </row>
    <row r="736" spans="4:4" x14ac:dyDescent="0.2">
      <c r="D736" s="130"/>
    </row>
    <row r="737" spans="4:4" x14ac:dyDescent="0.2">
      <c r="D737" s="130"/>
    </row>
    <row r="738" spans="4:4" x14ac:dyDescent="0.2">
      <c r="D738" s="130"/>
    </row>
    <row r="739" spans="4:4" x14ac:dyDescent="0.2">
      <c r="D739" s="130"/>
    </row>
    <row r="740" spans="4:4" x14ac:dyDescent="0.2">
      <c r="D740" s="130"/>
    </row>
    <row r="741" spans="4:4" x14ac:dyDescent="0.2">
      <c r="D741" s="130"/>
    </row>
    <row r="742" spans="4:4" x14ac:dyDescent="0.2">
      <c r="D742" s="130"/>
    </row>
    <row r="743" spans="4:4" x14ac:dyDescent="0.2">
      <c r="D743" s="130"/>
    </row>
    <row r="744" spans="4:4" x14ac:dyDescent="0.2">
      <c r="D744" s="130"/>
    </row>
    <row r="745" spans="4:4" x14ac:dyDescent="0.2">
      <c r="D745" s="130"/>
    </row>
    <row r="746" spans="4:4" x14ac:dyDescent="0.2">
      <c r="D746" s="130"/>
    </row>
    <row r="747" spans="4:4" x14ac:dyDescent="0.2">
      <c r="D747" s="130"/>
    </row>
    <row r="748" spans="4:4" x14ac:dyDescent="0.2">
      <c r="D748" s="130"/>
    </row>
    <row r="749" spans="4:4" x14ac:dyDescent="0.2">
      <c r="D749" s="130"/>
    </row>
    <row r="750" spans="4:4" x14ac:dyDescent="0.2">
      <c r="D750" s="130"/>
    </row>
    <row r="751" spans="4:4" x14ac:dyDescent="0.2">
      <c r="D751" s="130"/>
    </row>
    <row r="752" spans="4:4" x14ac:dyDescent="0.2">
      <c r="D752" s="130"/>
    </row>
    <row r="753" spans="4:4" x14ac:dyDescent="0.2">
      <c r="D753" s="130"/>
    </row>
    <row r="754" spans="4:4" x14ac:dyDescent="0.2">
      <c r="D754" s="130"/>
    </row>
    <row r="755" spans="4:4" x14ac:dyDescent="0.2">
      <c r="D755" s="130"/>
    </row>
    <row r="756" spans="4:4" x14ac:dyDescent="0.2">
      <c r="D756" s="130"/>
    </row>
    <row r="757" spans="4:4" x14ac:dyDescent="0.2">
      <c r="D757" s="130"/>
    </row>
    <row r="758" spans="4:4" x14ac:dyDescent="0.2">
      <c r="D758" s="130"/>
    </row>
    <row r="759" spans="4:4" x14ac:dyDescent="0.2">
      <c r="D759" s="130"/>
    </row>
    <row r="760" spans="4:4" x14ac:dyDescent="0.2">
      <c r="D760" s="130"/>
    </row>
    <row r="761" spans="4:4" x14ac:dyDescent="0.2">
      <c r="D761" s="130"/>
    </row>
    <row r="762" spans="4:4" x14ac:dyDescent="0.2">
      <c r="D762" s="130"/>
    </row>
    <row r="763" spans="4:4" x14ac:dyDescent="0.2">
      <c r="D763" s="130"/>
    </row>
    <row r="764" spans="4:4" x14ac:dyDescent="0.2">
      <c r="D764" s="130"/>
    </row>
    <row r="765" spans="4:4" x14ac:dyDescent="0.2">
      <c r="D765" s="130"/>
    </row>
    <row r="766" spans="4:4" x14ac:dyDescent="0.2">
      <c r="D766" s="130"/>
    </row>
    <row r="767" spans="4:4" x14ac:dyDescent="0.2">
      <c r="D767" s="130"/>
    </row>
    <row r="768" spans="4:4" x14ac:dyDescent="0.2">
      <c r="D768" s="130"/>
    </row>
    <row r="769" spans="4:4" x14ac:dyDescent="0.2">
      <c r="D769" s="130"/>
    </row>
    <row r="770" spans="4:4" x14ac:dyDescent="0.2">
      <c r="D770" s="130"/>
    </row>
    <row r="771" spans="4:4" x14ac:dyDescent="0.2">
      <c r="D771" s="130"/>
    </row>
    <row r="772" spans="4:4" x14ac:dyDescent="0.2">
      <c r="D772" s="130"/>
    </row>
    <row r="773" spans="4:4" x14ac:dyDescent="0.2">
      <c r="D773" s="130"/>
    </row>
    <row r="774" spans="4:4" x14ac:dyDescent="0.2">
      <c r="D774" s="130"/>
    </row>
    <row r="775" spans="4:4" x14ac:dyDescent="0.2">
      <c r="D775" s="130"/>
    </row>
    <row r="776" spans="4:4" x14ac:dyDescent="0.2">
      <c r="D776" s="130"/>
    </row>
    <row r="777" spans="4:4" x14ac:dyDescent="0.2">
      <c r="D777" s="130"/>
    </row>
    <row r="778" spans="4:4" x14ac:dyDescent="0.2">
      <c r="D778" s="130"/>
    </row>
    <row r="779" spans="4:4" x14ac:dyDescent="0.2">
      <c r="D779" s="130"/>
    </row>
    <row r="780" spans="4:4" x14ac:dyDescent="0.2">
      <c r="D780" s="130"/>
    </row>
    <row r="781" spans="4:4" x14ac:dyDescent="0.2">
      <c r="D781" s="130"/>
    </row>
    <row r="782" spans="4:4" x14ac:dyDescent="0.2">
      <c r="D782" s="130"/>
    </row>
    <row r="783" spans="4:4" x14ac:dyDescent="0.2">
      <c r="D783" s="130"/>
    </row>
    <row r="784" spans="4:4" x14ac:dyDescent="0.2">
      <c r="D784" s="130"/>
    </row>
    <row r="785" spans="4:4" x14ac:dyDescent="0.2">
      <c r="D785" s="130"/>
    </row>
    <row r="786" spans="4:4" x14ac:dyDescent="0.2">
      <c r="D786" s="130"/>
    </row>
    <row r="787" spans="4:4" x14ac:dyDescent="0.2">
      <c r="D787" s="130"/>
    </row>
    <row r="788" spans="4:4" x14ac:dyDescent="0.2">
      <c r="D788" s="130"/>
    </row>
    <row r="789" spans="4:4" x14ac:dyDescent="0.2">
      <c r="D789" s="130"/>
    </row>
    <row r="790" spans="4:4" x14ac:dyDescent="0.2">
      <c r="D790" s="130"/>
    </row>
    <row r="791" spans="4:4" x14ac:dyDescent="0.2">
      <c r="D791" s="130"/>
    </row>
    <row r="792" spans="4:4" x14ac:dyDescent="0.2">
      <c r="D792" s="130"/>
    </row>
    <row r="793" spans="4:4" x14ac:dyDescent="0.2">
      <c r="D793" s="130"/>
    </row>
    <row r="794" spans="4:4" x14ac:dyDescent="0.2">
      <c r="D794" s="130"/>
    </row>
    <row r="795" spans="4:4" x14ac:dyDescent="0.2">
      <c r="D795" s="130"/>
    </row>
    <row r="796" spans="4:4" x14ac:dyDescent="0.2">
      <c r="D796" s="130"/>
    </row>
    <row r="797" spans="4:4" x14ac:dyDescent="0.2">
      <c r="D797" s="130"/>
    </row>
    <row r="798" spans="4:4" x14ac:dyDescent="0.2">
      <c r="D798" s="130"/>
    </row>
    <row r="799" spans="4:4" x14ac:dyDescent="0.2">
      <c r="D799" s="130"/>
    </row>
    <row r="800" spans="4:4" x14ac:dyDescent="0.2">
      <c r="D800" s="130"/>
    </row>
    <row r="801" spans="4:4" x14ac:dyDescent="0.2">
      <c r="D801" s="130"/>
    </row>
    <row r="802" spans="4:4" x14ac:dyDescent="0.2">
      <c r="D802" s="130"/>
    </row>
    <row r="803" spans="4:4" x14ac:dyDescent="0.2">
      <c r="D803" s="130"/>
    </row>
    <row r="804" spans="4:4" x14ac:dyDescent="0.2">
      <c r="D804" s="130"/>
    </row>
    <row r="805" spans="4:4" x14ac:dyDescent="0.2">
      <c r="D805" s="130"/>
    </row>
    <row r="806" spans="4:4" x14ac:dyDescent="0.2">
      <c r="D806" s="130"/>
    </row>
    <row r="807" spans="4:4" x14ac:dyDescent="0.2">
      <c r="D807" s="130"/>
    </row>
    <row r="808" spans="4:4" x14ac:dyDescent="0.2">
      <c r="D808" s="130"/>
    </row>
    <row r="809" spans="4:4" x14ac:dyDescent="0.2">
      <c r="D809" s="130"/>
    </row>
    <row r="810" spans="4:4" x14ac:dyDescent="0.2">
      <c r="D810" s="130"/>
    </row>
    <row r="811" spans="4:4" x14ac:dyDescent="0.2">
      <c r="D811" s="130"/>
    </row>
    <row r="812" spans="4:4" x14ac:dyDescent="0.2">
      <c r="D812" s="130"/>
    </row>
    <row r="813" spans="4:4" x14ac:dyDescent="0.2">
      <c r="D813" s="130"/>
    </row>
    <row r="814" spans="4:4" x14ac:dyDescent="0.2">
      <c r="D814" s="130"/>
    </row>
    <row r="815" spans="4:4" x14ac:dyDescent="0.2">
      <c r="D815" s="130"/>
    </row>
    <row r="816" spans="4:4" x14ac:dyDescent="0.2">
      <c r="D816" s="130"/>
    </row>
    <row r="817" spans="4:4" x14ac:dyDescent="0.2">
      <c r="D817" s="130"/>
    </row>
    <row r="818" spans="4:4" x14ac:dyDescent="0.2">
      <c r="D818" s="130"/>
    </row>
    <row r="819" spans="4:4" x14ac:dyDescent="0.2">
      <c r="D819" s="130"/>
    </row>
    <row r="820" spans="4:4" x14ac:dyDescent="0.2">
      <c r="D820" s="130"/>
    </row>
    <row r="821" spans="4:4" x14ac:dyDescent="0.2">
      <c r="D821" s="130"/>
    </row>
    <row r="822" spans="4:4" x14ac:dyDescent="0.2">
      <c r="D822" s="130"/>
    </row>
    <row r="823" spans="4:4" x14ac:dyDescent="0.2">
      <c r="D823" s="130"/>
    </row>
    <row r="824" spans="4:4" x14ac:dyDescent="0.2">
      <c r="D824" s="130"/>
    </row>
    <row r="825" spans="4:4" x14ac:dyDescent="0.2">
      <c r="D825" s="130"/>
    </row>
    <row r="826" spans="4:4" x14ac:dyDescent="0.2">
      <c r="D826" s="130"/>
    </row>
    <row r="827" spans="4:4" x14ac:dyDescent="0.2">
      <c r="D827" s="130"/>
    </row>
    <row r="828" spans="4:4" x14ac:dyDescent="0.2">
      <c r="D828" s="130"/>
    </row>
    <row r="829" spans="4:4" x14ac:dyDescent="0.2">
      <c r="D829" s="130"/>
    </row>
    <row r="830" spans="4:4" x14ac:dyDescent="0.2">
      <c r="D830" s="130"/>
    </row>
    <row r="831" spans="4:4" x14ac:dyDescent="0.2">
      <c r="D831" s="130"/>
    </row>
    <row r="832" spans="4:4" x14ac:dyDescent="0.2">
      <c r="D832" s="130"/>
    </row>
    <row r="833" spans="4:4" x14ac:dyDescent="0.2">
      <c r="D833" s="130"/>
    </row>
    <row r="834" spans="4:4" x14ac:dyDescent="0.2">
      <c r="D834" s="130"/>
    </row>
    <row r="835" spans="4:4" x14ac:dyDescent="0.2">
      <c r="D835" s="130"/>
    </row>
    <row r="836" spans="4:4" x14ac:dyDescent="0.2">
      <c r="D836" s="130"/>
    </row>
    <row r="837" spans="4:4" x14ac:dyDescent="0.2">
      <c r="D837" s="130"/>
    </row>
    <row r="838" spans="4:4" x14ac:dyDescent="0.2">
      <c r="D838" s="130"/>
    </row>
    <row r="839" spans="4:4" x14ac:dyDescent="0.2">
      <c r="D839" s="130"/>
    </row>
    <row r="840" spans="4:4" x14ac:dyDescent="0.2">
      <c r="D840" s="130"/>
    </row>
    <row r="841" spans="4:4" x14ac:dyDescent="0.2">
      <c r="D841" s="130"/>
    </row>
    <row r="842" spans="4:4" x14ac:dyDescent="0.2">
      <c r="D842" s="130"/>
    </row>
    <row r="843" spans="4:4" x14ac:dyDescent="0.2">
      <c r="D843" s="130"/>
    </row>
    <row r="844" spans="4:4" x14ac:dyDescent="0.2">
      <c r="D844" s="130"/>
    </row>
    <row r="845" spans="4:4" x14ac:dyDescent="0.2">
      <c r="D845" s="130"/>
    </row>
    <row r="846" spans="4:4" x14ac:dyDescent="0.2">
      <c r="D846" s="130"/>
    </row>
    <row r="847" spans="4:4" x14ac:dyDescent="0.2">
      <c r="D847" s="130"/>
    </row>
    <row r="848" spans="4:4" x14ac:dyDescent="0.2">
      <c r="D848" s="130"/>
    </row>
    <row r="849" spans="4:4" x14ac:dyDescent="0.2">
      <c r="D849" s="130"/>
    </row>
    <row r="850" spans="4:4" x14ac:dyDescent="0.2">
      <c r="D850" s="130"/>
    </row>
    <row r="851" spans="4:4" x14ac:dyDescent="0.2">
      <c r="D851" s="130"/>
    </row>
    <row r="852" spans="4:4" x14ac:dyDescent="0.2">
      <c r="D852" s="130"/>
    </row>
    <row r="853" spans="4:4" x14ac:dyDescent="0.2">
      <c r="D853" s="130"/>
    </row>
    <row r="854" spans="4:4" x14ac:dyDescent="0.2">
      <c r="D854" s="130"/>
    </row>
    <row r="855" spans="4:4" x14ac:dyDescent="0.2">
      <c r="D855" s="130"/>
    </row>
    <row r="856" spans="4:4" x14ac:dyDescent="0.2">
      <c r="D856" s="130"/>
    </row>
    <row r="857" spans="4:4" x14ac:dyDescent="0.2">
      <c r="D857" s="130"/>
    </row>
    <row r="858" spans="4:4" x14ac:dyDescent="0.2">
      <c r="D858" s="130"/>
    </row>
    <row r="859" spans="4:4" x14ac:dyDescent="0.2">
      <c r="D859" s="130"/>
    </row>
    <row r="860" spans="4:4" x14ac:dyDescent="0.2">
      <c r="D860" s="130"/>
    </row>
    <row r="861" spans="4:4" x14ac:dyDescent="0.2">
      <c r="D861" s="130"/>
    </row>
    <row r="862" spans="4:4" x14ac:dyDescent="0.2">
      <c r="D862" s="130"/>
    </row>
    <row r="863" spans="4:4" x14ac:dyDescent="0.2">
      <c r="D863" s="130"/>
    </row>
    <row r="864" spans="4:4" x14ac:dyDescent="0.2">
      <c r="D864" s="130"/>
    </row>
    <row r="865" spans="4:4" x14ac:dyDescent="0.2">
      <c r="D865" s="130"/>
    </row>
    <row r="866" spans="4:4" x14ac:dyDescent="0.2">
      <c r="D866" s="130"/>
    </row>
    <row r="867" spans="4:4" x14ac:dyDescent="0.2">
      <c r="D867" s="130"/>
    </row>
    <row r="868" spans="4:4" x14ac:dyDescent="0.2">
      <c r="D868" s="130"/>
    </row>
    <row r="869" spans="4:4" x14ac:dyDescent="0.2">
      <c r="D869" s="130"/>
    </row>
    <row r="870" spans="4:4" x14ac:dyDescent="0.2">
      <c r="D870" s="130"/>
    </row>
    <row r="871" spans="4:4" x14ac:dyDescent="0.2">
      <c r="D871" s="130"/>
    </row>
    <row r="872" spans="4:4" x14ac:dyDescent="0.2">
      <c r="D872" s="130"/>
    </row>
    <row r="873" spans="4:4" x14ac:dyDescent="0.2">
      <c r="D873" s="130"/>
    </row>
    <row r="874" spans="4:4" x14ac:dyDescent="0.2">
      <c r="D874" s="130"/>
    </row>
    <row r="875" spans="4:4" x14ac:dyDescent="0.2">
      <c r="D875" s="130"/>
    </row>
    <row r="876" spans="4:4" x14ac:dyDescent="0.2">
      <c r="D876" s="130"/>
    </row>
    <row r="877" spans="4:4" x14ac:dyDescent="0.2">
      <c r="D877" s="130"/>
    </row>
    <row r="878" spans="4:4" x14ac:dyDescent="0.2">
      <c r="D878" s="130"/>
    </row>
    <row r="879" spans="4:4" x14ac:dyDescent="0.2">
      <c r="D879" s="130"/>
    </row>
    <row r="880" spans="4:4" x14ac:dyDescent="0.2">
      <c r="D880" s="130"/>
    </row>
    <row r="881" spans="4:4" x14ac:dyDescent="0.2">
      <c r="D881" s="130"/>
    </row>
    <row r="882" spans="4:4" x14ac:dyDescent="0.2">
      <c r="D882" s="130"/>
    </row>
    <row r="883" spans="4:4" x14ac:dyDescent="0.2">
      <c r="D883" s="130"/>
    </row>
    <row r="884" spans="4:4" x14ac:dyDescent="0.2">
      <c r="D884" s="130"/>
    </row>
    <row r="885" spans="4:4" x14ac:dyDescent="0.2">
      <c r="D885" s="130"/>
    </row>
    <row r="886" spans="4:4" x14ac:dyDescent="0.2">
      <c r="D886" s="130"/>
    </row>
    <row r="887" spans="4:4" x14ac:dyDescent="0.2">
      <c r="D887" s="130"/>
    </row>
    <row r="888" spans="4:4" x14ac:dyDescent="0.2">
      <c r="D888" s="130"/>
    </row>
    <row r="889" spans="4:4" x14ac:dyDescent="0.2">
      <c r="D889" s="130"/>
    </row>
    <row r="890" spans="4:4" x14ac:dyDescent="0.2">
      <c r="D890" s="130"/>
    </row>
    <row r="891" spans="4:4" x14ac:dyDescent="0.2">
      <c r="D891" s="130"/>
    </row>
    <row r="892" spans="4:4" x14ac:dyDescent="0.2">
      <c r="D892" s="130"/>
    </row>
    <row r="893" spans="4:4" x14ac:dyDescent="0.2">
      <c r="D893" s="130"/>
    </row>
    <row r="894" spans="4:4" x14ac:dyDescent="0.2">
      <c r="D894" s="130"/>
    </row>
    <row r="895" spans="4:4" x14ac:dyDescent="0.2">
      <c r="D895" s="130"/>
    </row>
    <row r="896" spans="4:4" x14ac:dyDescent="0.2">
      <c r="D896" s="130"/>
    </row>
    <row r="897" spans="4:4" x14ac:dyDescent="0.2">
      <c r="D897" s="130"/>
    </row>
    <row r="898" spans="4:4" x14ac:dyDescent="0.2">
      <c r="D898" s="130"/>
    </row>
    <row r="899" spans="4:4" x14ac:dyDescent="0.2">
      <c r="D899" s="130"/>
    </row>
    <row r="900" spans="4:4" x14ac:dyDescent="0.2">
      <c r="D900" s="130"/>
    </row>
    <row r="901" spans="4:4" x14ac:dyDescent="0.2">
      <c r="D901" s="130"/>
    </row>
    <row r="902" spans="4:4" x14ac:dyDescent="0.2">
      <c r="D902" s="130"/>
    </row>
    <row r="903" spans="4:4" x14ac:dyDescent="0.2">
      <c r="D903" s="130"/>
    </row>
    <row r="904" spans="4:4" x14ac:dyDescent="0.2">
      <c r="D904" s="130"/>
    </row>
    <row r="905" spans="4:4" x14ac:dyDescent="0.2">
      <c r="D905" s="130"/>
    </row>
    <row r="906" spans="4:4" x14ac:dyDescent="0.2">
      <c r="D906" s="130"/>
    </row>
    <row r="907" spans="4:4" x14ac:dyDescent="0.2">
      <c r="D907" s="130"/>
    </row>
    <row r="908" spans="4:4" x14ac:dyDescent="0.2">
      <c r="D908" s="130"/>
    </row>
    <row r="909" spans="4:4" x14ac:dyDescent="0.2">
      <c r="D909" s="130"/>
    </row>
    <row r="910" spans="4:4" x14ac:dyDescent="0.2">
      <c r="D910" s="130"/>
    </row>
    <row r="911" spans="4:4" x14ac:dyDescent="0.2">
      <c r="D911" s="130"/>
    </row>
    <row r="912" spans="4:4" x14ac:dyDescent="0.2">
      <c r="D912" s="130"/>
    </row>
    <row r="913" spans="4:4" x14ac:dyDescent="0.2">
      <c r="D913" s="130"/>
    </row>
    <row r="914" spans="4:4" x14ac:dyDescent="0.2">
      <c r="D914" s="130"/>
    </row>
    <row r="915" spans="4:4" x14ac:dyDescent="0.2">
      <c r="D915" s="130"/>
    </row>
    <row r="916" spans="4:4" x14ac:dyDescent="0.2">
      <c r="D916" s="130"/>
    </row>
    <row r="917" spans="4:4" x14ac:dyDescent="0.2">
      <c r="D917" s="130"/>
    </row>
    <row r="918" spans="4:4" x14ac:dyDescent="0.2">
      <c r="D918" s="130"/>
    </row>
    <row r="919" spans="4:4" x14ac:dyDescent="0.2">
      <c r="D919" s="130"/>
    </row>
    <row r="920" spans="4:4" x14ac:dyDescent="0.2">
      <c r="D920" s="130"/>
    </row>
    <row r="921" spans="4:4" x14ac:dyDescent="0.2">
      <c r="D921" s="130"/>
    </row>
    <row r="922" spans="4:4" x14ac:dyDescent="0.2">
      <c r="D922" s="130"/>
    </row>
    <row r="923" spans="4:4" x14ac:dyDescent="0.2">
      <c r="D923" s="130"/>
    </row>
    <row r="924" spans="4:4" x14ac:dyDescent="0.2">
      <c r="D924" s="130"/>
    </row>
    <row r="925" spans="4:4" x14ac:dyDescent="0.2">
      <c r="D925" s="130"/>
    </row>
    <row r="926" spans="4:4" x14ac:dyDescent="0.2">
      <c r="D926" s="130"/>
    </row>
    <row r="927" spans="4:4" x14ac:dyDescent="0.2">
      <c r="D927" s="130"/>
    </row>
    <row r="928" spans="4:4" x14ac:dyDescent="0.2">
      <c r="D928" s="130"/>
    </row>
    <row r="929" spans="4:4" x14ac:dyDescent="0.2">
      <c r="D929" s="130"/>
    </row>
    <row r="930" spans="4:4" x14ac:dyDescent="0.2">
      <c r="D930" s="130"/>
    </row>
    <row r="931" spans="4:4" x14ac:dyDescent="0.2">
      <c r="D931" s="130"/>
    </row>
    <row r="932" spans="4:4" x14ac:dyDescent="0.2">
      <c r="D932" s="130"/>
    </row>
    <row r="933" spans="4:4" x14ac:dyDescent="0.2">
      <c r="D933" s="130"/>
    </row>
    <row r="934" spans="4:4" x14ac:dyDescent="0.2">
      <c r="D934" s="130"/>
    </row>
    <row r="935" spans="4:4" x14ac:dyDescent="0.2">
      <c r="D935" s="130"/>
    </row>
    <row r="936" spans="4:4" x14ac:dyDescent="0.2">
      <c r="D936" s="130"/>
    </row>
    <row r="937" spans="4:4" x14ac:dyDescent="0.2">
      <c r="D937" s="130"/>
    </row>
    <row r="938" spans="4:4" x14ac:dyDescent="0.2">
      <c r="D938" s="130"/>
    </row>
    <row r="939" spans="4:4" x14ac:dyDescent="0.2">
      <c r="D939" s="130"/>
    </row>
    <row r="940" spans="4:4" x14ac:dyDescent="0.2">
      <c r="D940" s="130"/>
    </row>
    <row r="941" spans="4:4" x14ac:dyDescent="0.2">
      <c r="D941" s="130"/>
    </row>
    <row r="942" spans="4:4" x14ac:dyDescent="0.2">
      <c r="D942" s="130"/>
    </row>
    <row r="943" spans="4:4" x14ac:dyDescent="0.2">
      <c r="D943" s="130"/>
    </row>
    <row r="944" spans="4:4" x14ac:dyDescent="0.2">
      <c r="D944" s="130"/>
    </row>
    <row r="945" spans="4:4" x14ac:dyDescent="0.2">
      <c r="D945" s="130"/>
    </row>
    <row r="946" spans="4:4" x14ac:dyDescent="0.2">
      <c r="D946" s="130"/>
    </row>
    <row r="947" spans="4:4" x14ac:dyDescent="0.2">
      <c r="D947" s="130"/>
    </row>
    <row r="948" spans="4:4" x14ac:dyDescent="0.2">
      <c r="D948" s="130"/>
    </row>
    <row r="949" spans="4:4" x14ac:dyDescent="0.2">
      <c r="D949" s="130"/>
    </row>
    <row r="950" spans="4:4" x14ac:dyDescent="0.2">
      <c r="D950" s="130"/>
    </row>
    <row r="951" spans="4:4" x14ac:dyDescent="0.2">
      <c r="D951" s="130"/>
    </row>
    <row r="952" spans="4:4" x14ac:dyDescent="0.2">
      <c r="D952" s="130"/>
    </row>
    <row r="953" spans="4:4" x14ac:dyDescent="0.2">
      <c r="D953" s="130"/>
    </row>
    <row r="954" spans="4:4" x14ac:dyDescent="0.2">
      <c r="D954" s="130"/>
    </row>
    <row r="955" spans="4:4" x14ac:dyDescent="0.2">
      <c r="D955" s="130"/>
    </row>
    <row r="956" spans="4:4" x14ac:dyDescent="0.2">
      <c r="D956" s="130"/>
    </row>
    <row r="957" spans="4:4" x14ac:dyDescent="0.2">
      <c r="D957" s="130"/>
    </row>
    <row r="958" spans="4:4" x14ac:dyDescent="0.2">
      <c r="D958" s="130"/>
    </row>
    <row r="959" spans="4:4" x14ac:dyDescent="0.2">
      <c r="D959" s="130"/>
    </row>
    <row r="960" spans="4:4" x14ac:dyDescent="0.2">
      <c r="D960" s="130"/>
    </row>
    <row r="961" spans="4:4" x14ac:dyDescent="0.2">
      <c r="D961" s="130"/>
    </row>
    <row r="962" spans="4:4" x14ac:dyDescent="0.2">
      <c r="D962" s="130"/>
    </row>
    <row r="963" spans="4:4" x14ac:dyDescent="0.2">
      <c r="D963" s="130"/>
    </row>
    <row r="964" spans="4:4" x14ac:dyDescent="0.2">
      <c r="D964" s="130"/>
    </row>
    <row r="965" spans="4:4" x14ac:dyDescent="0.2">
      <c r="D965" s="130"/>
    </row>
    <row r="966" spans="4:4" x14ac:dyDescent="0.2">
      <c r="D966" s="130"/>
    </row>
    <row r="967" spans="4:4" x14ac:dyDescent="0.2">
      <c r="D967" s="130"/>
    </row>
    <row r="968" spans="4:4" x14ac:dyDescent="0.2">
      <c r="D968" s="130"/>
    </row>
    <row r="969" spans="4:4" x14ac:dyDescent="0.2">
      <c r="D969" s="130"/>
    </row>
    <row r="970" spans="4:4" x14ac:dyDescent="0.2">
      <c r="D970" s="130"/>
    </row>
    <row r="971" spans="4:4" x14ac:dyDescent="0.2">
      <c r="D971" s="130"/>
    </row>
    <row r="972" spans="4:4" x14ac:dyDescent="0.2">
      <c r="D972" s="130"/>
    </row>
    <row r="973" spans="4:4" x14ac:dyDescent="0.2">
      <c r="D973" s="130"/>
    </row>
    <row r="974" spans="4:4" x14ac:dyDescent="0.2">
      <c r="D974" s="130"/>
    </row>
    <row r="975" spans="4:4" x14ac:dyDescent="0.2">
      <c r="D975" s="130"/>
    </row>
    <row r="976" spans="4:4" x14ac:dyDescent="0.2">
      <c r="D976" s="130"/>
    </row>
    <row r="977" spans="4:4" x14ac:dyDescent="0.2">
      <c r="D977" s="130"/>
    </row>
    <row r="978" spans="4:4" x14ac:dyDescent="0.2">
      <c r="D978" s="130"/>
    </row>
    <row r="979" spans="4:4" x14ac:dyDescent="0.2">
      <c r="D979" s="130"/>
    </row>
    <row r="980" spans="4:4" x14ac:dyDescent="0.2">
      <c r="D980" s="130"/>
    </row>
    <row r="981" spans="4:4" x14ac:dyDescent="0.2">
      <c r="D981" s="130"/>
    </row>
    <row r="982" spans="4:4" x14ac:dyDescent="0.2">
      <c r="D982" s="130"/>
    </row>
    <row r="983" spans="4:4" x14ac:dyDescent="0.2">
      <c r="D983" s="130"/>
    </row>
    <row r="984" spans="4:4" x14ac:dyDescent="0.2">
      <c r="D984" s="130"/>
    </row>
    <row r="985" spans="4:4" x14ac:dyDescent="0.2">
      <c r="D985" s="130"/>
    </row>
    <row r="986" spans="4:4" x14ac:dyDescent="0.2">
      <c r="D986" s="130"/>
    </row>
    <row r="987" spans="4:4" x14ac:dyDescent="0.2">
      <c r="D987" s="130"/>
    </row>
    <row r="988" spans="4:4" x14ac:dyDescent="0.2">
      <c r="D988" s="130"/>
    </row>
    <row r="989" spans="4:4" x14ac:dyDescent="0.2">
      <c r="D989" s="130"/>
    </row>
    <row r="990" spans="4:4" x14ac:dyDescent="0.2">
      <c r="D990" s="130"/>
    </row>
    <row r="991" spans="4:4" x14ac:dyDescent="0.2">
      <c r="D991" s="130"/>
    </row>
    <row r="992" spans="4:4" x14ac:dyDescent="0.2">
      <c r="D992" s="130"/>
    </row>
    <row r="993" spans="4:4" x14ac:dyDescent="0.2">
      <c r="D993" s="130"/>
    </row>
    <row r="994" spans="4:4" x14ac:dyDescent="0.2">
      <c r="D994" s="130"/>
    </row>
    <row r="995" spans="4:4" x14ac:dyDescent="0.2">
      <c r="D995" s="130"/>
    </row>
    <row r="996" spans="4:4" x14ac:dyDescent="0.2">
      <c r="D996" s="130"/>
    </row>
    <row r="997" spans="4:4" x14ac:dyDescent="0.2">
      <c r="D997" s="130"/>
    </row>
    <row r="998" spans="4:4" x14ac:dyDescent="0.2">
      <c r="D998" s="130"/>
    </row>
    <row r="999" spans="4:4" x14ac:dyDescent="0.2">
      <c r="D999" s="130"/>
    </row>
    <row r="1000" spans="4:4" x14ac:dyDescent="0.2">
      <c r="D1000" s="130"/>
    </row>
    <row r="1001" spans="4:4" x14ac:dyDescent="0.2">
      <c r="D1001" s="130"/>
    </row>
    <row r="1002" spans="4:4" x14ac:dyDescent="0.2">
      <c r="D1002" s="130"/>
    </row>
    <row r="1003" spans="4:4" x14ac:dyDescent="0.2">
      <c r="D1003" s="130"/>
    </row>
    <row r="1004" spans="4:4" x14ac:dyDescent="0.2">
      <c r="D1004" s="130"/>
    </row>
    <row r="1005" spans="4:4" x14ac:dyDescent="0.2">
      <c r="D1005" s="130"/>
    </row>
    <row r="1006" spans="4:4" x14ac:dyDescent="0.2">
      <c r="D1006" s="130"/>
    </row>
    <row r="1007" spans="4:4" x14ac:dyDescent="0.2">
      <c r="D1007" s="130"/>
    </row>
    <row r="1008" spans="4:4" x14ac:dyDescent="0.2">
      <c r="D1008" s="130"/>
    </row>
    <row r="1009" spans="4:4" x14ac:dyDescent="0.2">
      <c r="D1009" s="130"/>
    </row>
    <row r="1010" spans="4:4" x14ac:dyDescent="0.2">
      <c r="D1010" s="130"/>
    </row>
    <row r="1011" spans="4:4" x14ac:dyDescent="0.2">
      <c r="D1011" s="130"/>
    </row>
    <row r="1012" spans="4:4" x14ac:dyDescent="0.2">
      <c r="D1012" s="130"/>
    </row>
    <row r="1013" spans="4:4" x14ac:dyDescent="0.2">
      <c r="D1013" s="130"/>
    </row>
    <row r="1014" spans="4:4" x14ac:dyDescent="0.2">
      <c r="D1014" s="130"/>
    </row>
    <row r="1015" spans="4:4" x14ac:dyDescent="0.2">
      <c r="D1015" s="130"/>
    </row>
    <row r="1016" spans="4:4" x14ac:dyDescent="0.2">
      <c r="D1016" s="130"/>
    </row>
    <row r="1017" spans="4:4" x14ac:dyDescent="0.2">
      <c r="D1017" s="130"/>
    </row>
    <row r="1018" spans="4:4" x14ac:dyDescent="0.2">
      <c r="D1018" s="130"/>
    </row>
    <row r="1019" spans="4:4" x14ac:dyDescent="0.2">
      <c r="D1019" s="130"/>
    </row>
    <row r="1020" spans="4:4" x14ac:dyDescent="0.2">
      <c r="D1020" s="130"/>
    </row>
    <row r="1021" spans="4:4" x14ac:dyDescent="0.2">
      <c r="D1021" s="130"/>
    </row>
    <row r="1022" spans="4:4" x14ac:dyDescent="0.2">
      <c r="D1022" s="130"/>
    </row>
    <row r="1023" spans="4:4" x14ac:dyDescent="0.2">
      <c r="D1023" s="130"/>
    </row>
    <row r="1024" spans="4:4" x14ac:dyDescent="0.2">
      <c r="D1024" s="130"/>
    </row>
    <row r="1025" spans="4:4" x14ac:dyDescent="0.2">
      <c r="D1025" s="130"/>
    </row>
    <row r="1026" spans="4:4" x14ac:dyDescent="0.2">
      <c r="D1026" s="130"/>
    </row>
    <row r="1027" spans="4:4" x14ac:dyDescent="0.2">
      <c r="D1027" s="130"/>
    </row>
    <row r="1028" spans="4:4" x14ac:dyDescent="0.2">
      <c r="D1028" s="130"/>
    </row>
    <row r="1029" spans="4:4" x14ac:dyDescent="0.2">
      <c r="D1029" s="130"/>
    </row>
    <row r="1030" spans="4:4" x14ac:dyDescent="0.2">
      <c r="D1030" s="130"/>
    </row>
    <row r="1031" spans="4:4" x14ac:dyDescent="0.2">
      <c r="D1031" s="130"/>
    </row>
    <row r="1032" spans="4:4" x14ac:dyDescent="0.2">
      <c r="D1032" s="130"/>
    </row>
    <row r="1033" spans="4:4" x14ac:dyDescent="0.2">
      <c r="D1033" s="130"/>
    </row>
    <row r="1034" spans="4:4" x14ac:dyDescent="0.2">
      <c r="D1034" s="130"/>
    </row>
    <row r="1035" spans="4:4" x14ac:dyDescent="0.2">
      <c r="D1035" s="130"/>
    </row>
    <row r="1036" spans="4:4" x14ac:dyDescent="0.2">
      <c r="D1036" s="130"/>
    </row>
    <row r="1037" spans="4:4" x14ac:dyDescent="0.2">
      <c r="D1037" s="130"/>
    </row>
    <row r="1038" spans="4:4" x14ac:dyDescent="0.2">
      <c r="D1038" s="130"/>
    </row>
    <row r="1039" spans="4:4" x14ac:dyDescent="0.2">
      <c r="D1039" s="130"/>
    </row>
    <row r="1040" spans="4:4" x14ac:dyDescent="0.2">
      <c r="D1040" s="130"/>
    </row>
    <row r="1041" spans="4:4" x14ac:dyDescent="0.2">
      <c r="D1041" s="130"/>
    </row>
    <row r="1042" spans="4:4" x14ac:dyDescent="0.2">
      <c r="D1042" s="130"/>
    </row>
    <row r="1043" spans="4:4" x14ac:dyDescent="0.2">
      <c r="D1043" s="130"/>
    </row>
    <row r="1044" spans="4:4" x14ac:dyDescent="0.2">
      <c r="D1044" s="130"/>
    </row>
    <row r="1045" spans="4:4" x14ac:dyDescent="0.2">
      <c r="D1045" s="130"/>
    </row>
    <row r="1046" spans="4:4" x14ac:dyDescent="0.2">
      <c r="D1046" s="130"/>
    </row>
    <row r="1047" spans="4:4" x14ac:dyDescent="0.2">
      <c r="D1047" s="130"/>
    </row>
    <row r="1048" spans="4:4" x14ac:dyDescent="0.2">
      <c r="D1048" s="130"/>
    </row>
    <row r="1049" spans="4:4" x14ac:dyDescent="0.2">
      <c r="D1049" s="130"/>
    </row>
    <row r="1050" spans="4:4" x14ac:dyDescent="0.2">
      <c r="D1050" s="130"/>
    </row>
    <row r="1051" spans="4:4" x14ac:dyDescent="0.2">
      <c r="D1051" s="130"/>
    </row>
    <row r="1052" spans="4:4" x14ac:dyDescent="0.2">
      <c r="D1052" s="130"/>
    </row>
    <row r="1053" spans="4:4" x14ac:dyDescent="0.2">
      <c r="D1053" s="130"/>
    </row>
    <row r="1054" spans="4:4" x14ac:dyDescent="0.2">
      <c r="D1054" s="130"/>
    </row>
    <row r="1055" spans="4:4" x14ac:dyDescent="0.2">
      <c r="D1055" s="130"/>
    </row>
    <row r="1056" spans="4:4" x14ac:dyDescent="0.2">
      <c r="D1056" s="130"/>
    </row>
    <row r="1057" spans="4:4" x14ac:dyDescent="0.2">
      <c r="D1057" s="130"/>
    </row>
    <row r="1058" spans="4:4" x14ac:dyDescent="0.2">
      <c r="D1058" s="130"/>
    </row>
    <row r="1059" spans="4:4" x14ac:dyDescent="0.2">
      <c r="D1059" s="130"/>
    </row>
    <row r="1060" spans="4:4" x14ac:dyDescent="0.2">
      <c r="D1060" s="130"/>
    </row>
    <row r="1061" spans="4:4" x14ac:dyDescent="0.2">
      <c r="D1061" s="130"/>
    </row>
    <row r="1062" spans="4:4" x14ac:dyDescent="0.2">
      <c r="D1062" s="130"/>
    </row>
    <row r="1063" spans="4:4" x14ac:dyDescent="0.2">
      <c r="D1063" s="130"/>
    </row>
    <row r="1064" spans="4:4" x14ac:dyDescent="0.2">
      <c r="D1064" s="130"/>
    </row>
    <row r="1065" spans="4:4" x14ac:dyDescent="0.2">
      <c r="D1065" s="130"/>
    </row>
    <row r="1066" spans="4:4" x14ac:dyDescent="0.2">
      <c r="D1066" s="130"/>
    </row>
    <row r="1067" spans="4:4" x14ac:dyDescent="0.2">
      <c r="D1067" s="130"/>
    </row>
    <row r="1068" spans="4:4" x14ac:dyDescent="0.2">
      <c r="D1068" s="130"/>
    </row>
    <row r="1069" spans="4:4" x14ac:dyDescent="0.2">
      <c r="D1069" s="130"/>
    </row>
    <row r="1070" spans="4:4" x14ac:dyDescent="0.2">
      <c r="D1070" s="130"/>
    </row>
    <row r="1071" spans="4:4" x14ac:dyDescent="0.2">
      <c r="D1071" s="130"/>
    </row>
    <row r="1072" spans="4:4" x14ac:dyDescent="0.2">
      <c r="D1072" s="130"/>
    </row>
    <row r="1073" spans="4:4" x14ac:dyDescent="0.2">
      <c r="D1073" s="130"/>
    </row>
    <row r="1074" spans="4:4" x14ac:dyDescent="0.2">
      <c r="D1074" s="130"/>
    </row>
    <row r="1075" spans="4:4" x14ac:dyDescent="0.2">
      <c r="D1075" s="130"/>
    </row>
    <row r="1076" spans="4:4" x14ac:dyDescent="0.2">
      <c r="D1076" s="130"/>
    </row>
    <row r="1077" spans="4:4" x14ac:dyDescent="0.2">
      <c r="D1077" s="130"/>
    </row>
    <row r="1078" spans="4:4" x14ac:dyDescent="0.2">
      <c r="D1078" s="130"/>
    </row>
    <row r="1079" spans="4:4" x14ac:dyDescent="0.2">
      <c r="D1079" s="130"/>
    </row>
    <row r="1080" spans="4:4" x14ac:dyDescent="0.2">
      <c r="D1080" s="130"/>
    </row>
    <row r="1081" spans="4:4" x14ac:dyDescent="0.2">
      <c r="D1081" s="130"/>
    </row>
    <row r="1082" spans="4:4" x14ac:dyDescent="0.2">
      <c r="D1082" s="130"/>
    </row>
    <row r="1083" spans="4:4" x14ac:dyDescent="0.2">
      <c r="D1083" s="130"/>
    </row>
    <row r="1084" spans="4:4" x14ac:dyDescent="0.2">
      <c r="D1084" s="130"/>
    </row>
    <row r="1085" spans="4:4" x14ac:dyDescent="0.2">
      <c r="D1085" s="130"/>
    </row>
    <row r="1086" spans="4:4" x14ac:dyDescent="0.2">
      <c r="D1086" s="130"/>
    </row>
    <row r="1087" spans="4:4" x14ac:dyDescent="0.2">
      <c r="D1087" s="130"/>
    </row>
    <row r="1088" spans="4:4" x14ac:dyDescent="0.2">
      <c r="D1088" s="130"/>
    </row>
    <row r="1089" spans="4:4" x14ac:dyDescent="0.2">
      <c r="D1089" s="130"/>
    </row>
    <row r="1090" spans="4:4" x14ac:dyDescent="0.2">
      <c r="D1090" s="130"/>
    </row>
    <row r="1091" spans="4:4" x14ac:dyDescent="0.2">
      <c r="D1091" s="130"/>
    </row>
    <row r="1092" spans="4:4" x14ac:dyDescent="0.2">
      <c r="D1092" s="130"/>
    </row>
    <row r="1093" spans="4:4" x14ac:dyDescent="0.2">
      <c r="D1093" s="130"/>
    </row>
    <row r="1094" spans="4:4" x14ac:dyDescent="0.2">
      <c r="D1094" s="130"/>
    </row>
    <row r="1095" spans="4:4" x14ac:dyDescent="0.2">
      <c r="D1095" s="130"/>
    </row>
    <row r="1096" spans="4:4" x14ac:dyDescent="0.2">
      <c r="D1096" s="130"/>
    </row>
    <row r="1097" spans="4:4" x14ac:dyDescent="0.2">
      <c r="D1097" s="130"/>
    </row>
    <row r="1098" spans="4:4" x14ac:dyDescent="0.2">
      <c r="D1098" s="130"/>
    </row>
    <row r="1099" spans="4:4" x14ac:dyDescent="0.2">
      <c r="D1099" s="130"/>
    </row>
    <row r="1100" spans="4:4" x14ac:dyDescent="0.2">
      <c r="D1100" s="130"/>
    </row>
    <row r="1101" spans="4:4" x14ac:dyDescent="0.2">
      <c r="D1101" s="130"/>
    </row>
    <row r="1102" spans="4:4" x14ac:dyDescent="0.2">
      <c r="D1102" s="130"/>
    </row>
    <row r="1103" spans="4:4" x14ac:dyDescent="0.2">
      <c r="D1103" s="130"/>
    </row>
    <row r="1104" spans="4:4" x14ac:dyDescent="0.2">
      <c r="D1104" s="130"/>
    </row>
    <row r="1105" spans="4:4" x14ac:dyDescent="0.2">
      <c r="D1105" s="130"/>
    </row>
    <row r="1106" spans="4:4" x14ac:dyDescent="0.2">
      <c r="D1106" s="130"/>
    </row>
    <row r="1107" spans="4:4" x14ac:dyDescent="0.2">
      <c r="D1107" s="130"/>
    </row>
    <row r="1108" spans="4:4" x14ac:dyDescent="0.2">
      <c r="D1108" s="130"/>
    </row>
    <row r="1109" spans="4:4" x14ac:dyDescent="0.2">
      <c r="D1109" s="130"/>
    </row>
    <row r="1110" spans="4:4" x14ac:dyDescent="0.2">
      <c r="D1110" s="130"/>
    </row>
    <row r="1111" spans="4:4" x14ac:dyDescent="0.2">
      <c r="D1111" s="130"/>
    </row>
    <row r="1112" spans="4:4" x14ac:dyDescent="0.2">
      <c r="D1112" s="130"/>
    </row>
    <row r="1113" spans="4:4" x14ac:dyDescent="0.2">
      <c r="D1113" s="130"/>
    </row>
    <row r="1114" spans="4:4" x14ac:dyDescent="0.2">
      <c r="D1114" s="130"/>
    </row>
    <row r="1115" spans="4:4" x14ac:dyDescent="0.2">
      <c r="D1115" s="130"/>
    </row>
    <row r="1116" spans="4:4" x14ac:dyDescent="0.2">
      <c r="D1116" s="130"/>
    </row>
    <row r="1117" spans="4:4" x14ac:dyDescent="0.2">
      <c r="D1117" s="130"/>
    </row>
    <row r="1118" spans="4:4" x14ac:dyDescent="0.2">
      <c r="D1118" s="130"/>
    </row>
    <row r="1119" spans="4:4" x14ac:dyDescent="0.2">
      <c r="D1119" s="130"/>
    </row>
    <row r="1120" spans="4:4" x14ac:dyDescent="0.2">
      <c r="D1120" s="130"/>
    </row>
    <row r="1121" spans="4:4" x14ac:dyDescent="0.2">
      <c r="D1121" s="130"/>
    </row>
    <row r="1122" spans="4:4" x14ac:dyDescent="0.2">
      <c r="D1122" s="130"/>
    </row>
    <row r="1123" spans="4:4" x14ac:dyDescent="0.2">
      <c r="D1123" s="130"/>
    </row>
    <row r="1124" spans="4:4" x14ac:dyDescent="0.2">
      <c r="D1124" s="130"/>
    </row>
    <row r="1125" spans="4:4" x14ac:dyDescent="0.2">
      <c r="D1125" s="130"/>
    </row>
    <row r="1126" spans="4:4" x14ac:dyDescent="0.2">
      <c r="D1126" s="130"/>
    </row>
    <row r="1127" spans="4:4" x14ac:dyDescent="0.2">
      <c r="D1127" s="130"/>
    </row>
    <row r="1128" spans="4:4" x14ac:dyDescent="0.2">
      <c r="D1128" s="130"/>
    </row>
    <row r="1129" spans="4:4" x14ac:dyDescent="0.2">
      <c r="D1129" s="130"/>
    </row>
    <row r="1130" spans="4:4" x14ac:dyDescent="0.2">
      <c r="D1130" s="130"/>
    </row>
    <row r="1131" spans="4:4" x14ac:dyDescent="0.2">
      <c r="D1131" s="130"/>
    </row>
    <row r="1132" spans="4:4" x14ac:dyDescent="0.2">
      <c r="D1132" s="130"/>
    </row>
    <row r="1133" spans="4:4" x14ac:dyDescent="0.2">
      <c r="D1133" s="130"/>
    </row>
    <row r="1134" spans="4:4" x14ac:dyDescent="0.2">
      <c r="D1134" s="130"/>
    </row>
    <row r="1135" spans="4:4" x14ac:dyDescent="0.2">
      <c r="D1135" s="130"/>
    </row>
    <row r="1136" spans="4:4" x14ac:dyDescent="0.2">
      <c r="D1136" s="130"/>
    </row>
    <row r="1137" spans="4:4" x14ac:dyDescent="0.2">
      <c r="D1137" s="130"/>
    </row>
    <row r="1138" spans="4:4" x14ac:dyDescent="0.2">
      <c r="D1138" s="130"/>
    </row>
    <row r="1139" spans="4:4" x14ac:dyDescent="0.2">
      <c r="D1139" s="130"/>
    </row>
    <row r="1140" spans="4:4" x14ac:dyDescent="0.2">
      <c r="D1140" s="130"/>
    </row>
    <row r="1141" spans="4:4" x14ac:dyDescent="0.2">
      <c r="D1141" s="130"/>
    </row>
    <row r="1142" spans="4:4" x14ac:dyDescent="0.2">
      <c r="D1142" s="130"/>
    </row>
    <row r="1143" spans="4:4" x14ac:dyDescent="0.2">
      <c r="D1143" s="130"/>
    </row>
    <row r="1144" spans="4:4" x14ac:dyDescent="0.2">
      <c r="D1144" s="130"/>
    </row>
    <row r="1145" spans="4:4" x14ac:dyDescent="0.2">
      <c r="D1145" s="130"/>
    </row>
    <row r="1146" spans="4:4" x14ac:dyDescent="0.2">
      <c r="D1146" s="130"/>
    </row>
    <row r="1147" spans="4:4" x14ac:dyDescent="0.2">
      <c r="D1147" s="130"/>
    </row>
    <row r="1148" spans="4:4" x14ac:dyDescent="0.2">
      <c r="D1148" s="130"/>
    </row>
    <row r="1149" spans="4:4" x14ac:dyDescent="0.2">
      <c r="D1149" s="130"/>
    </row>
    <row r="1150" spans="4:4" x14ac:dyDescent="0.2">
      <c r="D1150" s="130"/>
    </row>
    <row r="1151" spans="4:4" x14ac:dyDescent="0.2">
      <c r="D1151" s="130"/>
    </row>
    <row r="1152" spans="4:4" x14ac:dyDescent="0.2">
      <c r="D1152" s="130"/>
    </row>
    <row r="1153" spans="4:4" x14ac:dyDescent="0.2">
      <c r="D1153" s="130"/>
    </row>
    <row r="1154" spans="4:4" x14ac:dyDescent="0.2">
      <c r="D1154" s="130"/>
    </row>
    <row r="1155" spans="4:4" x14ac:dyDescent="0.2">
      <c r="D1155" s="130"/>
    </row>
    <row r="1156" spans="4:4" x14ac:dyDescent="0.2">
      <c r="D1156" s="130"/>
    </row>
    <row r="1157" spans="4:4" x14ac:dyDescent="0.2">
      <c r="D1157" s="130"/>
    </row>
    <row r="1158" spans="4:4" x14ac:dyDescent="0.2">
      <c r="D1158" s="130"/>
    </row>
    <row r="1159" spans="4:4" x14ac:dyDescent="0.2">
      <c r="D1159" s="130"/>
    </row>
    <row r="1160" spans="4:4" x14ac:dyDescent="0.2">
      <c r="D1160" s="130"/>
    </row>
    <row r="1161" spans="4:4" x14ac:dyDescent="0.2">
      <c r="D1161" s="130"/>
    </row>
    <row r="1162" spans="4:4" x14ac:dyDescent="0.2">
      <c r="D1162" s="130"/>
    </row>
    <row r="1163" spans="4:4" x14ac:dyDescent="0.2">
      <c r="D1163" s="130"/>
    </row>
    <row r="1164" spans="4:4" x14ac:dyDescent="0.2">
      <c r="D1164" s="130"/>
    </row>
    <row r="1165" spans="4:4" x14ac:dyDescent="0.2">
      <c r="D1165" s="130"/>
    </row>
    <row r="1166" spans="4:4" x14ac:dyDescent="0.2">
      <c r="D1166" s="130"/>
    </row>
    <row r="1167" spans="4:4" x14ac:dyDescent="0.2">
      <c r="D1167" s="130"/>
    </row>
    <row r="1168" spans="4:4" x14ac:dyDescent="0.2">
      <c r="D1168" s="130"/>
    </row>
    <row r="1169" spans="4:4" x14ac:dyDescent="0.2">
      <c r="D1169" s="130"/>
    </row>
    <row r="1170" spans="4:4" x14ac:dyDescent="0.2">
      <c r="D1170" s="130"/>
    </row>
    <row r="1171" spans="4:4" x14ac:dyDescent="0.2">
      <c r="D1171" s="130"/>
    </row>
    <row r="1172" spans="4:4" x14ac:dyDescent="0.2">
      <c r="D1172" s="130"/>
    </row>
    <row r="1173" spans="4:4" x14ac:dyDescent="0.2">
      <c r="D1173" s="130"/>
    </row>
    <row r="1174" spans="4:4" x14ac:dyDescent="0.2">
      <c r="D1174" s="130"/>
    </row>
    <row r="1175" spans="4:4" x14ac:dyDescent="0.2">
      <c r="D1175" s="130"/>
    </row>
    <row r="1176" spans="4:4" x14ac:dyDescent="0.2">
      <c r="D1176" s="130"/>
    </row>
    <row r="1177" spans="4:4" x14ac:dyDescent="0.2">
      <c r="D1177" s="130"/>
    </row>
    <row r="1178" spans="4:4" x14ac:dyDescent="0.2">
      <c r="D1178" s="130"/>
    </row>
    <row r="1179" spans="4:4" x14ac:dyDescent="0.2">
      <c r="D1179" s="130"/>
    </row>
    <row r="1180" spans="4:4" x14ac:dyDescent="0.2">
      <c r="D1180" s="130"/>
    </row>
    <row r="1181" spans="4:4" x14ac:dyDescent="0.2">
      <c r="D1181" s="130"/>
    </row>
    <row r="1182" spans="4:4" x14ac:dyDescent="0.2">
      <c r="D1182" s="130"/>
    </row>
    <row r="1183" spans="4:4" x14ac:dyDescent="0.2">
      <c r="D1183" s="130"/>
    </row>
    <row r="1184" spans="4:4" x14ac:dyDescent="0.2">
      <c r="D1184" s="130"/>
    </row>
    <row r="1185" spans="4:4" x14ac:dyDescent="0.2">
      <c r="D1185" s="130"/>
    </row>
    <row r="1186" spans="4:4" x14ac:dyDescent="0.2">
      <c r="D1186" s="130"/>
    </row>
    <row r="1187" spans="4:4" x14ac:dyDescent="0.2">
      <c r="D1187" s="130"/>
    </row>
    <row r="1188" spans="4:4" x14ac:dyDescent="0.2">
      <c r="D1188" s="130"/>
    </row>
    <row r="1189" spans="4:4" x14ac:dyDescent="0.2">
      <c r="D1189" s="130"/>
    </row>
    <row r="1190" spans="4:4" x14ac:dyDescent="0.2">
      <c r="D1190" s="130"/>
    </row>
    <row r="1191" spans="4:4" x14ac:dyDescent="0.2">
      <c r="D1191" s="130"/>
    </row>
    <row r="1192" spans="4:4" x14ac:dyDescent="0.2">
      <c r="D1192" s="130"/>
    </row>
    <row r="1193" spans="4:4" x14ac:dyDescent="0.2">
      <c r="D1193" s="130"/>
    </row>
    <row r="1194" spans="4:4" x14ac:dyDescent="0.2">
      <c r="D1194" s="130"/>
    </row>
    <row r="1195" spans="4:4" x14ac:dyDescent="0.2">
      <c r="D1195" s="130"/>
    </row>
    <row r="1196" spans="4:4" x14ac:dyDescent="0.2">
      <c r="D1196" s="130"/>
    </row>
    <row r="1197" spans="4:4" x14ac:dyDescent="0.2">
      <c r="D1197" s="130"/>
    </row>
    <row r="1198" spans="4:4" x14ac:dyDescent="0.2">
      <c r="D1198" s="130"/>
    </row>
    <row r="1199" spans="4:4" x14ac:dyDescent="0.2">
      <c r="D1199" s="130"/>
    </row>
    <row r="1200" spans="4:4" x14ac:dyDescent="0.2">
      <c r="D1200" s="130"/>
    </row>
    <row r="1201" spans="4:4" x14ac:dyDescent="0.2">
      <c r="D1201" s="130"/>
    </row>
    <row r="1202" spans="4:4" x14ac:dyDescent="0.2">
      <c r="D1202" s="130"/>
    </row>
    <row r="1203" spans="4:4" x14ac:dyDescent="0.2">
      <c r="D1203" s="130"/>
    </row>
    <row r="1204" spans="4:4" x14ac:dyDescent="0.2">
      <c r="D1204" s="130"/>
    </row>
    <row r="1205" spans="4:4" x14ac:dyDescent="0.2">
      <c r="D1205" s="130"/>
    </row>
    <row r="1206" spans="4:4" x14ac:dyDescent="0.2">
      <c r="D1206" s="130"/>
    </row>
    <row r="1207" spans="4:4" x14ac:dyDescent="0.2">
      <c r="D1207" s="130"/>
    </row>
    <row r="1208" spans="4:4" x14ac:dyDescent="0.2">
      <c r="D1208" s="130"/>
    </row>
    <row r="1209" spans="4:4" x14ac:dyDescent="0.2">
      <c r="D1209" s="130"/>
    </row>
    <row r="1210" spans="4:4" x14ac:dyDescent="0.2">
      <c r="D1210" s="130"/>
    </row>
    <row r="1211" spans="4:4" x14ac:dyDescent="0.2">
      <c r="D1211" s="130"/>
    </row>
    <row r="1212" spans="4:4" x14ac:dyDescent="0.2">
      <c r="D1212" s="130"/>
    </row>
    <row r="1213" spans="4:4" x14ac:dyDescent="0.2">
      <c r="D1213" s="130"/>
    </row>
    <row r="1214" spans="4:4" x14ac:dyDescent="0.2">
      <c r="D1214" s="130"/>
    </row>
    <row r="1215" spans="4:4" x14ac:dyDescent="0.2">
      <c r="D1215" s="130"/>
    </row>
    <row r="1216" spans="4:4" x14ac:dyDescent="0.2">
      <c r="D1216" s="130"/>
    </row>
    <row r="1217" spans="4:4" x14ac:dyDescent="0.2">
      <c r="D1217" s="130"/>
    </row>
    <row r="1218" spans="4:4" x14ac:dyDescent="0.2">
      <c r="D1218" s="130"/>
    </row>
    <row r="1219" spans="4:4" x14ac:dyDescent="0.2">
      <c r="D1219" s="130"/>
    </row>
    <row r="1220" spans="4:4" x14ac:dyDescent="0.2">
      <c r="D1220" s="130"/>
    </row>
    <row r="1221" spans="4:4" x14ac:dyDescent="0.2">
      <c r="D1221" s="130"/>
    </row>
    <row r="1222" spans="4:4" x14ac:dyDescent="0.2">
      <c r="D1222" s="130"/>
    </row>
    <row r="1223" spans="4:4" x14ac:dyDescent="0.2">
      <c r="D1223" s="130"/>
    </row>
    <row r="1224" spans="4:4" x14ac:dyDescent="0.2">
      <c r="D1224" s="130"/>
    </row>
    <row r="1225" spans="4:4" x14ac:dyDescent="0.2">
      <c r="D1225" s="130"/>
    </row>
    <row r="1226" spans="4:4" x14ac:dyDescent="0.2">
      <c r="D1226" s="130"/>
    </row>
    <row r="1227" spans="4:4" x14ac:dyDescent="0.2">
      <c r="D1227" s="130"/>
    </row>
    <row r="1228" spans="4:4" x14ac:dyDescent="0.2">
      <c r="D1228" s="130"/>
    </row>
    <row r="1229" spans="4:4" x14ac:dyDescent="0.2">
      <c r="D1229" s="130"/>
    </row>
    <row r="1230" spans="4:4" x14ac:dyDescent="0.2">
      <c r="D1230" s="130"/>
    </row>
    <row r="1231" spans="4:4" x14ac:dyDescent="0.2">
      <c r="D1231" s="130"/>
    </row>
    <row r="1232" spans="4:4" x14ac:dyDescent="0.2">
      <c r="D1232" s="130"/>
    </row>
    <row r="1233" spans="4:4" x14ac:dyDescent="0.2">
      <c r="D1233" s="130"/>
    </row>
    <row r="1234" spans="4:4" x14ac:dyDescent="0.2">
      <c r="D1234" s="130"/>
    </row>
    <row r="1235" spans="4:4" x14ac:dyDescent="0.2">
      <c r="D1235" s="130"/>
    </row>
    <row r="1236" spans="4:4" x14ac:dyDescent="0.2">
      <c r="D1236" s="130"/>
    </row>
    <row r="1237" spans="4:4" x14ac:dyDescent="0.2">
      <c r="D1237" s="130"/>
    </row>
    <row r="1238" spans="4:4" x14ac:dyDescent="0.2">
      <c r="D1238" s="130"/>
    </row>
    <row r="1239" spans="4:4" x14ac:dyDescent="0.2">
      <c r="D1239" s="130"/>
    </row>
    <row r="1240" spans="4:4" x14ac:dyDescent="0.2">
      <c r="D1240" s="130"/>
    </row>
    <row r="1241" spans="4:4" x14ac:dyDescent="0.2">
      <c r="D1241" s="130"/>
    </row>
    <row r="1242" spans="4:4" x14ac:dyDescent="0.2">
      <c r="D1242" s="130"/>
    </row>
    <row r="1243" spans="4:4" x14ac:dyDescent="0.2">
      <c r="D1243" s="130"/>
    </row>
    <row r="1244" spans="4:4" x14ac:dyDescent="0.2">
      <c r="D1244" s="130"/>
    </row>
    <row r="1245" spans="4:4" x14ac:dyDescent="0.2">
      <c r="D1245" s="130"/>
    </row>
    <row r="1246" spans="4:4" x14ac:dyDescent="0.2">
      <c r="D1246" s="130"/>
    </row>
    <row r="1247" spans="4:4" x14ac:dyDescent="0.2">
      <c r="D1247" s="130"/>
    </row>
    <row r="1248" spans="4:4" x14ac:dyDescent="0.2">
      <c r="D1248" s="130"/>
    </row>
    <row r="1249" spans="4:4" x14ac:dyDescent="0.2">
      <c r="D1249" s="130"/>
    </row>
    <row r="1250" spans="4:4" x14ac:dyDescent="0.2">
      <c r="D1250" s="130"/>
    </row>
    <row r="1251" spans="4:4" x14ac:dyDescent="0.2">
      <c r="D1251" s="130"/>
    </row>
    <row r="1252" spans="4:4" x14ac:dyDescent="0.2">
      <c r="D1252" s="130"/>
    </row>
    <row r="1253" spans="4:4" x14ac:dyDescent="0.2">
      <c r="D1253" s="130"/>
    </row>
    <row r="1254" spans="4:4" x14ac:dyDescent="0.2">
      <c r="D1254" s="130"/>
    </row>
    <row r="1255" spans="4:4" x14ac:dyDescent="0.2">
      <c r="D1255" s="130"/>
    </row>
    <row r="1256" spans="4:4" x14ac:dyDescent="0.2">
      <c r="D1256" s="130"/>
    </row>
    <row r="1257" spans="4:4" x14ac:dyDescent="0.2">
      <c r="D1257" s="130"/>
    </row>
    <row r="1258" spans="4:4" x14ac:dyDescent="0.2">
      <c r="D1258" s="130"/>
    </row>
    <row r="1259" spans="4:4" x14ac:dyDescent="0.2">
      <c r="D1259" s="130"/>
    </row>
    <row r="1260" spans="4:4" x14ac:dyDescent="0.2">
      <c r="D1260" s="130"/>
    </row>
    <row r="1261" spans="4:4" x14ac:dyDescent="0.2">
      <c r="D1261" s="130"/>
    </row>
    <row r="1262" spans="4:4" x14ac:dyDescent="0.2">
      <c r="D1262" s="130"/>
    </row>
    <row r="1263" spans="4:4" x14ac:dyDescent="0.2">
      <c r="D1263" s="130"/>
    </row>
    <row r="1264" spans="4:4" x14ac:dyDescent="0.2">
      <c r="D1264" s="130"/>
    </row>
    <row r="1265" spans="4:4" x14ac:dyDescent="0.2">
      <c r="D1265" s="130"/>
    </row>
    <row r="1266" spans="4:4" x14ac:dyDescent="0.2">
      <c r="D1266" s="130"/>
    </row>
    <row r="1267" spans="4:4" x14ac:dyDescent="0.2">
      <c r="D1267" s="130"/>
    </row>
    <row r="1268" spans="4:4" x14ac:dyDescent="0.2">
      <c r="D1268" s="130"/>
    </row>
    <row r="1269" spans="4:4" x14ac:dyDescent="0.2">
      <c r="D1269" s="130"/>
    </row>
    <row r="1270" spans="4:4" x14ac:dyDescent="0.2">
      <c r="D1270" s="130"/>
    </row>
    <row r="1271" spans="4:4" x14ac:dyDescent="0.2">
      <c r="D1271" s="130"/>
    </row>
    <row r="1272" spans="4:4" x14ac:dyDescent="0.2">
      <c r="D1272" s="130"/>
    </row>
    <row r="1273" spans="4:4" x14ac:dyDescent="0.2">
      <c r="D1273" s="130"/>
    </row>
    <row r="1274" spans="4:4" x14ac:dyDescent="0.2">
      <c r="D1274" s="130"/>
    </row>
    <row r="1275" spans="4:4" x14ac:dyDescent="0.2">
      <c r="D1275" s="130"/>
    </row>
    <row r="1276" spans="4:4" x14ac:dyDescent="0.2">
      <c r="D1276" s="130"/>
    </row>
    <row r="1277" spans="4:4" x14ac:dyDescent="0.2">
      <c r="D1277" s="130"/>
    </row>
    <row r="1278" spans="4:4" x14ac:dyDescent="0.2">
      <c r="D1278" s="130"/>
    </row>
    <row r="1279" spans="4:4" x14ac:dyDescent="0.2">
      <c r="D1279" s="130"/>
    </row>
    <row r="1280" spans="4:4" x14ac:dyDescent="0.2">
      <c r="D1280" s="130"/>
    </row>
    <row r="1281" spans="4:4" x14ac:dyDescent="0.2">
      <c r="D1281" s="130"/>
    </row>
    <row r="1282" spans="4:4" x14ac:dyDescent="0.2">
      <c r="D1282" s="130"/>
    </row>
    <row r="1283" spans="4:4" x14ac:dyDescent="0.2">
      <c r="D1283" s="130"/>
    </row>
    <row r="1284" spans="4:4" x14ac:dyDescent="0.2">
      <c r="D1284" s="130"/>
    </row>
    <row r="1285" spans="4:4" x14ac:dyDescent="0.2">
      <c r="D1285" s="130"/>
    </row>
    <row r="1286" spans="4:4" x14ac:dyDescent="0.2">
      <c r="D1286" s="130"/>
    </row>
    <row r="1287" spans="4:4" x14ac:dyDescent="0.2">
      <c r="D1287" s="130"/>
    </row>
    <row r="1288" spans="4:4" x14ac:dyDescent="0.2">
      <c r="D1288" s="130"/>
    </row>
    <row r="1289" spans="4:4" x14ac:dyDescent="0.2">
      <c r="D1289" s="130"/>
    </row>
    <row r="1290" spans="4:4" x14ac:dyDescent="0.2">
      <c r="D1290" s="130"/>
    </row>
    <row r="1291" spans="4:4" x14ac:dyDescent="0.2">
      <c r="D1291" s="130"/>
    </row>
    <row r="1292" spans="4:4" x14ac:dyDescent="0.2">
      <c r="D1292" s="130"/>
    </row>
    <row r="1293" spans="4:4" x14ac:dyDescent="0.2">
      <c r="D1293" s="130"/>
    </row>
    <row r="1294" spans="4:4" x14ac:dyDescent="0.2">
      <c r="D1294" s="130"/>
    </row>
    <row r="1295" spans="4:4" x14ac:dyDescent="0.2">
      <c r="D1295" s="130"/>
    </row>
    <row r="1296" spans="4:4" x14ac:dyDescent="0.2">
      <c r="D1296" s="130"/>
    </row>
    <row r="1297" spans="4:4" x14ac:dyDescent="0.2">
      <c r="D1297" s="130"/>
    </row>
    <row r="1298" spans="4:4" x14ac:dyDescent="0.2">
      <c r="D1298" s="130"/>
    </row>
    <row r="1299" spans="4:4" x14ac:dyDescent="0.2">
      <c r="D1299" s="130"/>
    </row>
    <row r="1300" spans="4:4" x14ac:dyDescent="0.2">
      <c r="D1300" s="130"/>
    </row>
    <row r="1301" spans="4:4" x14ac:dyDescent="0.2">
      <c r="D1301" s="130"/>
    </row>
    <row r="1302" spans="4:4" x14ac:dyDescent="0.2">
      <c r="D1302" s="130"/>
    </row>
    <row r="1303" spans="4:4" x14ac:dyDescent="0.2">
      <c r="D1303" s="130"/>
    </row>
    <row r="1304" spans="4:4" x14ac:dyDescent="0.2">
      <c r="D1304" s="130"/>
    </row>
    <row r="1305" spans="4:4" x14ac:dyDescent="0.2">
      <c r="D1305" s="130"/>
    </row>
    <row r="1306" spans="4:4" x14ac:dyDescent="0.2">
      <c r="D1306" s="130"/>
    </row>
    <row r="1307" spans="4:4" x14ac:dyDescent="0.2">
      <c r="D1307" s="130"/>
    </row>
    <row r="1308" spans="4:4" x14ac:dyDescent="0.2">
      <c r="D1308" s="130"/>
    </row>
    <row r="1309" spans="4:4" x14ac:dyDescent="0.2">
      <c r="D1309" s="130"/>
    </row>
    <row r="1310" spans="4:4" x14ac:dyDescent="0.2">
      <c r="D1310" s="130"/>
    </row>
    <row r="1311" spans="4:4" x14ac:dyDescent="0.2">
      <c r="D1311" s="130"/>
    </row>
    <row r="1312" spans="4:4" x14ac:dyDescent="0.2">
      <c r="D1312" s="130"/>
    </row>
    <row r="1313" spans="4:4" x14ac:dyDescent="0.2">
      <c r="D1313" s="130"/>
    </row>
    <row r="1314" spans="4:4" x14ac:dyDescent="0.2">
      <c r="D1314" s="130"/>
    </row>
    <row r="1315" spans="4:4" x14ac:dyDescent="0.2">
      <c r="D1315" s="130"/>
    </row>
    <row r="1316" spans="4:4" x14ac:dyDescent="0.2">
      <c r="D1316" s="130"/>
    </row>
    <row r="1317" spans="4:4" x14ac:dyDescent="0.2">
      <c r="D1317" s="130"/>
    </row>
    <row r="1318" spans="4:4" x14ac:dyDescent="0.2">
      <c r="D1318" s="130"/>
    </row>
    <row r="1319" spans="4:4" x14ac:dyDescent="0.2">
      <c r="D1319" s="130"/>
    </row>
    <row r="1320" spans="4:4" x14ac:dyDescent="0.2">
      <c r="D1320" s="130"/>
    </row>
    <row r="1321" spans="4:4" x14ac:dyDescent="0.2">
      <c r="D1321" s="130"/>
    </row>
    <row r="1322" spans="4:4" x14ac:dyDescent="0.2">
      <c r="D1322" s="130"/>
    </row>
    <row r="1323" spans="4:4" x14ac:dyDescent="0.2">
      <c r="D1323" s="130"/>
    </row>
    <row r="1324" spans="4:4" x14ac:dyDescent="0.2">
      <c r="D1324" s="130"/>
    </row>
    <row r="1325" spans="4:4" x14ac:dyDescent="0.2">
      <c r="D1325" s="130"/>
    </row>
    <row r="1326" spans="4:4" x14ac:dyDescent="0.2">
      <c r="D1326" s="130"/>
    </row>
    <row r="1327" spans="4:4" x14ac:dyDescent="0.2">
      <c r="D1327" s="130"/>
    </row>
    <row r="1328" spans="4:4" x14ac:dyDescent="0.2">
      <c r="D1328" s="130"/>
    </row>
    <row r="1329" spans="4:4" x14ac:dyDescent="0.2">
      <c r="D1329" s="130"/>
    </row>
    <row r="1330" spans="4:4" x14ac:dyDescent="0.2">
      <c r="D1330" s="130"/>
    </row>
    <row r="1331" spans="4:4" x14ac:dyDescent="0.2">
      <c r="D1331" s="130"/>
    </row>
    <row r="1332" spans="4:4" x14ac:dyDescent="0.2">
      <c r="D1332" s="130"/>
    </row>
    <row r="1333" spans="4:4" x14ac:dyDescent="0.2">
      <c r="D1333" s="130"/>
    </row>
    <row r="1334" spans="4:4" x14ac:dyDescent="0.2">
      <c r="D1334" s="130"/>
    </row>
    <row r="1335" spans="4:4" x14ac:dyDescent="0.2">
      <c r="D1335" s="130"/>
    </row>
    <row r="1336" spans="4:4" x14ac:dyDescent="0.2">
      <c r="D1336" s="130"/>
    </row>
    <row r="1337" spans="4:4" x14ac:dyDescent="0.2">
      <c r="D1337" s="130"/>
    </row>
    <row r="1338" spans="4:4" x14ac:dyDescent="0.2">
      <c r="D1338" s="130"/>
    </row>
    <row r="1339" spans="4:4" x14ac:dyDescent="0.2">
      <c r="D1339" s="130"/>
    </row>
    <row r="1340" spans="4:4" x14ac:dyDescent="0.2">
      <c r="D1340" s="130"/>
    </row>
    <row r="1341" spans="4:4" x14ac:dyDescent="0.2">
      <c r="D1341" s="130"/>
    </row>
    <row r="1342" spans="4:4" x14ac:dyDescent="0.2">
      <c r="D1342" s="130"/>
    </row>
    <row r="1343" spans="4:4" x14ac:dyDescent="0.2">
      <c r="D1343" s="130"/>
    </row>
    <row r="1344" spans="4:4" x14ac:dyDescent="0.2">
      <c r="D1344" s="130"/>
    </row>
    <row r="1345" spans="4:4" x14ac:dyDescent="0.2">
      <c r="D1345" s="130"/>
    </row>
    <row r="1346" spans="4:4" x14ac:dyDescent="0.2">
      <c r="D1346" s="130"/>
    </row>
    <row r="1347" spans="4:4" x14ac:dyDescent="0.2">
      <c r="D1347" s="130"/>
    </row>
    <row r="1348" spans="4:4" x14ac:dyDescent="0.2">
      <c r="D1348" s="130"/>
    </row>
    <row r="1349" spans="4:4" x14ac:dyDescent="0.2">
      <c r="D1349" s="130"/>
    </row>
    <row r="1350" spans="4:4" x14ac:dyDescent="0.2">
      <c r="D1350" s="130"/>
    </row>
    <row r="1351" spans="4:4" x14ac:dyDescent="0.2">
      <c r="D1351" s="130"/>
    </row>
    <row r="1352" spans="4:4" x14ac:dyDescent="0.2">
      <c r="D1352" s="130"/>
    </row>
    <row r="1353" spans="4:4" x14ac:dyDescent="0.2">
      <c r="D1353" s="130"/>
    </row>
    <row r="1354" spans="4:4" x14ac:dyDescent="0.2">
      <c r="D1354" s="130"/>
    </row>
    <row r="1355" spans="4:4" x14ac:dyDescent="0.2">
      <c r="D1355" s="130"/>
    </row>
    <row r="1356" spans="4:4" x14ac:dyDescent="0.2">
      <c r="D1356" s="130"/>
    </row>
    <row r="1357" spans="4:4" x14ac:dyDescent="0.2">
      <c r="D1357" s="130"/>
    </row>
    <row r="1358" spans="4:4" x14ac:dyDescent="0.2">
      <c r="D1358" s="130"/>
    </row>
    <row r="1359" spans="4:4" x14ac:dyDescent="0.2">
      <c r="D1359" s="130"/>
    </row>
    <row r="1360" spans="4:4" x14ac:dyDescent="0.2">
      <c r="D1360" s="130"/>
    </row>
    <row r="1361" spans="4:4" x14ac:dyDescent="0.2">
      <c r="D1361" s="130"/>
    </row>
    <row r="1362" spans="4:4" x14ac:dyDescent="0.2">
      <c r="D1362" s="130"/>
    </row>
    <row r="1363" spans="4:4" x14ac:dyDescent="0.2">
      <c r="D1363" s="130"/>
    </row>
    <row r="1364" spans="4:4" x14ac:dyDescent="0.2">
      <c r="D1364" s="130"/>
    </row>
    <row r="1365" spans="4:4" x14ac:dyDescent="0.2">
      <c r="D1365" s="130"/>
    </row>
    <row r="1366" spans="4:4" x14ac:dyDescent="0.2">
      <c r="D1366" s="130"/>
    </row>
    <row r="1367" spans="4:4" x14ac:dyDescent="0.2">
      <c r="D1367" s="130"/>
    </row>
    <row r="1368" spans="4:4" x14ac:dyDescent="0.2">
      <c r="D1368" s="130"/>
    </row>
    <row r="1369" spans="4:4" x14ac:dyDescent="0.2">
      <c r="D1369" s="130"/>
    </row>
    <row r="1370" spans="4:4" x14ac:dyDescent="0.2">
      <c r="D1370" s="130"/>
    </row>
    <row r="1371" spans="4:4" x14ac:dyDescent="0.2">
      <c r="D1371" s="130"/>
    </row>
    <row r="1372" spans="4:4" x14ac:dyDescent="0.2">
      <c r="D1372" s="130"/>
    </row>
    <row r="1373" spans="4:4" x14ac:dyDescent="0.2">
      <c r="D1373" s="130"/>
    </row>
    <row r="1374" spans="4:4" x14ac:dyDescent="0.2">
      <c r="D1374" s="130"/>
    </row>
    <row r="1375" spans="4:4" x14ac:dyDescent="0.2">
      <c r="D1375" s="130"/>
    </row>
    <row r="1376" spans="4:4" x14ac:dyDescent="0.2">
      <c r="D1376" s="130"/>
    </row>
    <row r="1377" spans="4:4" x14ac:dyDescent="0.2">
      <c r="D1377" s="130"/>
    </row>
    <row r="1378" spans="4:4" x14ac:dyDescent="0.2">
      <c r="D1378" s="130"/>
    </row>
    <row r="1379" spans="4:4" x14ac:dyDescent="0.2">
      <c r="D1379" s="130"/>
    </row>
    <row r="1380" spans="4:4" x14ac:dyDescent="0.2">
      <c r="D1380" s="130"/>
    </row>
    <row r="1381" spans="4:4" x14ac:dyDescent="0.2">
      <c r="D1381" s="130"/>
    </row>
    <row r="1382" spans="4:4" x14ac:dyDescent="0.2">
      <c r="D1382" s="130"/>
    </row>
    <row r="1383" spans="4:4" x14ac:dyDescent="0.2">
      <c r="D1383" s="130"/>
    </row>
    <row r="1384" spans="4:4" x14ac:dyDescent="0.2">
      <c r="D1384" s="130"/>
    </row>
    <row r="1385" spans="4:4" x14ac:dyDescent="0.2">
      <c r="D1385" s="130"/>
    </row>
    <row r="1386" spans="4:4" x14ac:dyDescent="0.2">
      <c r="D1386" s="130"/>
    </row>
    <row r="1387" spans="4:4" x14ac:dyDescent="0.2">
      <c r="D1387" s="130"/>
    </row>
    <row r="1388" spans="4:4" x14ac:dyDescent="0.2">
      <c r="D1388" s="130"/>
    </row>
    <row r="1389" spans="4:4" x14ac:dyDescent="0.2">
      <c r="D1389" s="130"/>
    </row>
    <row r="1390" spans="4:4" x14ac:dyDescent="0.2">
      <c r="D1390" s="130"/>
    </row>
    <row r="1391" spans="4:4" x14ac:dyDescent="0.2">
      <c r="D1391" s="130"/>
    </row>
    <row r="1392" spans="4:4" x14ac:dyDescent="0.2">
      <c r="D1392" s="130"/>
    </row>
    <row r="1393" spans="4:4" x14ac:dyDescent="0.2">
      <c r="D1393" s="130"/>
    </row>
    <row r="1394" spans="4:4" x14ac:dyDescent="0.2">
      <c r="D1394" s="130"/>
    </row>
    <row r="1395" spans="4:4" x14ac:dyDescent="0.2">
      <c r="D1395" s="130"/>
    </row>
    <row r="1396" spans="4:4" x14ac:dyDescent="0.2">
      <c r="D1396" s="130"/>
    </row>
    <row r="1397" spans="4:4" x14ac:dyDescent="0.2">
      <c r="D1397" s="130"/>
    </row>
    <row r="1398" spans="4:4" x14ac:dyDescent="0.2">
      <c r="D1398" s="130"/>
    </row>
    <row r="1399" spans="4:4" x14ac:dyDescent="0.2">
      <c r="D1399" s="130"/>
    </row>
    <row r="1400" spans="4:4" x14ac:dyDescent="0.2">
      <c r="D1400" s="130"/>
    </row>
    <row r="1401" spans="4:4" x14ac:dyDescent="0.2">
      <c r="D1401" s="130"/>
    </row>
    <row r="1402" spans="4:4" x14ac:dyDescent="0.2">
      <c r="D1402" s="130"/>
    </row>
    <row r="1403" spans="4:4" x14ac:dyDescent="0.2">
      <c r="D1403" s="130"/>
    </row>
    <row r="1404" spans="4:4" x14ac:dyDescent="0.2">
      <c r="D1404" s="130"/>
    </row>
    <row r="1405" spans="4:4" x14ac:dyDescent="0.2">
      <c r="D1405" s="130"/>
    </row>
    <row r="1406" spans="4:4" x14ac:dyDescent="0.2">
      <c r="D1406" s="130"/>
    </row>
    <row r="1407" spans="4:4" x14ac:dyDescent="0.2">
      <c r="D1407" s="130"/>
    </row>
    <row r="1408" spans="4:4" x14ac:dyDescent="0.2">
      <c r="D1408" s="130"/>
    </row>
    <row r="1409" spans="4:4" x14ac:dyDescent="0.2">
      <c r="D1409" s="130"/>
    </row>
    <row r="1410" spans="4:4" x14ac:dyDescent="0.2">
      <c r="D1410" s="130"/>
    </row>
    <row r="1411" spans="4:4" x14ac:dyDescent="0.2">
      <c r="D1411" s="130"/>
    </row>
    <row r="1412" spans="4:4" x14ac:dyDescent="0.2">
      <c r="D1412" s="130"/>
    </row>
    <row r="1413" spans="4:4" x14ac:dyDescent="0.2">
      <c r="D1413" s="130"/>
    </row>
    <row r="1414" spans="4:4" x14ac:dyDescent="0.2">
      <c r="D1414" s="130"/>
    </row>
    <row r="1415" spans="4:4" x14ac:dyDescent="0.2">
      <c r="D1415" s="130"/>
    </row>
    <row r="1416" spans="4:4" x14ac:dyDescent="0.2">
      <c r="D1416" s="130"/>
    </row>
    <row r="1417" spans="4:4" x14ac:dyDescent="0.2">
      <c r="D1417" s="130"/>
    </row>
    <row r="1418" spans="4:4" x14ac:dyDescent="0.2">
      <c r="D1418" s="130"/>
    </row>
    <row r="1419" spans="4:4" x14ac:dyDescent="0.2">
      <c r="D1419" s="130"/>
    </row>
    <row r="1420" spans="4:4" x14ac:dyDescent="0.2">
      <c r="D1420" s="130"/>
    </row>
    <row r="1421" spans="4:4" x14ac:dyDescent="0.2">
      <c r="D1421" s="130"/>
    </row>
    <row r="1422" spans="4:4" x14ac:dyDescent="0.2">
      <c r="D1422" s="130"/>
    </row>
    <row r="1423" spans="4:4" x14ac:dyDescent="0.2">
      <c r="D1423" s="130"/>
    </row>
    <row r="1424" spans="4:4" x14ac:dyDescent="0.2">
      <c r="D1424" s="130"/>
    </row>
    <row r="1425" spans="4:4" x14ac:dyDescent="0.2">
      <c r="D1425" s="130"/>
    </row>
    <row r="1426" spans="4:4" x14ac:dyDescent="0.2">
      <c r="D1426" s="130"/>
    </row>
    <row r="1427" spans="4:4" x14ac:dyDescent="0.2">
      <c r="D1427" s="130"/>
    </row>
    <row r="1428" spans="4:4" x14ac:dyDescent="0.2">
      <c r="D1428" s="130"/>
    </row>
    <row r="1429" spans="4:4" x14ac:dyDescent="0.2">
      <c r="D1429" s="130"/>
    </row>
    <row r="1430" spans="4:4" x14ac:dyDescent="0.2">
      <c r="D1430" s="130"/>
    </row>
    <row r="1431" spans="4:4" x14ac:dyDescent="0.2">
      <c r="D1431" s="130"/>
    </row>
    <row r="1432" spans="4:4" x14ac:dyDescent="0.2">
      <c r="D1432" s="130"/>
    </row>
    <row r="1433" spans="4:4" x14ac:dyDescent="0.2">
      <c r="D1433" s="130"/>
    </row>
    <row r="1434" spans="4:4" x14ac:dyDescent="0.2">
      <c r="D1434" s="130"/>
    </row>
    <row r="1435" spans="4:4" x14ac:dyDescent="0.2">
      <c r="D1435" s="130"/>
    </row>
    <row r="1436" spans="4:4" x14ac:dyDescent="0.2">
      <c r="D1436" s="130"/>
    </row>
    <row r="1437" spans="4:4" x14ac:dyDescent="0.2">
      <c r="D1437" s="130"/>
    </row>
    <row r="1438" spans="4:4" x14ac:dyDescent="0.2">
      <c r="D1438" s="130"/>
    </row>
    <row r="1439" spans="4:4" x14ac:dyDescent="0.2">
      <c r="D1439" s="130"/>
    </row>
    <row r="1440" spans="4:4" x14ac:dyDescent="0.2">
      <c r="D1440" s="130"/>
    </row>
    <row r="1441" spans="4:4" x14ac:dyDescent="0.2">
      <c r="D1441" s="130"/>
    </row>
    <row r="1442" spans="4:4" x14ac:dyDescent="0.2">
      <c r="D1442" s="130"/>
    </row>
    <row r="1443" spans="4:4" x14ac:dyDescent="0.2">
      <c r="D1443" s="130"/>
    </row>
    <row r="1444" spans="4:4" x14ac:dyDescent="0.2">
      <c r="D1444" s="130"/>
    </row>
    <row r="1445" spans="4:4" x14ac:dyDescent="0.2">
      <c r="D1445" s="130"/>
    </row>
    <row r="1446" spans="4:4" x14ac:dyDescent="0.2">
      <c r="D1446" s="130"/>
    </row>
    <row r="1447" spans="4:4" x14ac:dyDescent="0.2">
      <c r="D1447" s="130"/>
    </row>
    <row r="1448" spans="4:4" x14ac:dyDescent="0.2">
      <c r="D1448" s="130"/>
    </row>
    <row r="1449" spans="4:4" x14ac:dyDescent="0.2">
      <c r="D1449" s="130"/>
    </row>
    <row r="1450" spans="4:4" x14ac:dyDescent="0.2">
      <c r="D1450" s="130"/>
    </row>
    <row r="1451" spans="4:4" x14ac:dyDescent="0.2">
      <c r="D1451" s="130"/>
    </row>
    <row r="1452" spans="4:4" x14ac:dyDescent="0.2">
      <c r="D1452" s="130"/>
    </row>
    <row r="1453" spans="4:4" x14ac:dyDescent="0.2">
      <c r="D1453" s="130"/>
    </row>
    <row r="1454" spans="4:4" x14ac:dyDescent="0.2">
      <c r="D1454" s="130"/>
    </row>
    <row r="1455" spans="4:4" x14ac:dyDescent="0.2">
      <c r="D1455" s="130"/>
    </row>
    <row r="1456" spans="4:4" x14ac:dyDescent="0.2">
      <c r="D1456" s="130"/>
    </row>
    <row r="1457" spans="4:4" x14ac:dyDescent="0.2">
      <c r="D1457" s="130"/>
    </row>
    <row r="1458" spans="4:4" x14ac:dyDescent="0.2">
      <c r="D1458" s="130"/>
    </row>
    <row r="1459" spans="4:4" x14ac:dyDescent="0.2">
      <c r="D1459" s="130"/>
    </row>
    <row r="1460" spans="4:4" x14ac:dyDescent="0.2">
      <c r="D1460" s="130"/>
    </row>
    <row r="1461" spans="4:4" x14ac:dyDescent="0.2">
      <c r="D1461" s="130"/>
    </row>
    <row r="1462" spans="4:4" x14ac:dyDescent="0.2">
      <c r="D1462" s="130"/>
    </row>
    <row r="1463" spans="4:4" x14ac:dyDescent="0.2">
      <c r="D1463" s="130"/>
    </row>
    <row r="1464" spans="4:4" x14ac:dyDescent="0.2">
      <c r="D1464" s="130"/>
    </row>
    <row r="1465" spans="4:4" x14ac:dyDescent="0.2">
      <c r="D1465" s="130"/>
    </row>
    <row r="1466" spans="4:4" x14ac:dyDescent="0.2">
      <c r="D1466" s="130"/>
    </row>
    <row r="1467" spans="4:4" x14ac:dyDescent="0.2">
      <c r="D1467" s="130"/>
    </row>
    <row r="1468" spans="4:4" x14ac:dyDescent="0.2">
      <c r="D1468" s="130"/>
    </row>
    <row r="1469" spans="4:4" x14ac:dyDescent="0.2">
      <c r="D1469" s="130"/>
    </row>
    <row r="1470" spans="4:4" x14ac:dyDescent="0.2">
      <c r="D1470" s="130"/>
    </row>
    <row r="1471" spans="4:4" x14ac:dyDescent="0.2">
      <c r="D1471" s="130"/>
    </row>
    <row r="1472" spans="4:4" x14ac:dyDescent="0.2">
      <c r="D1472" s="130"/>
    </row>
    <row r="1473" spans="4:4" x14ac:dyDescent="0.2">
      <c r="D1473" s="130"/>
    </row>
    <row r="1474" spans="4:4" x14ac:dyDescent="0.2">
      <c r="D1474" s="130"/>
    </row>
    <row r="1475" spans="4:4" x14ac:dyDescent="0.2">
      <c r="D1475" s="130"/>
    </row>
    <row r="1476" spans="4:4" x14ac:dyDescent="0.2">
      <c r="D1476" s="130"/>
    </row>
    <row r="1477" spans="4:4" x14ac:dyDescent="0.2">
      <c r="D1477" s="130"/>
    </row>
    <row r="1478" spans="4:4" x14ac:dyDescent="0.2">
      <c r="D1478" s="130"/>
    </row>
    <row r="1479" spans="4:4" x14ac:dyDescent="0.2">
      <c r="D1479" s="130"/>
    </row>
    <row r="1480" spans="4:4" x14ac:dyDescent="0.2">
      <c r="D1480" s="130"/>
    </row>
    <row r="1481" spans="4:4" x14ac:dyDescent="0.2">
      <c r="D1481" s="130"/>
    </row>
    <row r="1482" spans="4:4" x14ac:dyDescent="0.2">
      <c r="D1482" s="130"/>
    </row>
    <row r="1483" spans="4:4" x14ac:dyDescent="0.2">
      <c r="D1483" s="130"/>
    </row>
    <row r="1484" spans="4:4" x14ac:dyDescent="0.2">
      <c r="D1484" s="130"/>
    </row>
    <row r="1485" spans="4:4" x14ac:dyDescent="0.2">
      <c r="D1485" s="130"/>
    </row>
    <row r="1486" spans="4:4" x14ac:dyDescent="0.2">
      <c r="D1486" s="130"/>
    </row>
    <row r="1487" spans="4:4" x14ac:dyDescent="0.2">
      <c r="D1487" s="130"/>
    </row>
    <row r="1488" spans="4:4" x14ac:dyDescent="0.2">
      <c r="D1488" s="130"/>
    </row>
    <row r="1489" spans="4:4" x14ac:dyDescent="0.2">
      <c r="D1489" s="130"/>
    </row>
    <row r="1490" spans="4:4" x14ac:dyDescent="0.2">
      <c r="D1490" s="130"/>
    </row>
    <row r="1491" spans="4:4" x14ac:dyDescent="0.2">
      <c r="D1491" s="130"/>
    </row>
    <row r="1492" spans="4:4" x14ac:dyDescent="0.2">
      <c r="D1492" s="130"/>
    </row>
    <row r="1493" spans="4:4" x14ac:dyDescent="0.2">
      <c r="D1493" s="130"/>
    </row>
    <row r="1494" spans="4:4" x14ac:dyDescent="0.2">
      <c r="D1494" s="130"/>
    </row>
    <row r="1495" spans="4:4" x14ac:dyDescent="0.2">
      <c r="D1495" s="130"/>
    </row>
    <row r="1496" spans="4:4" x14ac:dyDescent="0.2">
      <c r="D1496" s="130"/>
    </row>
    <row r="1497" spans="4:4" x14ac:dyDescent="0.2">
      <c r="D1497" s="130"/>
    </row>
    <row r="1498" spans="4:4" x14ac:dyDescent="0.2">
      <c r="D1498" s="130"/>
    </row>
    <row r="1499" spans="4:4" x14ac:dyDescent="0.2">
      <c r="D1499" s="130"/>
    </row>
    <row r="1500" spans="4:4" x14ac:dyDescent="0.2">
      <c r="D1500" s="130"/>
    </row>
    <row r="1501" spans="4:4" x14ac:dyDescent="0.2">
      <c r="D1501" s="130"/>
    </row>
    <row r="1502" spans="4:4" x14ac:dyDescent="0.2">
      <c r="D1502" s="130"/>
    </row>
    <row r="1503" spans="4:4" x14ac:dyDescent="0.2">
      <c r="D1503" s="130"/>
    </row>
    <row r="1504" spans="4:4" x14ac:dyDescent="0.2">
      <c r="D1504" s="130"/>
    </row>
    <row r="1505" spans="4:4" x14ac:dyDescent="0.2">
      <c r="D1505" s="130"/>
    </row>
    <row r="1506" spans="4:4" x14ac:dyDescent="0.2">
      <c r="D1506" s="130"/>
    </row>
    <row r="1507" spans="4:4" x14ac:dyDescent="0.2">
      <c r="D1507" s="130"/>
    </row>
    <row r="1508" spans="4:4" x14ac:dyDescent="0.2">
      <c r="D1508" s="130"/>
    </row>
    <row r="1509" spans="4:4" x14ac:dyDescent="0.2">
      <c r="D1509" s="130"/>
    </row>
    <row r="1510" spans="4:4" x14ac:dyDescent="0.2">
      <c r="D1510" s="130"/>
    </row>
    <row r="1511" spans="4:4" x14ac:dyDescent="0.2">
      <c r="D1511" s="130"/>
    </row>
    <row r="1512" spans="4:4" x14ac:dyDescent="0.2">
      <c r="D1512" s="130"/>
    </row>
    <row r="1513" spans="4:4" x14ac:dyDescent="0.2">
      <c r="D1513" s="130"/>
    </row>
    <row r="1514" spans="4:4" x14ac:dyDescent="0.2">
      <c r="D1514" s="130"/>
    </row>
    <row r="1515" spans="4:4" x14ac:dyDescent="0.2">
      <c r="D1515" s="130"/>
    </row>
    <row r="1516" spans="4:4" x14ac:dyDescent="0.2">
      <c r="D1516" s="130"/>
    </row>
    <row r="1517" spans="4:4" x14ac:dyDescent="0.2">
      <c r="D1517" s="130"/>
    </row>
    <row r="1518" spans="4:4" x14ac:dyDescent="0.2">
      <c r="D1518" s="130"/>
    </row>
    <row r="1519" spans="4:4" x14ac:dyDescent="0.2">
      <c r="D1519" s="130"/>
    </row>
    <row r="1520" spans="4:4" x14ac:dyDescent="0.2">
      <c r="D1520" s="130"/>
    </row>
    <row r="1521" spans="4:4" x14ac:dyDescent="0.2">
      <c r="D1521" s="130"/>
    </row>
    <row r="1522" spans="4:4" x14ac:dyDescent="0.2">
      <c r="D1522" s="130"/>
    </row>
    <row r="1523" spans="4:4" x14ac:dyDescent="0.2">
      <c r="D1523" s="130"/>
    </row>
    <row r="1524" spans="4:4" x14ac:dyDescent="0.2">
      <c r="D1524" s="130"/>
    </row>
    <row r="1525" spans="4:4" x14ac:dyDescent="0.2">
      <c r="D1525" s="130"/>
    </row>
    <row r="1526" spans="4:4" x14ac:dyDescent="0.2">
      <c r="D1526" s="130"/>
    </row>
    <row r="1527" spans="4:4" x14ac:dyDescent="0.2">
      <c r="D1527" s="130"/>
    </row>
    <row r="1528" spans="4:4" x14ac:dyDescent="0.2">
      <c r="D1528" s="130"/>
    </row>
    <row r="1529" spans="4:4" x14ac:dyDescent="0.2">
      <c r="D1529" s="130"/>
    </row>
    <row r="1530" spans="4:4" x14ac:dyDescent="0.2">
      <c r="D1530" s="130"/>
    </row>
    <row r="1531" spans="4:4" x14ac:dyDescent="0.2">
      <c r="D1531" s="130"/>
    </row>
    <row r="1532" spans="4:4" x14ac:dyDescent="0.2">
      <c r="D1532" s="130"/>
    </row>
    <row r="1533" spans="4:4" x14ac:dyDescent="0.2">
      <c r="D1533" s="130"/>
    </row>
    <row r="1534" spans="4:4" x14ac:dyDescent="0.2">
      <c r="D1534" s="130"/>
    </row>
    <row r="1535" spans="4:4" x14ac:dyDescent="0.2">
      <c r="D1535" s="130"/>
    </row>
    <row r="1536" spans="4:4" x14ac:dyDescent="0.2">
      <c r="D1536" s="130"/>
    </row>
    <row r="1537" spans="4:4" x14ac:dyDescent="0.2">
      <c r="D1537" s="130"/>
    </row>
    <row r="1538" spans="4:4" x14ac:dyDescent="0.2">
      <c r="D1538" s="130"/>
    </row>
    <row r="1539" spans="4:4" x14ac:dyDescent="0.2">
      <c r="D1539" s="130"/>
    </row>
    <row r="1540" spans="4:4" x14ac:dyDescent="0.2">
      <c r="D1540" s="130"/>
    </row>
    <row r="1541" spans="4:4" x14ac:dyDescent="0.2">
      <c r="D1541" s="130"/>
    </row>
    <row r="1542" spans="4:4" x14ac:dyDescent="0.2">
      <c r="D1542" s="130"/>
    </row>
    <row r="1543" spans="4:4" x14ac:dyDescent="0.2">
      <c r="D1543" s="130"/>
    </row>
    <row r="1544" spans="4:4" x14ac:dyDescent="0.2">
      <c r="D1544" s="130"/>
    </row>
    <row r="1545" spans="4:4" x14ac:dyDescent="0.2">
      <c r="D1545" s="130"/>
    </row>
    <row r="1546" spans="4:4" x14ac:dyDescent="0.2">
      <c r="D1546" s="130"/>
    </row>
    <row r="1547" spans="4:4" x14ac:dyDescent="0.2">
      <c r="D1547" s="130"/>
    </row>
    <row r="1548" spans="4:4" x14ac:dyDescent="0.2">
      <c r="D1548" s="130"/>
    </row>
    <row r="1549" spans="4:4" x14ac:dyDescent="0.2">
      <c r="D1549" s="130"/>
    </row>
    <row r="1550" spans="4:4" x14ac:dyDescent="0.2">
      <c r="D1550" s="130"/>
    </row>
    <row r="1551" spans="4:4" x14ac:dyDescent="0.2">
      <c r="D1551" s="130"/>
    </row>
    <row r="1552" spans="4:4" x14ac:dyDescent="0.2">
      <c r="D1552" s="130"/>
    </row>
    <row r="1553" spans="4:4" x14ac:dyDescent="0.2">
      <c r="D1553" s="130"/>
    </row>
    <row r="1554" spans="4:4" x14ac:dyDescent="0.2">
      <c r="D1554" s="130"/>
    </row>
    <row r="1555" spans="4:4" x14ac:dyDescent="0.2">
      <c r="D1555" s="130"/>
    </row>
    <row r="1556" spans="4:4" x14ac:dyDescent="0.2">
      <c r="D1556" s="130"/>
    </row>
    <row r="1557" spans="4:4" x14ac:dyDescent="0.2">
      <c r="D1557" s="130"/>
    </row>
    <row r="1558" spans="4:4" x14ac:dyDescent="0.2">
      <c r="D1558" s="130"/>
    </row>
    <row r="1559" spans="4:4" x14ac:dyDescent="0.2">
      <c r="D1559" s="130"/>
    </row>
    <row r="1560" spans="4:4" x14ac:dyDescent="0.2">
      <c r="D1560" s="130"/>
    </row>
    <row r="1561" spans="4:4" x14ac:dyDescent="0.2">
      <c r="D1561" s="130"/>
    </row>
    <row r="1562" spans="4:4" x14ac:dyDescent="0.2">
      <c r="D1562" s="130"/>
    </row>
    <row r="1563" spans="4:4" x14ac:dyDescent="0.2">
      <c r="D1563" s="130"/>
    </row>
    <row r="1564" spans="4:4" x14ac:dyDescent="0.2">
      <c r="D1564" s="130"/>
    </row>
    <row r="1565" spans="4:4" x14ac:dyDescent="0.2">
      <c r="D1565" s="130"/>
    </row>
    <row r="1566" spans="4:4" x14ac:dyDescent="0.2">
      <c r="D1566" s="130"/>
    </row>
    <row r="1567" spans="4:4" x14ac:dyDescent="0.2">
      <c r="D1567" s="130"/>
    </row>
    <row r="1568" spans="4:4" x14ac:dyDescent="0.2">
      <c r="D1568" s="130"/>
    </row>
    <row r="1569" spans="4:4" x14ac:dyDescent="0.2">
      <c r="D1569" s="130"/>
    </row>
    <row r="1570" spans="4:4" x14ac:dyDescent="0.2">
      <c r="D1570" s="130"/>
    </row>
    <row r="1571" spans="4:4" x14ac:dyDescent="0.2">
      <c r="D1571" s="130"/>
    </row>
    <row r="1572" spans="4:4" x14ac:dyDescent="0.2">
      <c r="D1572" s="130"/>
    </row>
    <row r="1573" spans="4:4" x14ac:dyDescent="0.2">
      <c r="D1573" s="130"/>
    </row>
    <row r="1574" spans="4:4" x14ac:dyDescent="0.2">
      <c r="D1574" s="130"/>
    </row>
    <row r="1575" spans="4:4" x14ac:dyDescent="0.2">
      <c r="D1575" s="130"/>
    </row>
    <row r="1576" spans="4:4" x14ac:dyDescent="0.2">
      <c r="D1576" s="130"/>
    </row>
    <row r="1577" spans="4:4" x14ac:dyDescent="0.2">
      <c r="D1577" s="130"/>
    </row>
    <row r="1578" spans="4:4" x14ac:dyDescent="0.2">
      <c r="D1578" s="130"/>
    </row>
    <row r="1579" spans="4:4" x14ac:dyDescent="0.2">
      <c r="D1579" s="130"/>
    </row>
    <row r="1580" spans="4:4" x14ac:dyDescent="0.2">
      <c r="D1580" s="130"/>
    </row>
    <row r="1581" spans="4:4" x14ac:dyDescent="0.2">
      <c r="D1581" s="130"/>
    </row>
    <row r="1582" spans="4:4" x14ac:dyDescent="0.2">
      <c r="D1582" s="130"/>
    </row>
    <row r="1583" spans="4:4" x14ac:dyDescent="0.2">
      <c r="D1583" s="130"/>
    </row>
    <row r="1584" spans="4:4" x14ac:dyDescent="0.2">
      <c r="D1584" s="130"/>
    </row>
    <row r="1585" spans="4:4" x14ac:dyDescent="0.2">
      <c r="D1585" s="130"/>
    </row>
    <row r="1586" spans="4:4" x14ac:dyDescent="0.2">
      <c r="D1586" s="130"/>
    </row>
    <row r="1587" spans="4:4" x14ac:dyDescent="0.2">
      <c r="D1587" s="130"/>
    </row>
    <row r="1588" spans="4:4" x14ac:dyDescent="0.2">
      <c r="D1588" s="130"/>
    </row>
    <row r="1589" spans="4:4" x14ac:dyDescent="0.2">
      <c r="D1589" s="130"/>
    </row>
    <row r="1590" spans="4:4" x14ac:dyDescent="0.2">
      <c r="D1590" s="130"/>
    </row>
    <row r="1591" spans="4:4" x14ac:dyDescent="0.2">
      <c r="D1591" s="130"/>
    </row>
    <row r="1592" spans="4:4" x14ac:dyDescent="0.2">
      <c r="D1592" s="130"/>
    </row>
    <row r="1593" spans="4:4" x14ac:dyDescent="0.2">
      <c r="D1593" s="130"/>
    </row>
    <row r="1594" spans="4:4" x14ac:dyDescent="0.2">
      <c r="D1594" s="130"/>
    </row>
    <row r="1595" spans="4:4" x14ac:dyDescent="0.2">
      <c r="D1595" s="130"/>
    </row>
    <row r="1596" spans="4:4" x14ac:dyDescent="0.2">
      <c r="D1596" s="130"/>
    </row>
    <row r="1597" spans="4:4" x14ac:dyDescent="0.2">
      <c r="D1597" s="130"/>
    </row>
    <row r="1598" spans="4:4" x14ac:dyDescent="0.2">
      <c r="D1598" s="130"/>
    </row>
    <row r="1599" spans="4:4" x14ac:dyDescent="0.2">
      <c r="D1599" s="130"/>
    </row>
    <row r="1600" spans="4:4" x14ac:dyDescent="0.2">
      <c r="D1600" s="130"/>
    </row>
    <row r="1601" spans="4:4" x14ac:dyDescent="0.2">
      <c r="D1601" s="130"/>
    </row>
    <row r="1602" spans="4:4" x14ac:dyDescent="0.2">
      <c r="D1602" s="130"/>
    </row>
    <row r="1603" spans="4:4" x14ac:dyDescent="0.2">
      <c r="D1603" s="130"/>
    </row>
    <row r="1604" spans="4:4" x14ac:dyDescent="0.2">
      <c r="D1604" s="130"/>
    </row>
    <row r="1605" spans="4:4" x14ac:dyDescent="0.2">
      <c r="D1605" s="130"/>
    </row>
    <row r="1606" spans="4:4" x14ac:dyDescent="0.2">
      <c r="D1606" s="130"/>
    </row>
    <row r="1607" spans="4:4" x14ac:dyDescent="0.2">
      <c r="D1607" s="130"/>
    </row>
    <row r="1608" spans="4:4" x14ac:dyDescent="0.2">
      <c r="D1608" s="130"/>
    </row>
    <row r="1609" spans="4:4" x14ac:dyDescent="0.2">
      <c r="D1609" s="130"/>
    </row>
    <row r="1610" spans="4:4" x14ac:dyDescent="0.2">
      <c r="D1610" s="130"/>
    </row>
    <row r="1611" spans="4:4" x14ac:dyDescent="0.2">
      <c r="D1611" s="130"/>
    </row>
    <row r="1612" spans="4:4" x14ac:dyDescent="0.2">
      <c r="D1612" s="130"/>
    </row>
    <row r="1613" spans="4:4" x14ac:dyDescent="0.2">
      <c r="D1613" s="130"/>
    </row>
    <row r="1614" spans="4:4" x14ac:dyDescent="0.2">
      <c r="D1614" s="130"/>
    </row>
    <row r="1615" spans="4:4" x14ac:dyDescent="0.2">
      <c r="D1615" s="130"/>
    </row>
    <row r="1616" spans="4:4" x14ac:dyDescent="0.2">
      <c r="D1616" s="130"/>
    </row>
    <row r="1617" spans="4:4" x14ac:dyDescent="0.2">
      <c r="D1617" s="130"/>
    </row>
    <row r="1618" spans="4:4" x14ac:dyDescent="0.2">
      <c r="D1618" s="130"/>
    </row>
    <row r="1619" spans="4:4" x14ac:dyDescent="0.2">
      <c r="D1619" s="130"/>
    </row>
    <row r="1620" spans="4:4" x14ac:dyDescent="0.2">
      <c r="D1620" s="130"/>
    </row>
    <row r="1621" spans="4:4" x14ac:dyDescent="0.2">
      <c r="D1621" s="130"/>
    </row>
    <row r="1622" spans="4:4" x14ac:dyDescent="0.2">
      <c r="D1622" s="130"/>
    </row>
    <row r="1623" spans="4:4" x14ac:dyDescent="0.2">
      <c r="D1623" s="130"/>
    </row>
    <row r="1624" spans="4:4" x14ac:dyDescent="0.2">
      <c r="D1624" s="130"/>
    </row>
    <row r="1625" spans="4:4" x14ac:dyDescent="0.2">
      <c r="D1625" s="130"/>
    </row>
    <row r="1626" spans="4:4" x14ac:dyDescent="0.2">
      <c r="D1626" s="130"/>
    </row>
    <row r="1627" spans="4:4" x14ac:dyDescent="0.2">
      <c r="D1627" s="130"/>
    </row>
    <row r="1628" spans="4:4" x14ac:dyDescent="0.2">
      <c r="D1628" s="130"/>
    </row>
    <row r="1629" spans="4:4" x14ac:dyDescent="0.2">
      <c r="D1629" s="130"/>
    </row>
    <row r="1630" spans="4:4" x14ac:dyDescent="0.2">
      <c r="D1630" s="130"/>
    </row>
    <row r="1631" spans="4:4" x14ac:dyDescent="0.2">
      <c r="D1631" s="130"/>
    </row>
    <row r="1632" spans="4:4" x14ac:dyDescent="0.2">
      <c r="D1632" s="130"/>
    </row>
    <row r="1633" spans="4:4" x14ac:dyDescent="0.2">
      <c r="D1633" s="130"/>
    </row>
    <row r="1634" spans="4:4" x14ac:dyDescent="0.2">
      <c r="D1634" s="130"/>
    </row>
    <row r="1635" spans="4:4" x14ac:dyDescent="0.2">
      <c r="D1635" s="130"/>
    </row>
    <row r="1636" spans="4:4" x14ac:dyDescent="0.2">
      <c r="D1636" s="130"/>
    </row>
    <row r="1637" spans="4:4" x14ac:dyDescent="0.2">
      <c r="D1637" s="130"/>
    </row>
    <row r="1638" spans="4:4" x14ac:dyDescent="0.2">
      <c r="D1638" s="130"/>
    </row>
    <row r="1639" spans="4:4" x14ac:dyDescent="0.2">
      <c r="D1639" s="130"/>
    </row>
    <row r="1640" spans="4:4" x14ac:dyDescent="0.2">
      <c r="D1640" s="130"/>
    </row>
    <row r="1641" spans="4:4" x14ac:dyDescent="0.2">
      <c r="D1641" s="130"/>
    </row>
    <row r="1642" spans="4:4" x14ac:dyDescent="0.2">
      <c r="D1642" s="130"/>
    </row>
    <row r="1643" spans="4:4" x14ac:dyDescent="0.2">
      <c r="D1643" s="130"/>
    </row>
    <row r="1644" spans="4:4" x14ac:dyDescent="0.2">
      <c r="D1644" s="130"/>
    </row>
    <row r="1645" spans="4:4" x14ac:dyDescent="0.2">
      <c r="D1645" s="130"/>
    </row>
    <row r="1646" spans="4:4" x14ac:dyDescent="0.2">
      <c r="D1646" s="130"/>
    </row>
    <row r="1647" spans="4:4" x14ac:dyDescent="0.2">
      <c r="D1647" s="130"/>
    </row>
    <row r="1648" spans="4:4" x14ac:dyDescent="0.2">
      <c r="D1648" s="130"/>
    </row>
    <row r="1649" spans="4:4" x14ac:dyDescent="0.2">
      <c r="D1649" s="130"/>
    </row>
    <row r="1650" spans="4:4" x14ac:dyDescent="0.2">
      <c r="D1650" s="130"/>
    </row>
    <row r="1651" spans="4:4" x14ac:dyDescent="0.2">
      <c r="D1651" s="130"/>
    </row>
    <row r="1652" spans="4:4" x14ac:dyDescent="0.2">
      <c r="D1652" s="130"/>
    </row>
    <row r="1653" spans="4:4" x14ac:dyDescent="0.2">
      <c r="D1653" s="130"/>
    </row>
    <row r="1654" spans="4:4" x14ac:dyDescent="0.2">
      <c r="D1654" s="130"/>
    </row>
    <row r="1655" spans="4:4" x14ac:dyDescent="0.2">
      <c r="D1655" s="130"/>
    </row>
    <row r="1656" spans="4:4" x14ac:dyDescent="0.2">
      <c r="D1656" s="130"/>
    </row>
    <row r="1657" spans="4:4" x14ac:dyDescent="0.2">
      <c r="D1657" s="130"/>
    </row>
    <row r="1658" spans="4:4" x14ac:dyDescent="0.2">
      <c r="D1658" s="130"/>
    </row>
    <row r="1659" spans="4:4" x14ac:dyDescent="0.2">
      <c r="D1659" s="130"/>
    </row>
    <row r="1660" spans="4:4" x14ac:dyDescent="0.2">
      <c r="D1660" s="130"/>
    </row>
    <row r="1661" spans="4:4" x14ac:dyDescent="0.2">
      <c r="D1661" s="130"/>
    </row>
    <row r="1662" spans="4:4" x14ac:dyDescent="0.2">
      <c r="D1662" s="130"/>
    </row>
    <row r="1663" spans="4:4" x14ac:dyDescent="0.2">
      <c r="D1663" s="130"/>
    </row>
    <row r="1664" spans="4:4" x14ac:dyDescent="0.2">
      <c r="D1664" s="130"/>
    </row>
    <row r="1665" spans="4:4" x14ac:dyDescent="0.2">
      <c r="D1665" s="130"/>
    </row>
    <row r="1666" spans="4:4" x14ac:dyDescent="0.2">
      <c r="D1666" s="130"/>
    </row>
    <row r="1667" spans="4:4" x14ac:dyDescent="0.2">
      <c r="D1667" s="130"/>
    </row>
    <row r="1668" spans="4:4" x14ac:dyDescent="0.2">
      <c r="D1668" s="130"/>
    </row>
    <row r="1669" spans="4:4" x14ac:dyDescent="0.2">
      <c r="D1669" s="130"/>
    </row>
    <row r="1670" spans="4:4" x14ac:dyDescent="0.2">
      <c r="D1670" s="130"/>
    </row>
    <row r="1671" spans="4:4" x14ac:dyDescent="0.2">
      <c r="D1671" s="130"/>
    </row>
    <row r="1672" spans="4:4" x14ac:dyDescent="0.2">
      <c r="D1672" s="130"/>
    </row>
    <row r="1673" spans="4:4" x14ac:dyDescent="0.2">
      <c r="D1673" s="130"/>
    </row>
    <row r="1674" spans="4:4" x14ac:dyDescent="0.2">
      <c r="D1674" s="130"/>
    </row>
    <row r="1675" spans="4:4" x14ac:dyDescent="0.2">
      <c r="D1675" s="130"/>
    </row>
    <row r="1676" spans="4:4" x14ac:dyDescent="0.2">
      <c r="D1676" s="130"/>
    </row>
    <row r="1677" spans="4:4" x14ac:dyDescent="0.2">
      <c r="D1677" s="130"/>
    </row>
    <row r="1678" spans="4:4" x14ac:dyDescent="0.2">
      <c r="D1678" s="130"/>
    </row>
    <row r="1679" spans="4:4" x14ac:dyDescent="0.2">
      <c r="D1679" s="130"/>
    </row>
    <row r="1680" spans="4:4" x14ac:dyDescent="0.2">
      <c r="D1680" s="130"/>
    </row>
    <row r="1681" spans="4:4" x14ac:dyDescent="0.2">
      <c r="D1681" s="130"/>
    </row>
    <row r="1682" spans="4:4" x14ac:dyDescent="0.2">
      <c r="D1682" s="130"/>
    </row>
    <row r="1683" spans="4:4" x14ac:dyDescent="0.2">
      <c r="D1683" s="130"/>
    </row>
    <row r="1684" spans="4:4" x14ac:dyDescent="0.2">
      <c r="D1684" s="130"/>
    </row>
    <row r="1685" spans="4:4" x14ac:dyDescent="0.2">
      <c r="D1685" s="130"/>
    </row>
    <row r="1686" spans="4:4" x14ac:dyDescent="0.2">
      <c r="D1686" s="130"/>
    </row>
    <row r="1687" spans="4:4" x14ac:dyDescent="0.2">
      <c r="D1687" s="130"/>
    </row>
    <row r="1688" spans="4:4" x14ac:dyDescent="0.2">
      <c r="D1688" s="130"/>
    </row>
    <row r="1689" spans="4:4" x14ac:dyDescent="0.2">
      <c r="D1689" s="130"/>
    </row>
    <row r="1690" spans="4:4" x14ac:dyDescent="0.2">
      <c r="D1690" s="130"/>
    </row>
    <row r="1691" spans="4:4" x14ac:dyDescent="0.2">
      <c r="D1691" s="130"/>
    </row>
    <row r="1692" spans="4:4" x14ac:dyDescent="0.2">
      <c r="D1692" s="130"/>
    </row>
    <row r="1693" spans="4:4" x14ac:dyDescent="0.2">
      <c r="D1693" s="130"/>
    </row>
    <row r="1694" spans="4:4" x14ac:dyDescent="0.2">
      <c r="D1694" s="130"/>
    </row>
    <row r="1695" spans="4:4" x14ac:dyDescent="0.2">
      <c r="D1695" s="130"/>
    </row>
    <row r="1696" spans="4:4" x14ac:dyDescent="0.2">
      <c r="D1696" s="130"/>
    </row>
    <row r="1697" spans="4:4" x14ac:dyDescent="0.2">
      <c r="D1697" s="130"/>
    </row>
    <row r="1698" spans="4:4" x14ac:dyDescent="0.2">
      <c r="D1698" s="130"/>
    </row>
    <row r="1699" spans="4:4" x14ac:dyDescent="0.2">
      <c r="D1699" s="130"/>
    </row>
    <row r="1700" spans="4:4" x14ac:dyDescent="0.2">
      <c r="D1700" s="130"/>
    </row>
    <row r="1701" spans="4:4" x14ac:dyDescent="0.2">
      <c r="D1701" s="130"/>
    </row>
    <row r="1702" spans="4:4" x14ac:dyDescent="0.2">
      <c r="D1702" s="130"/>
    </row>
    <row r="1703" spans="4:4" x14ac:dyDescent="0.2">
      <c r="D1703" s="130"/>
    </row>
    <row r="1704" spans="4:4" x14ac:dyDescent="0.2">
      <c r="D1704" s="130"/>
    </row>
    <row r="1705" spans="4:4" x14ac:dyDescent="0.2">
      <c r="D1705" s="130"/>
    </row>
    <row r="1706" spans="4:4" x14ac:dyDescent="0.2">
      <c r="D1706" s="130"/>
    </row>
    <row r="1707" spans="4:4" x14ac:dyDescent="0.2">
      <c r="D1707" s="130"/>
    </row>
    <row r="1708" spans="4:4" x14ac:dyDescent="0.2">
      <c r="D1708" s="130"/>
    </row>
    <row r="1709" spans="4:4" x14ac:dyDescent="0.2">
      <c r="D1709" s="130"/>
    </row>
    <row r="1710" spans="4:4" x14ac:dyDescent="0.2">
      <c r="D1710" s="130"/>
    </row>
    <row r="1711" spans="4:4" x14ac:dyDescent="0.2">
      <c r="D1711" s="130"/>
    </row>
    <row r="1712" spans="4:4" x14ac:dyDescent="0.2">
      <c r="D1712" s="130"/>
    </row>
    <row r="1713" spans="4:4" x14ac:dyDescent="0.2">
      <c r="D1713" s="130"/>
    </row>
    <row r="1714" spans="4:4" x14ac:dyDescent="0.2">
      <c r="D1714" s="130"/>
    </row>
    <row r="1715" spans="4:4" x14ac:dyDescent="0.2">
      <c r="D1715" s="130"/>
    </row>
    <row r="1716" spans="4:4" x14ac:dyDescent="0.2">
      <c r="D1716" s="130"/>
    </row>
    <row r="1717" spans="4:4" x14ac:dyDescent="0.2">
      <c r="D1717" s="130"/>
    </row>
    <row r="1718" spans="4:4" x14ac:dyDescent="0.2">
      <c r="D1718" s="130"/>
    </row>
    <row r="1719" spans="4:4" x14ac:dyDescent="0.2">
      <c r="D1719" s="130"/>
    </row>
    <row r="1720" spans="4:4" x14ac:dyDescent="0.2">
      <c r="D1720" s="130"/>
    </row>
    <row r="1721" spans="4:4" x14ac:dyDescent="0.2">
      <c r="D1721" s="130"/>
    </row>
    <row r="1722" spans="4:4" x14ac:dyDescent="0.2">
      <c r="D1722" s="130"/>
    </row>
    <row r="1723" spans="4:4" x14ac:dyDescent="0.2">
      <c r="D1723" s="130"/>
    </row>
    <row r="1724" spans="4:4" x14ac:dyDescent="0.2">
      <c r="D1724" s="130"/>
    </row>
    <row r="1725" spans="4:4" x14ac:dyDescent="0.2">
      <c r="D1725" s="130"/>
    </row>
    <row r="1726" spans="4:4" x14ac:dyDescent="0.2">
      <c r="D1726" s="130"/>
    </row>
    <row r="1727" spans="4:4" x14ac:dyDescent="0.2">
      <c r="D1727" s="130"/>
    </row>
    <row r="1728" spans="4:4" x14ac:dyDescent="0.2">
      <c r="D1728" s="130"/>
    </row>
    <row r="1729" spans="4:4" x14ac:dyDescent="0.2">
      <c r="D1729" s="130"/>
    </row>
    <row r="1730" spans="4:4" x14ac:dyDescent="0.2">
      <c r="D1730" s="130"/>
    </row>
    <row r="1731" spans="4:4" x14ac:dyDescent="0.2">
      <c r="D1731" s="130"/>
    </row>
    <row r="1732" spans="4:4" x14ac:dyDescent="0.2">
      <c r="D1732" s="130"/>
    </row>
    <row r="1733" spans="4:4" x14ac:dyDescent="0.2">
      <c r="D1733" s="130"/>
    </row>
    <row r="1734" spans="4:4" x14ac:dyDescent="0.2">
      <c r="D1734" s="130"/>
    </row>
    <row r="1735" spans="4:4" x14ac:dyDescent="0.2">
      <c r="D1735" s="130"/>
    </row>
    <row r="1736" spans="4:4" x14ac:dyDescent="0.2">
      <c r="D1736" s="130"/>
    </row>
    <row r="1737" spans="4:4" x14ac:dyDescent="0.2">
      <c r="D1737" s="130"/>
    </row>
    <row r="1738" spans="4:4" x14ac:dyDescent="0.2">
      <c r="D1738" s="130"/>
    </row>
    <row r="1739" spans="4:4" x14ac:dyDescent="0.2">
      <c r="D1739" s="130"/>
    </row>
    <row r="1740" spans="4:4" x14ac:dyDescent="0.2">
      <c r="D1740" s="130"/>
    </row>
    <row r="1741" spans="4:4" x14ac:dyDescent="0.2">
      <c r="D1741" s="130"/>
    </row>
    <row r="1742" spans="4:4" x14ac:dyDescent="0.2">
      <c r="D1742" s="130"/>
    </row>
    <row r="1743" spans="4:4" x14ac:dyDescent="0.2">
      <c r="D1743" s="130"/>
    </row>
    <row r="1744" spans="4:4" x14ac:dyDescent="0.2">
      <c r="D1744" s="130"/>
    </row>
    <row r="1745" spans="4:4" x14ac:dyDescent="0.2">
      <c r="D1745" s="130"/>
    </row>
    <row r="1746" spans="4:4" x14ac:dyDescent="0.2">
      <c r="D1746" s="130"/>
    </row>
    <row r="1747" spans="4:4" x14ac:dyDescent="0.2">
      <c r="D1747" s="130"/>
    </row>
    <row r="1748" spans="4:4" x14ac:dyDescent="0.2">
      <c r="D1748" s="130"/>
    </row>
    <row r="1749" spans="4:4" x14ac:dyDescent="0.2">
      <c r="D1749" s="130"/>
    </row>
    <row r="1750" spans="4:4" x14ac:dyDescent="0.2">
      <c r="D1750" s="130"/>
    </row>
    <row r="1751" spans="4:4" x14ac:dyDescent="0.2">
      <c r="D1751" s="130"/>
    </row>
    <row r="1752" spans="4:4" x14ac:dyDescent="0.2">
      <c r="D1752" s="130"/>
    </row>
    <row r="1753" spans="4:4" x14ac:dyDescent="0.2">
      <c r="D1753" s="130"/>
    </row>
    <row r="1754" spans="4:4" x14ac:dyDescent="0.2">
      <c r="D1754" s="130"/>
    </row>
    <row r="1755" spans="4:4" x14ac:dyDescent="0.2">
      <c r="D1755" s="130"/>
    </row>
    <row r="1756" spans="4:4" x14ac:dyDescent="0.2">
      <c r="D1756" s="130"/>
    </row>
    <row r="1757" spans="4:4" x14ac:dyDescent="0.2">
      <c r="D1757" s="130"/>
    </row>
    <row r="1758" spans="4:4" x14ac:dyDescent="0.2">
      <c r="D1758" s="130"/>
    </row>
    <row r="1759" spans="4:4" x14ac:dyDescent="0.2">
      <c r="D1759" s="130"/>
    </row>
    <row r="1760" spans="4:4" x14ac:dyDescent="0.2">
      <c r="D1760" s="130"/>
    </row>
    <row r="1761" spans="4:4" x14ac:dyDescent="0.2">
      <c r="D1761" s="130"/>
    </row>
    <row r="1762" spans="4:4" x14ac:dyDescent="0.2">
      <c r="D1762" s="130"/>
    </row>
    <row r="1763" spans="4:4" x14ac:dyDescent="0.2">
      <c r="D1763" s="130"/>
    </row>
    <row r="1764" spans="4:4" x14ac:dyDescent="0.2">
      <c r="D1764" s="130"/>
    </row>
    <row r="1765" spans="4:4" x14ac:dyDescent="0.2">
      <c r="D1765" s="130"/>
    </row>
    <row r="1766" spans="4:4" x14ac:dyDescent="0.2">
      <c r="D1766" s="130"/>
    </row>
    <row r="1767" spans="4:4" x14ac:dyDescent="0.2">
      <c r="D1767" s="130"/>
    </row>
    <row r="1768" spans="4:4" x14ac:dyDescent="0.2">
      <c r="D1768" s="130"/>
    </row>
    <row r="1769" spans="4:4" x14ac:dyDescent="0.2">
      <c r="D1769" s="130"/>
    </row>
    <row r="1770" spans="4:4" x14ac:dyDescent="0.2">
      <c r="D1770" s="130"/>
    </row>
    <row r="1771" spans="4:4" x14ac:dyDescent="0.2">
      <c r="D1771" s="130"/>
    </row>
    <row r="1772" spans="4:4" x14ac:dyDescent="0.2">
      <c r="D1772" s="130"/>
    </row>
    <row r="1773" spans="4:4" x14ac:dyDescent="0.2">
      <c r="D1773" s="130"/>
    </row>
    <row r="1774" spans="4:4" x14ac:dyDescent="0.2">
      <c r="D1774" s="130"/>
    </row>
    <row r="1775" spans="4:4" x14ac:dyDescent="0.2">
      <c r="D1775" s="130"/>
    </row>
    <row r="1776" spans="4:4" x14ac:dyDescent="0.2">
      <c r="D1776" s="130"/>
    </row>
    <row r="1777" spans="4:4" x14ac:dyDescent="0.2">
      <c r="D1777" s="130"/>
    </row>
    <row r="1778" spans="4:4" x14ac:dyDescent="0.2">
      <c r="D1778" s="130"/>
    </row>
    <row r="1779" spans="4:4" x14ac:dyDescent="0.2">
      <c r="D1779" s="130"/>
    </row>
    <row r="1780" spans="4:4" x14ac:dyDescent="0.2">
      <c r="D1780" s="130"/>
    </row>
    <row r="1781" spans="4:4" x14ac:dyDescent="0.2">
      <c r="D1781" s="130"/>
    </row>
    <row r="1782" spans="4:4" x14ac:dyDescent="0.2">
      <c r="D1782" s="130"/>
    </row>
    <row r="1783" spans="4:4" x14ac:dyDescent="0.2">
      <c r="D1783" s="130"/>
    </row>
    <row r="1784" spans="4:4" x14ac:dyDescent="0.2">
      <c r="D1784" s="130"/>
    </row>
    <row r="1785" spans="4:4" x14ac:dyDescent="0.2">
      <c r="D1785" s="130"/>
    </row>
    <row r="1786" spans="4:4" x14ac:dyDescent="0.2">
      <c r="D1786" s="130"/>
    </row>
    <row r="1787" spans="4:4" x14ac:dyDescent="0.2">
      <c r="D1787" s="130"/>
    </row>
    <row r="1788" spans="4:4" x14ac:dyDescent="0.2">
      <c r="D1788" s="130"/>
    </row>
    <row r="1789" spans="4:4" x14ac:dyDescent="0.2">
      <c r="D1789" s="130"/>
    </row>
    <row r="1790" spans="4:4" x14ac:dyDescent="0.2">
      <c r="D1790" s="130"/>
    </row>
    <row r="1791" spans="4:4" x14ac:dyDescent="0.2">
      <c r="D1791" s="130"/>
    </row>
    <row r="1792" spans="4:4" x14ac:dyDescent="0.2">
      <c r="D1792" s="130"/>
    </row>
    <row r="1793" spans="4:4" x14ac:dyDescent="0.2">
      <c r="D1793" s="130"/>
    </row>
    <row r="1794" spans="4:4" x14ac:dyDescent="0.2">
      <c r="D1794" s="130"/>
    </row>
    <row r="1795" spans="4:4" x14ac:dyDescent="0.2">
      <c r="D1795" s="130"/>
    </row>
    <row r="1796" spans="4:4" x14ac:dyDescent="0.2">
      <c r="D1796" s="130"/>
    </row>
    <row r="1797" spans="4:4" x14ac:dyDescent="0.2">
      <c r="D1797" s="130"/>
    </row>
    <row r="1798" spans="4:4" x14ac:dyDescent="0.2">
      <c r="D1798" s="130"/>
    </row>
    <row r="1799" spans="4:4" x14ac:dyDescent="0.2">
      <c r="D1799" s="130"/>
    </row>
    <row r="1800" spans="4:4" x14ac:dyDescent="0.2">
      <c r="D1800" s="130"/>
    </row>
    <row r="1801" spans="4:4" x14ac:dyDescent="0.2">
      <c r="D1801" s="130"/>
    </row>
    <row r="1802" spans="4:4" x14ac:dyDescent="0.2">
      <c r="D1802" s="130"/>
    </row>
    <row r="1803" spans="4:4" x14ac:dyDescent="0.2">
      <c r="D1803" s="130"/>
    </row>
    <row r="1804" spans="4:4" x14ac:dyDescent="0.2">
      <c r="D1804" s="130"/>
    </row>
    <row r="1805" spans="4:4" x14ac:dyDescent="0.2">
      <c r="D1805" s="130"/>
    </row>
    <row r="1806" spans="4:4" x14ac:dyDescent="0.2">
      <c r="D1806" s="130"/>
    </row>
    <row r="1807" spans="4:4" x14ac:dyDescent="0.2">
      <c r="D1807" s="130"/>
    </row>
    <row r="1808" spans="4:4" x14ac:dyDescent="0.2">
      <c r="D1808" s="130"/>
    </row>
    <row r="1809" spans="4:4" x14ac:dyDescent="0.2">
      <c r="D1809" s="130"/>
    </row>
    <row r="1810" spans="4:4" x14ac:dyDescent="0.2">
      <c r="D1810" s="130"/>
    </row>
    <row r="1811" spans="4:4" x14ac:dyDescent="0.2">
      <c r="D1811" s="130"/>
    </row>
    <row r="1812" spans="4:4" x14ac:dyDescent="0.2">
      <c r="D1812" s="130"/>
    </row>
    <row r="1813" spans="4:4" x14ac:dyDescent="0.2">
      <c r="D1813" s="130"/>
    </row>
    <row r="1814" spans="4:4" x14ac:dyDescent="0.2">
      <c r="D1814" s="130"/>
    </row>
    <row r="1815" spans="4:4" x14ac:dyDescent="0.2">
      <c r="D1815" s="130"/>
    </row>
    <row r="1816" spans="4:4" x14ac:dyDescent="0.2">
      <c r="D1816" s="130"/>
    </row>
    <row r="1817" spans="4:4" x14ac:dyDescent="0.2">
      <c r="D1817" s="130"/>
    </row>
    <row r="1818" spans="4:4" x14ac:dyDescent="0.2">
      <c r="D1818" s="130"/>
    </row>
    <row r="1819" spans="4:4" x14ac:dyDescent="0.2">
      <c r="D1819" s="130"/>
    </row>
    <row r="1820" spans="4:4" x14ac:dyDescent="0.2">
      <c r="D1820" s="130"/>
    </row>
    <row r="1821" spans="4:4" x14ac:dyDescent="0.2">
      <c r="D1821" s="130"/>
    </row>
    <row r="1822" spans="4:4" x14ac:dyDescent="0.2">
      <c r="D1822" s="130"/>
    </row>
    <row r="1823" spans="4:4" x14ac:dyDescent="0.2">
      <c r="D1823" s="130"/>
    </row>
    <row r="1824" spans="4:4" x14ac:dyDescent="0.2">
      <c r="D1824" s="130"/>
    </row>
    <row r="1825" spans="4:4" x14ac:dyDescent="0.2">
      <c r="D1825" s="130"/>
    </row>
    <row r="1826" spans="4:4" x14ac:dyDescent="0.2">
      <c r="D1826" s="130"/>
    </row>
    <row r="1827" spans="4:4" x14ac:dyDescent="0.2">
      <c r="D1827" s="130"/>
    </row>
    <row r="1828" spans="4:4" x14ac:dyDescent="0.2">
      <c r="D1828" s="130"/>
    </row>
    <row r="1829" spans="4:4" x14ac:dyDescent="0.2">
      <c r="D1829" s="130"/>
    </row>
    <row r="1830" spans="4:4" x14ac:dyDescent="0.2">
      <c r="D1830" s="130"/>
    </row>
    <row r="1831" spans="4:4" x14ac:dyDescent="0.2">
      <c r="D1831" s="130"/>
    </row>
    <row r="1832" spans="4:4" x14ac:dyDescent="0.2">
      <c r="D1832" s="130"/>
    </row>
    <row r="1833" spans="4:4" x14ac:dyDescent="0.2">
      <c r="D1833" s="130"/>
    </row>
    <row r="1834" spans="4:4" x14ac:dyDescent="0.2">
      <c r="D1834" s="130"/>
    </row>
    <row r="1835" spans="4:4" x14ac:dyDescent="0.2">
      <c r="D1835" s="130"/>
    </row>
    <row r="1836" spans="4:4" x14ac:dyDescent="0.2">
      <c r="D1836" s="130"/>
    </row>
    <row r="1837" spans="4:4" x14ac:dyDescent="0.2">
      <c r="D1837" s="130"/>
    </row>
    <row r="1838" spans="4:4" x14ac:dyDescent="0.2">
      <c r="D1838" s="130"/>
    </row>
    <row r="1839" spans="4:4" x14ac:dyDescent="0.2">
      <c r="D1839" s="130"/>
    </row>
    <row r="1840" spans="4:4" x14ac:dyDescent="0.2">
      <c r="D1840" s="130"/>
    </row>
    <row r="1841" spans="4:4" x14ac:dyDescent="0.2">
      <c r="D1841" s="130"/>
    </row>
    <row r="1842" spans="4:4" x14ac:dyDescent="0.2">
      <c r="D1842" s="130"/>
    </row>
    <row r="1843" spans="4:4" x14ac:dyDescent="0.2">
      <c r="D1843" s="130"/>
    </row>
    <row r="1844" spans="4:4" x14ac:dyDescent="0.2">
      <c r="D1844" s="130"/>
    </row>
    <row r="1845" spans="4:4" x14ac:dyDescent="0.2">
      <c r="D1845" s="130"/>
    </row>
    <row r="1846" spans="4:4" x14ac:dyDescent="0.2">
      <c r="D1846" s="130"/>
    </row>
    <row r="1847" spans="4:4" x14ac:dyDescent="0.2">
      <c r="D1847" s="130"/>
    </row>
    <row r="1848" spans="4:4" x14ac:dyDescent="0.2">
      <c r="D1848" s="130"/>
    </row>
    <row r="1849" spans="4:4" x14ac:dyDescent="0.2">
      <c r="D1849" s="130"/>
    </row>
    <row r="1850" spans="4:4" x14ac:dyDescent="0.2">
      <c r="D1850" s="130"/>
    </row>
    <row r="1851" spans="4:4" x14ac:dyDescent="0.2">
      <c r="D1851" s="130"/>
    </row>
    <row r="1852" spans="4:4" x14ac:dyDescent="0.2">
      <c r="D1852" s="130"/>
    </row>
    <row r="1853" spans="4:4" x14ac:dyDescent="0.2">
      <c r="D1853" s="130"/>
    </row>
    <row r="1854" spans="4:4" x14ac:dyDescent="0.2">
      <c r="D1854" s="130"/>
    </row>
    <row r="1855" spans="4:4" x14ac:dyDescent="0.2">
      <c r="D1855" s="130"/>
    </row>
    <row r="1856" spans="4:4" x14ac:dyDescent="0.2">
      <c r="D1856" s="130"/>
    </row>
    <row r="1857" spans="4:4" x14ac:dyDescent="0.2">
      <c r="D1857" s="130"/>
    </row>
    <row r="1858" spans="4:4" x14ac:dyDescent="0.2">
      <c r="D1858" s="130"/>
    </row>
    <row r="1859" spans="4:4" x14ac:dyDescent="0.2">
      <c r="D1859" s="130"/>
    </row>
    <row r="1860" spans="4:4" x14ac:dyDescent="0.2">
      <c r="D1860" s="130"/>
    </row>
    <row r="1861" spans="4:4" x14ac:dyDescent="0.2">
      <c r="D1861" s="130"/>
    </row>
    <row r="1862" spans="4:4" x14ac:dyDescent="0.2">
      <c r="D1862" s="130"/>
    </row>
    <row r="1863" spans="4:4" x14ac:dyDescent="0.2">
      <c r="D1863" s="130"/>
    </row>
    <row r="1864" spans="4:4" x14ac:dyDescent="0.2">
      <c r="D1864" s="130"/>
    </row>
    <row r="1865" spans="4:4" x14ac:dyDescent="0.2">
      <c r="D1865" s="130"/>
    </row>
    <row r="1866" spans="4:4" x14ac:dyDescent="0.2">
      <c r="D1866" s="130"/>
    </row>
    <row r="1867" spans="4:4" x14ac:dyDescent="0.2">
      <c r="D1867" s="130"/>
    </row>
    <row r="1868" spans="4:4" x14ac:dyDescent="0.2">
      <c r="D1868" s="130"/>
    </row>
    <row r="1869" spans="4:4" x14ac:dyDescent="0.2">
      <c r="D1869" s="130"/>
    </row>
    <row r="1870" spans="4:4" x14ac:dyDescent="0.2">
      <c r="D1870" s="130"/>
    </row>
    <row r="1871" spans="4:4" x14ac:dyDescent="0.2">
      <c r="D1871" s="130"/>
    </row>
    <row r="1872" spans="4:4" x14ac:dyDescent="0.2">
      <c r="D1872" s="130"/>
    </row>
    <row r="1873" spans="4:4" x14ac:dyDescent="0.2">
      <c r="D1873" s="130"/>
    </row>
    <row r="1874" spans="4:4" x14ac:dyDescent="0.2">
      <c r="D1874" s="130"/>
    </row>
    <row r="1875" spans="4:4" x14ac:dyDescent="0.2">
      <c r="D1875" s="130"/>
    </row>
    <row r="1876" spans="4:4" x14ac:dyDescent="0.2">
      <c r="D1876" s="130"/>
    </row>
    <row r="1877" spans="4:4" x14ac:dyDescent="0.2">
      <c r="D1877" s="130"/>
    </row>
    <row r="1878" spans="4:4" x14ac:dyDescent="0.2">
      <c r="D1878" s="130"/>
    </row>
    <row r="1879" spans="4:4" x14ac:dyDescent="0.2">
      <c r="D1879" s="130"/>
    </row>
    <row r="1880" spans="4:4" x14ac:dyDescent="0.2">
      <c r="D1880" s="130"/>
    </row>
    <row r="1881" spans="4:4" x14ac:dyDescent="0.2">
      <c r="D1881" s="130"/>
    </row>
    <row r="1882" spans="4:4" x14ac:dyDescent="0.2">
      <c r="D1882" s="130"/>
    </row>
    <row r="1883" spans="4:4" x14ac:dyDescent="0.2">
      <c r="D1883" s="130"/>
    </row>
    <row r="1884" spans="4:4" x14ac:dyDescent="0.2">
      <c r="D1884" s="130"/>
    </row>
    <row r="1885" spans="4:4" x14ac:dyDescent="0.2">
      <c r="D1885" s="130"/>
    </row>
    <row r="1886" spans="4:4" x14ac:dyDescent="0.2">
      <c r="D1886" s="130"/>
    </row>
    <row r="1887" spans="4:4" x14ac:dyDescent="0.2">
      <c r="D1887" s="130"/>
    </row>
    <row r="1888" spans="4:4" x14ac:dyDescent="0.2">
      <c r="D1888" s="130"/>
    </row>
    <row r="1889" spans="4:4" x14ac:dyDescent="0.2">
      <c r="D1889" s="130"/>
    </row>
    <row r="1890" spans="4:4" x14ac:dyDescent="0.2">
      <c r="D1890" s="130"/>
    </row>
    <row r="1891" spans="4:4" x14ac:dyDescent="0.2">
      <c r="D1891" s="130"/>
    </row>
    <row r="1892" spans="4:4" x14ac:dyDescent="0.2">
      <c r="D1892" s="130"/>
    </row>
    <row r="1893" spans="4:4" x14ac:dyDescent="0.2">
      <c r="D1893" s="130"/>
    </row>
    <row r="1894" spans="4:4" x14ac:dyDescent="0.2">
      <c r="D1894" s="130"/>
    </row>
    <row r="1895" spans="4:4" x14ac:dyDescent="0.2">
      <c r="D1895" s="130"/>
    </row>
    <row r="1896" spans="4:4" x14ac:dyDescent="0.2">
      <c r="D1896" s="130"/>
    </row>
    <row r="1897" spans="4:4" x14ac:dyDescent="0.2">
      <c r="D1897" s="130"/>
    </row>
    <row r="1898" spans="4:4" x14ac:dyDescent="0.2">
      <c r="D1898" s="130"/>
    </row>
    <row r="1899" spans="4:4" x14ac:dyDescent="0.2">
      <c r="D1899" s="130"/>
    </row>
    <row r="1900" spans="4:4" x14ac:dyDescent="0.2">
      <c r="D1900" s="130"/>
    </row>
    <row r="1901" spans="4:4" x14ac:dyDescent="0.2">
      <c r="D1901" s="130"/>
    </row>
    <row r="1902" spans="4:4" x14ac:dyDescent="0.2">
      <c r="D1902" s="130"/>
    </row>
    <row r="1903" spans="4:4" x14ac:dyDescent="0.2">
      <c r="D1903" s="130"/>
    </row>
    <row r="1904" spans="4:4" x14ac:dyDescent="0.2">
      <c r="D1904" s="130"/>
    </row>
    <row r="1905" spans="4:4" x14ac:dyDescent="0.2">
      <c r="D1905" s="130"/>
    </row>
    <row r="1906" spans="4:4" x14ac:dyDescent="0.2">
      <c r="D1906" s="130"/>
    </row>
    <row r="1907" spans="4:4" x14ac:dyDescent="0.2">
      <c r="D1907" s="130"/>
    </row>
    <row r="1908" spans="4:4" x14ac:dyDescent="0.2">
      <c r="D1908" s="130"/>
    </row>
    <row r="1909" spans="4:4" x14ac:dyDescent="0.2">
      <c r="D1909" s="130"/>
    </row>
    <row r="1910" spans="4:4" x14ac:dyDescent="0.2">
      <c r="D1910" s="130"/>
    </row>
    <row r="1911" spans="4:4" x14ac:dyDescent="0.2">
      <c r="D1911" s="130"/>
    </row>
    <row r="1912" spans="4:4" x14ac:dyDescent="0.2">
      <c r="D1912" s="130"/>
    </row>
    <row r="1913" spans="4:4" x14ac:dyDescent="0.2">
      <c r="D1913" s="130"/>
    </row>
    <row r="1914" spans="4:4" x14ac:dyDescent="0.2">
      <c r="D1914" s="130"/>
    </row>
    <row r="1915" spans="4:4" x14ac:dyDescent="0.2">
      <c r="D1915" s="130"/>
    </row>
    <row r="1916" spans="4:4" x14ac:dyDescent="0.2">
      <c r="D1916" s="130"/>
    </row>
    <row r="1917" spans="4:4" x14ac:dyDescent="0.2">
      <c r="D1917" s="130"/>
    </row>
    <row r="1918" spans="4:4" x14ac:dyDescent="0.2">
      <c r="D1918" s="130"/>
    </row>
    <row r="1919" spans="4:4" x14ac:dyDescent="0.2">
      <c r="D1919" s="130"/>
    </row>
    <row r="1920" spans="4:4" x14ac:dyDescent="0.2">
      <c r="D1920" s="130"/>
    </row>
    <row r="1921" spans="4:4" x14ac:dyDescent="0.2">
      <c r="D1921" s="130"/>
    </row>
    <row r="1922" spans="4:4" x14ac:dyDescent="0.2">
      <c r="D1922" s="130"/>
    </row>
    <row r="1923" spans="4:4" x14ac:dyDescent="0.2">
      <c r="D1923" s="130"/>
    </row>
    <row r="1924" spans="4:4" x14ac:dyDescent="0.2">
      <c r="D1924" s="130"/>
    </row>
    <row r="1925" spans="4:4" x14ac:dyDescent="0.2">
      <c r="D1925" s="130"/>
    </row>
    <row r="1926" spans="4:4" x14ac:dyDescent="0.2">
      <c r="D1926" s="130"/>
    </row>
    <row r="1927" spans="4:4" x14ac:dyDescent="0.2">
      <c r="D1927" s="130"/>
    </row>
    <row r="1928" spans="4:4" x14ac:dyDescent="0.2">
      <c r="D1928" s="130"/>
    </row>
    <row r="1929" spans="4:4" x14ac:dyDescent="0.2">
      <c r="D1929" s="130"/>
    </row>
    <row r="1930" spans="4:4" x14ac:dyDescent="0.2">
      <c r="D1930" s="130"/>
    </row>
    <row r="1931" spans="4:4" x14ac:dyDescent="0.2">
      <c r="D1931" s="130"/>
    </row>
    <row r="1932" spans="4:4" x14ac:dyDescent="0.2">
      <c r="D1932" s="130"/>
    </row>
    <row r="1933" spans="4:4" x14ac:dyDescent="0.2">
      <c r="D1933" s="130"/>
    </row>
    <row r="1934" spans="4:4" x14ac:dyDescent="0.2">
      <c r="D1934" s="130"/>
    </row>
    <row r="1935" spans="4:4" x14ac:dyDescent="0.2">
      <c r="D1935" s="130"/>
    </row>
    <row r="1936" spans="4:4" x14ac:dyDescent="0.2">
      <c r="D1936" s="130"/>
    </row>
    <row r="1937" spans="4:4" x14ac:dyDescent="0.2">
      <c r="D1937" s="130"/>
    </row>
    <row r="1938" spans="4:4" x14ac:dyDescent="0.2">
      <c r="D1938" s="130"/>
    </row>
    <row r="1939" spans="4:4" x14ac:dyDescent="0.2">
      <c r="D1939" s="130"/>
    </row>
    <row r="1940" spans="4:4" x14ac:dyDescent="0.2">
      <c r="D1940" s="130"/>
    </row>
    <row r="1941" spans="4:4" x14ac:dyDescent="0.2">
      <c r="D1941" s="130"/>
    </row>
    <row r="1942" spans="4:4" x14ac:dyDescent="0.2">
      <c r="D1942" s="130"/>
    </row>
    <row r="1943" spans="4:4" x14ac:dyDescent="0.2">
      <c r="D1943" s="130"/>
    </row>
    <row r="1944" spans="4:4" x14ac:dyDescent="0.2">
      <c r="D1944" s="130"/>
    </row>
    <row r="1945" spans="4:4" x14ac:dyDescent="0.2">
      <c r="D1945" s="130"/>
    </row>
    <row r="1946" spans="4:4" x14ac:dyDescent="0.2">
      <c r="D1946" s="130"/>
    </row>
    <row r="1947" spans="4:4" x14ac:dyDescent="0.2">
      <c r="D1947" s="130"/>
    </row>
    <row r="1948" spans="4:4" x14ac:dyDescent="0.2">
      <c r="D1948" s="130"/>
    </row>
    <row r="1949" spans="4:4" x14ac:dyDescent="0.2">
      <c r="D1949" s="130"/>
    </row>
    <row r="1950" spans="4:4" x14ac:dyDescent="0.2">
      <c r="D1950" s="130"/>
    </row>
    <row r="1951" spans="4:4" x14ac:dyDescent="0.2">
      <c r="D1951" s="130"/>
    </row>
    <row r="1952" spans="4:4" x14ac:dyDescent="0.2">
      <c r="D1952" s="130"/>
    </row>
    <row r="1953" spans="4:4" x14ac:dyDescent="0.2">
      <c r="D1953" s="130"/>
    </row>
    <row r="1954" spans="4:4" x14ac:dyDescent="0.2">
      <c r="D1954" s="130"/>
    </row>
    <row r="1955" spans="4:4" x14ac:dyDescent="0.2">
      <c r="D1955" s="130"/>
    </row>
    <row r="1956" spans="4:4" x14ac:dyDescent="0.2">
      <c r="D1956" s="130"/>
    </row>
    <row r="1957" spans="4:4" x14ac:dyDescent="0.2">
      <c r="D1957" s="130"/>
    </row>
    <row r="1958" spans="4:4" x14ac:dyDescent="0.2">
      <c r="D1958" s="130"/>
    </row>
    <row r="1959" spans="4:4" x14ac:dyDescent="0.2">
      <c r="D1959" s="130"/>
    </row>
    <row r="1960" spans="4:4" x14ac:dyDescent="0.2">
      <c r="D1960" s="130"/>
    </row>
    <row r="1961" spans="4:4" x14ac:dyDescent="0.2">
      <c r="D1961" s="130"/>
    </row>
    <row r="1962" spans="4:4" x14ac:dyDescent="0.2">
      <c r="D1962" s="130"/>
    </row>
    <row r="1963" spans="4:4" x14ac:dyDescent="0.2">
      <c r="D1963" s="130"/>
    </row>
    <row r="1964" spans="4:4" x14ac:dyDescent="0.2">
      <c r="D1964" s="130"/>
    </row>
    <row r="1965" spans="4:4" x14ac:dyDescent="0.2">
      <c r="D1965" s="130"/>
    </row>
    <row r="1966" spans="4:4" x14ac:dyDescent="0.2">
      <c r="D1966" s="130"/>
    </row>
    <row r="1967" spans="4:4" x14ac:dyDescent="0.2">
      <c r="D1967" s="130"/>
    </row>
    <row r="1968" spans="4:4" x14ac:dyDescent="0.2">
      <c r="D1968" s="130"/>
    </row>
    <row r="1969" spans="4:4" x14ac:dyDescent="0.2">
      <c r="D1969" s="130"/>
    </row>
    <row r="1970" spans="4:4" x14ac:dyDescent="0.2">
      <c r="D1970" s="130"/>
    </row>
    <row r="1971" spans="4:4" x14ac:dyDescent="0.2">
      <c r="D1971" s="130"/>
    </row>
    <row r="1972" spans="4:4" x14ac:dyDescent="0.2">
      <c r="D1972" s="130"/>
    </row>
    <row r="1973" spans="4:4" x14ac:dyDescent="0.2">
      <c r="D1973" s="130"/>
    </row>
    <row r="1974" spans="4:4" x14ac:dyDescent="0.2">
      <c r="D1974" s="130"/>
    </row>
    <row r="1975" spans="4:4" x14ac:dyDescent="0.2">
      <c r="D1975" s="130"/>
    </row>
    <row r="1976" spans="4:4" x14ac:dyDescent="0.2">
      <c r="D1976" s="130"/>
    </row>
    <row r="1977" spans="4:4" x14ac:dyDescent="0.2">
      <c r="D1977" s="130"/>
    </row>
    <row r="1978" spans="4:4" x14ac:dyDescent="0.2">
      <c r="D1978" s="130"/>
    </row>
    <row r="1979" spans="4:4" x14ac:dyDescent="0.2">
      <c r="D1979" s="130"/>
    </row>
    <row r="1980" spans="4:4" x14ac:dyDescent="0.2">
      <c r="D1980" s="130"/>
    </row>
    <row r="1981" spans="4:4" x14ac:dyDescent="0.2">
      <c r="D1981" s="130"/>
    </row>
    <row r="1982" spans="4:4" x14ac:dyDescent="0.2">
      <c r="D1982" s="130"/>
    </row>
    <row r="1983" spans="4:4" x14ac:dyDescent="0.2">
      <c r="D1983" s="130"/>
    </row>
    <row r="1984" spans="4:4" x14ac:dyDescent="0.2">
      <c r="D1984" s="130"/>
    </row>
    <row r="1985" spans="4:4" x14ac:dyDescent="0.2">
      <c r="D1985" s="130"/>
    </row>
    <row r="1986" spans="4:4" x14ac:dyDescent="0.2">
      <c r="D1986" s="130"/>
    </row>
    <row r="1987" spans="4:4" x14ac:dyDescent="0.2">
      <c r="D1987" s="130"/>
    </row>
    <row r="1988" spans="4:4" x14ac:dyDescent="0.2">
      <c r="D1988" s="130"/>
    </row>
    <row r="1989" spans="4:4" x14ac:dyDescent="0.2">
      <c r="D1989" s="130"/>
    </row>
    <row r="1990" spans="4:4" x14ac:dyDescent="0.2">
      <c r="D1990" s="130"/>
    </row>
    <row r="1991" spans="4:4" x14ac:dyDescent="0.2">
      <c r="D1991" s="130"/>
    </row>
    <row r="1992" spans="4:4" x14ac:dyDescent="0.2">
      <c r="D1992" s="130"/>
    </row>
    <row r="1993" spans="4:4" x14ac:dyDescent="0.2">
      <c r="D1993" s="130"/>
    </row>
    <row r="1994" spans="4:4" x14ac:dyDescent="0.2">
      <c r="D1994" s="130"/>
    </row>
    <row r="1995" spans="4:4" x14ac:dyDescent="0.2">
      <c r="D1995" s="130"/>
    </row>
    <row r="1996" spans="4:4" x14ac:dyDescent="0.2">
      <c r="D1996" s="130"/>
    </row>
    <row r="1997" spans="4:4" x14ac:dyDescent="0.2">
      <c r="D1997" s="130"/>
    </row>
    <row r="1998" spans="4:4" x14ac:dyDescent="0.2">
      <c r="D1998" s="130"/>
    </row>
    <row r="1999" spans="4:4" x14ac:dyDescent="0.2">
      <c r="D1999" s="130"/>
    </row>
    <row r="2000" spans="4:4" x14ac:dyDescent="0.2">
      <c r="D2000" s="130"/>
    </row>
    <row r="2001" spans="4:4" x14ac:dyDescent="0.2">
      <c r="D2001" s="130"/>
    </row>
    <row r="2002" spans="4:4" x14ac:dyDescent="0.2">
      <c r="D2002" s="130"/>
    </row>
    <row r="2003" spans="4:4" x14ac:dyDescent="0.2">
      <c r="D2003" s="130"/>
    </row>
    <row r="2004" spans="4:4" x14ac:dyDescent="0.2">
      <c r="D2004" s="130"/>
    </row>
    <row r="2005" spans="4:4" x14ac:dyDescent="0.2">
      <c r="D2005" s="130"/>
    </row>
    <row r="2006" spans="4:4" x14ac:dyDescent="0.2">
      <c r="D2006" s="130"/>
    </row>
    <row r="2007" spans="4:4" x14ac:dyDescent="0.2">
      <c r="D2007" s="130"/>
    </row>
    <row r="2008" spans="4:4" x14ac:dyDescent="0.2">
      <c r="D2008" s="130"/>
    </row>
    <row r="2009" spans="4:4" x14ac:dyDescent="0.2">
      <c r="D2009" s="130"/>
    </row>
    <row r="2010" spans="4:4" x14ac:dyDescent="0.2">
      <c r="D2010" s="130"/>
    </row>
    <row r="2011" spans="4:4" x14ac:dyDescent="0.2">
      <c r="D2011" s="130"/>
    </row>
    <row r="2012" spans="4:4" x14ac:dyDescent="0.2">
      <c r="D2012" s="130"/>
    </row>
    <row r="2013" spans="4:4" x14ac:dyDescent="0.2">
      <c r="D2013" s="130"/>
    </row>
    <row r="2014" spans="4:4" x14ac:dyDescent="0.2">
      <c r="D2014" s="130"/>
    </row>
    <row r="2015" spans="4:4" x14ac:dyDescent="0.2">
      <c r="D2015" s="130"/>
    </row>
    <row r="2016" spans="4:4" x14ac:dyDescent="0.2">
      <c r="D2016" s="130"/>
    </row>
    <row r="2017" spans="4:4" x14ac:dyDescent="0.2">
      <c r="D2017" s="130"/>
    </row>
    <row r="2018" spans="4:4" x14ac:dyDescent="0.2">
      <c r="D2018" s="130"/>
    </row>
    <row r="2019" spans="4:4" x14ac:dyDescent="0.2">
      <c r="D2019" s="130"/>
    </row>
    <row r="2020" spans="4:4" x14ac:dyDescent="0.2">
      <c r="D2020" s="130"/>
    </row>
    <row r="2021" spans="4:4" x14ac:dyDescent="0.2">
      <c r="D2021" s="130"/>
    </row>
    <row r="2022" spans="4:4" x14ac:dyDescent="0.2">
      <c r="D2022" s="130"/>
    </row>
    <row r="2023" spans="4:4" x14ac:dyDescent="0.2">
      <c r="D2023" s="130"/>
    </row>
    <row r="2024" spans="4:4" x14ac:dyDescent="0.2">
      <c r="D2024" s="130"/>
    </row>
    <row r="2025" spans="4:4" x14ac:dyDescent="0.2">
      <c r="D2025" s="130"/>
    </row>
    <row r="2026" spans="4:4" x14ac:dyDescent="0.2">
      <c r="D2026" s="130"/>
    </row>
    <row r="2027" spans="4:4" x14ac:dyDescent="0.2">
      <c r="D2027" s="130"/>
    </row>
    <row r="2028" spans="4:4" x14ac:dyDescent="0.2">
      <c r="D2028" s="130"/>
    </row>
    <row r="2029" spans="4:4" x14ac:dyDescent="0.2">
      <c r="D2029" s="130"/>
    </row>
    <row r="2030" spans="4:4" x14ac:dyDescent="0.2">
      <c r="D2030" s="130"/>
    </row>
    <row r="2031" spans="4:4" x14ac:dyDescent="0.2">
      <c r="D2031" s="130"/>
    </row>
    <row r="2032" spans="4:4" x14ac:dyDescent="0.2">
      <c r="D2032" s="130"/>
    </row>
    <row r="2033" spans="4:4" x14ac:dyDescent="0.2">
      <c r="D2033" s="130"/>
    </row>
    <row r="2034" spans="4:4" x14ac:dyDescent="0.2">
      <c r="D2034" s="130"/>
    </row>
    <row r="2035" spans="4:4" x14ac:dyDescent="0.2">
      <c r="D2035" s="130"/>
    </row>
    <row r="2036" spans="4:4" x14ac:dyDescent="0.2">
      <c r="D2036" s="130"/>
    </row>
    <row r="2037" spans="4:4" x14ac:dyDescent="0.2">
      <c r="D2037" s="130"/>
    </row>
    <row r="2038" spans="4:4" x14ac:dyDescent="0.2">
      <c r="D2038" s="130"/>
    </row>
    <row r="2039" spans="4:4" x14ac:dyDescent="0.2">
      <c r="D2039" s="130"/>
    </row>
    <row r="2040" spans="4:4" x14ac:dyDescent="0.2">
      <c r="D2040" s="130"/>
    </row>
    <row r="2041" spans="4:4" x14ac:dyDescent="0.2">
      <c r="D2041" s="130"/>
    </row>
    <row r="2042" spans="4:4" x14ac:dyDescent="0.2">
      <c r="D2042" s="130"/>
    </row>
    <row r="2043" spans="4:4" x14ac:dyDescent="0.2">
      <c r="D2043" s="130"/>
    </row>
    <row r="2044" spans="4:4" x14ac:dyDescent="0.2">
      <c r="D2044" s="130"/>
    </row>
    <row r="2045" spans="4:4" x14ac:dyDescent="0.2">
      <c r="D2045" s="130"/>
    </row>
    <row r="2046" spans="4:4" x14ac:dyDescent="0.2">
      <c r="D2046" s="130"/>
    </row>
    <row r="2047" spans="4:4" x14ac:dyDescent="0.2">
      <c r="D2047" s="130"/>
    </row>
    <row r="2048" spans="4:4" x14ac:dyDescent="0.2">
      <c r="D2048" s="130"/>
    </row>
    <row r="2049" spans="4:4" x14ac:dyDescent="0.2">
      <c r="D2049" s="130"/>
    </row>
    <row r="2050" spans="4:4" x14ac:dyDescent="0.2">
      <c r="D2050" s="130"/>
    </row>
    <row r="2051" spans="4:4" x14ac:dyDescent="0.2">
      <c r="D2051" s="130"/>
    </row>
    <row r="2052" spans="4:4" x14ac:dyDescent="0.2">
      <c r="D2052" s="130"/>
    </row>
    <row r="2053" spans="4:4" x14ac:dyDescent="0.2">
      <c r="D2053" s="130"/>
    </row>
    <row r="2054" spans="4:4" x14ac:dyDescent="0.2">
      <c r="D2054" s="130"/>
    </row>
    <row r="2055" spans="4:4" x14ac:dyDescent="0.2">
      <c r="D2055" s="130"/>
    </row>
    <row r="2056" spans="4:4" x14ac:dyDescent="0.2">
      <c r="D2056" s="130"/>
    </row>
    <row r="2057" spans="4:4" x14ac:dyDescent="0.2">
      <c r="D2057" s="130"/>
    </row>
    <row r="2058" spans="4:4" x14ac:dyDescent="0.2">
      <c r="D2058" s="130"/>
    </row>
    <row r="2059" spans="4:4" x14ac:dyDescent="0.2">
      <c r="D2059" s="130"/>
    </row>
    <row r="2060" spans="4:4" x14ac:dyDescent="0.2">
      <c r="D2060" s="130"/>
    </row>
    <row r="2061" spans="4:4" x14ac:dyDescent="0.2">
      <c r="D2061" s="130"/>
    </row>
    <row r="2062" spans="4:4" x14ac:dyDescent="0.2">
      <c r="D2062" s="130"/>
    </row>
    <row r="2063" spans="4:4" x14ac:dyDescent="0.2">
      <c r="D2063" s="130"/>
    </row>
    <row r="2064" spans="4:4" x14ac:dyDescent="0.2">
      <c r="D2064" s="130"/>
    </row>
    <row r="2065" spans="4:4" x14ac:dyDescent="0.2">
      <c r="D2065" s="130"/>
    </row>
    <row r="2066" spans="4:4" x14ac:dyDescent="0.2">
      <c r="D2066" s="130"/>
    </row>
    <row r="2067" spans="4:4" x14ac:dyDescent="0.2">
      <c r="D2067" s="130"/>
    </row>
    <row r="2068" spans="4:4" x14ac:dyDescent="0.2">
      <c r="D2068" s="130"/>
    </row>
    <row r="2069" spans="4:4" x14ac:dyDescent="0.2">
      <c r="D2069" s="130"/>
    </row>
    <row r="2070" spans="4:4" x14ac:dyDescent="0.2">
      <c r="D2070" s="130"/>
    </row>
    <row r="2071" spans="4:4" x14ac:dyDescent="0.2">
      <c r="D2071" s="130"/>
    </row>
    <row r="2072" spans="4:4" x14ac:dyDescent="0.2">
      <c r="D2072" s="130"/>
    </row>
    <row r="2073" spans="4:4" x14ac:dyDescent="0.2">
      <c r="D2073" s="130"/>
    </row>
    <row r="2074" spans="4:4" x14ac:dyDescent="0.2">
      <c r="D2074" s="130"/>
    </row>
    <row r="2075" spans="4:4" x14ac:dyDescent="0.2">
      <c r="D2075" s="130"/>
    </row>
    <row r="2076" spans="4:4" x14ac:dyDescent="0.2">
      <c r="D2076" s="130"/>
    </row>
    <row r="2077" spans="4:4" x14ac:dyDescent="0.2">
      <c r="D2077" s="130"/>
    </row>
    <row r="2078" spans="4:4" x14ac:dyDescent="0.2">
      <c r="D2078" s="130"/>
    </row>
    <row r="2079" spans="4:4" x14ac:dyDescent="0.2">
      <c r="D2079" s="130"/>
    </row>
    <row r="2080" spans="4:4" x14ac:dyDescent="0.2">
      <c r="D2080" s="130"/>
    </row>
    <row r="2081" spans="4:4" x14ac:dyDescent="0.2">
      <c r="D2081" s="130"/>
    </row>
    <row r="2082" spans="4:4" x14ac:dyDescent="0.2">
      <c r="D2082" s="130"/>
    </row>
    <row r="2083" spans="4:4" x14ac:dyDescent="0.2">
      <c r="D2083" s="130"/>
    </row>
    <row r="2084" spans="4:4" x14ac:dyDescent="0.2">
      <c r="D2084" s="130"/>
    </row>
    <row r="2085" spans="4:4" x14ac:dyDescent="0.2">
      <c r="D2085" s="130"/>
    </row>
    <row r="2086" spans="4:4" x14ac:dyDescent="0.2">
      <c r="D2086" s="130"/>
    </row>
    <row r="2087" spans="4:4" x14ac:dyDescent="0.2">
      <c r="D2087" s="130"/>
    </row>
    <row r="2088" spans="4:4" x14ac:dyDescent="0.2">
      <c r="D2088" s="130"/>
    </row>
    <row r="2089" spans="4:4" x14ac:dyDescent="0.2">
      <c r="D2089" s="130"/>
    </row>
    <row r="2090" spans="4:4" x14ac:dyDescent="0.2">
      <c r="D2090" s="130"/>
    </row>
    <row r="2091" spans="4:4" x14ac:dyDescent="0.2">
      <c r="D2091" s="130"/>
    </row>
    <row r="2092" spans="4:4" x14ac:dyDescent="0.2">
      <c r="D2092" s="130"/>
    </row>
    <row r="2093" spans="4:4" x14ac:dyDescent="0.2">
      <c r="D2093" s="130"/>
    </row>
    <row r="2094" spans="4:4" x14ac:dyDescent="0.2">
      <c r="D2094" s="130"/>
    </row>
    <row r="2095" spans="4:4" x14ac:dyDescent="0.2">
      <c r="D2095" s="130"/>
    </row>
    <row r="2096" spans="4:4" x14ac:dyDescent="0.2">
      <c r="D2096" s="130"/>
    </row>
    <row r="2097" spans="4:4" x14ac:dyDescent="0.2">
      <c r="D2097" s="130"/>
    </row>
    <row r="2098" spans="4:4" x14ac:dyDescent="0.2">
      <c r="D2098" s="130"/>
    </row>
    <row r="2099" spans="4:4" x14ac:dyDescent="0.2">
      <c r="D2099" s="130"/>
    </row>
    <row r="2100" spans="4:4" x14ac:dyDescent="0.2">
      <c r="D2100" s="130"/>
    </row>
    <row r="2101" spans="4:4" x14ac:dyDescent="0.2">
      <c r="D2101" s="130"/>
    </row>
    <row r="2102" spans="4:4" x14ac:dyDescent="0.2">
      <c r="D2102" s="130"/>
    </row>
    <row r="2103" spans="4:4" x14ac:dyDescent="0.2">
      <c r="D2103" s="130"/>
    </row>
    <row r="2104" spans="4:4" x14ac:dyDescent="0.2">
      <c r="D2104" s="130"/>
    </row>
    <row r="2105" spans="4:4" x14ac:dyDescent="0.2">
      <c r="D2105" s="130"/>
    </row>
    <row r="2106" spans="4:4" x14ac:dyDescent="0.2">
      <c r="D2106" s="130"/>
    </row>
    <row r="2107" spans="4:4" x14ac:dyDescent="0.2">
      <c r="D2107" s="130"/>
    </row>
    <row r="2108" spans="4:4" x14ac:dyDescent="0.2">
      <c r="D2108" s="130"/>
    </row>
    <row r="2109" spans="4:4" x14ac:dyDescent="0.2">
      <c r="D2109" s="130"/>
    </row>
    <row r="2110" spans="4:4" x14ac:dyDescent="0.2">
      <c r="D2110" s="130"/>
    </row>
    <row r="2111" spans="4:4" x14ac:dyDescent="0.2">
      <c r="D2111" s="130"/>
    </row>
    <row r="2112" spans="4:4" x14ac:dyDescent="0.2">
      <c r="D2112" s="130"/>
    </row>
    <row r="2113" spans="4:4" x14ac:dyDescent="0.2">
      <c r="D2113" s="130"/>
    </row>
    <row r="2114" spans="4:4" x14ac:dyDescent="0.2">
      <c r="D2114" s="130"/>
    </row>
    <row r="2115" spans="4:4" x14ac:dyDescent="0.2">
      <c r="D2115" s="130"/>
    </row>
    <row r="2116" spans="4:4" x14ac:dyDescent="0.2">
      <c r="D2116" s="130"/>
    </row>
    <row r="2117" spans="4:4" x14ac:dyDescent="0.2">
      <c r="D2117" s="130"/>
    </row>
    <row r="2118" spans="4:4" x14ac:dyDescent="0.2">
      <c r="D2118" s="130"/>
    </row>
    <row r="2119" spans="4:4" x14ac:dyDescent="0.2">
      <c r="D2119" s="130"/>
    </row>
    <row r="2120" spans="4:4" x14ac:dyDescent="0.2">
      <c r="D2120" s="130"/>
    </row>
    <row r="2121" spans="4:4" x14ac:dyDescent="0.2">
      <c r="D2121" s="130"/>
    </row>
    <row r="2122" spans="4:4" x14ac:dyDescent="0.2">
      <c r="D2122" s="130"/>
    </row>
    <row r="2123" spans="4:4" x14ac:dyDescent="0.2">
      <c r="D2123" s="130"/>
    </row>
    <row r="2124" spans="4:4" x14ac:dyDescent="0.2">
      <c r="D2124" s="130"/>
    </row>
    <row r="2125" spans="4:4" x14ac:dyDescent="0.2">
      <c r="D2125" s="130"/>
    </row>
    <row r="2126" spans="4:4" x14ac:dyDescent="0.2">
      <c r="D2126" s="130"/>
    </row>
    <row r="2127" spans="4:4" x14ac:dyDescent="0.2">
      <c r="D2127" s="130"/>
    </row>
    <row r="2128" spans="4:4" x14ac:dyDescent="0.2">
      <c r="D2128" s="130"/>
    </row>
    <row r="2129" spans="4:4" x14ac:dyDescent="0.2">
      <c r="D2129" s="130"/>
    </row>
    <row r="2130" spans="4:4" x14ac:dyDescent="0.2">
      <c r="D2130" s="130"/>
    </row>
    <row r="2131" spans="4:4" x14ac:dyDescent="0.2">
      <c r="D2131" s="130"/>
    </row>
    <row r="2132" spans="4:4" x14ac:dyDescent="0.2">
      <c r="D2132" s="130"/>
    </row>
    <row r="2133" spans="4:4" x14ac:dyDescent="0.2">
      <c r="D2133" s="130"/>
    </row>
    <row r="2134" spans="4:4" x14ac:dyDescent="0.2">
      <c r="D2134" s="130"/>
    </row>
    <row r="2135" spans="4:4" x14ac:dyDescent="0.2">
      <c r="D2135" s="130"/>
    </row>
    <row r="2136" spans="4:4" x14ac:dyDescent="0.2">
      <c r="D2136" s="130"/>
    </row>
    <row r="2137" spans="4:4" x14ac:dyDescent="0.2">
      <c r="D2137" s="130"/>
    </row>
    <row r="2138" spans="4:4" x14ac:dyDescent="0.2">
      <c r="D2138" s="130"/>
    </row>
    <row r="2139" spans="4:4" x14ac:dyDescent="0.2">
      <c r="D2139" s="130"/>
    </row>
    <row r="2140" spans="4:4" x14ac:dyDescent="0.2">
      <c r="D2140" s="130"/>
    </row>
    <row r="2141" spans="4:4" x14ac:dyDescent="0.2">
      <c r="D2141" s="130"/>
    </row>
    <row r="2142" spans="4:4" x14ac:dyDescent="0.2">
      <c r="D2142" s="130"/>
    </row>
    <row r="2143" spans="4:4" x14ac:dyDescent="0.2">
      <c r="D2143" s="130"/>
    </row>
    <row r="2144" spans="4:4" x14ac:dyDescent="0.2">
      <c r="D2144" s="130"/>
    </row>
    <row r="2145" spans="4:4" x14ac:dyDescent="0.2">
      <c r="D2145" s="130"/>
    </row>
    <row r="2146" spans="4:4" x14ac:dyDescent="0.2">
      <c r="D2146" s="130"/>
    </row>
    <row r="2147" spans="4:4" x14ac:dyDescent="0.2">
      <c r="D2147" s="130"/>
    </row>
    <row r="2148" spans="4:4" x14ac:dyDescent="0.2">
      <c r="D2148" s="130"/>
    </row>
    <row r="2149" spans="4:4" x14ac:dyDescent="0.2">
      <c r="D2149" s="130"/>
    </row>
    <row r="2150" spans="4:4" x14ac:dyDescent="0.2">
      <c r="D2150" s="130"/>
    </row>
    <row r="2151" spans="4:4" x14ac:dyDescent="0.2">
      <c r="D2151" s="130"/>
    </row>
    <row r="2152" spans="4:4" x14ac:dyDescent="0.2">
      <c r="D2152" s="130"/>
    </row>
    <row r="2153" spans="4:4" x14ac:dyDescent="0.2">
      <c r="D2153" s="130"/>
    </row>
    <row r="2154" spans="4:4" x14ac:dyDescent="0.2">
      <c r="D2154" s="130"/>
    </row>
    <row r="2155" spans="4:4" x14ac:dyDescent="0.2">
      <c r="D2155" s="130"/>
    </row>
    <row r="2156" spans="4:4" x14ac:dyDescent="0.2">
      <c r="D2156" s="130"/>
    </row>
    <row r="2157" spans="4:4" x14ac:dyDescent="0.2">
      <c r="D2157" s="130"/>
    </row>
    <row r="2158" spans="4:4" x14ac:dyDescent="0.2">
      <c r="D2158" s="130"/>
    </row>
    <row r="2159" spans="4:4" x14ac:dyDescent="0.2">
      <c r="D2159" s="130"/>
    </row>
    <row r="2160" spans="4:4" x14ac:dyDescent="0.2">
      <c r="D2160" s="130"/>
    </row>
    <row r="2161" spans="4:4" x14ac:dyDescent="0.2">
      <c r="D2161" s="130"/>
    </row>
    <row r="2162" spans="4:4" x14ac:dyDescent="0.2">
      <c r="D2162" s="130"/>
    </row>
    <row r="2163" spans="4:4" x14ac:dyDescent="0.2">
      <c r="D2163" s="130"/>
    </row>
    <row r="2164" spans="4:4" x14ac:dyDescent="0.2">
      <c r="D2164" s="130"/>
    </row>
    <row r="2165" spans="4:4" x14ac:dyDescent="0.2">
      <c r="D2165" s="130"/>
    </row>
    <row r="2166" spans="4:4" x14ac:dyDescent="0.2">
      <c r="D2166" s="130"/>
    </row>
    <row r="2167" spans="4:4" x14ac:dyDescent="0.2">
      <c r="D2167" s="130"/>
    </row>
    <row r="2168" spans="4:4" x14ac:dyDescent="0.2">
      <c r="D2168" s="130"/>
    </row>
    <row r="2169" spans="4:4" x14ac:dyDescent="0.2">
      <c r="D2169" s="130"/>
    </row>
    <row r="2170" spans="4:4" x14ac:dyDescent="0.2">
      <c r="D2170" s="130"/>
    </row>
    <row r="2171" spans="4:4" x14ac:dyDescent="0.2">
      <c r="D2171" s="130"/>
    </row>
    <row r="2172" spans="4:4" x14ac:dyDescent="0.2">
      <c r="D2172" s="130"/>
    </row>
    <row r="2173" spans="4:4" x14ac:dyDescent="0.2">
      <c r="D2173" s="130"/>
    </row>
    <row r="2174" spans="4:4" x14ac:dyDescent="0.2">
      <c r="D2174" s="130"/>
    </row>
    <row r="2175" spans="4:4" x14ac:dyDescent="0.2">
      <c r="D2175" s="130"/>
    </row>
    <row r="2176" spans="4:4" x14ac:dyDescent="0.2">
      <c r="D2176" s="130"/>
    </row>
    <row r="2177" spans="4:4" x14ac:dyDescent="0.2">
      <c r="D2177" s="130"/>
    </row>
    <row r="2178" spans="4:4" x14ac:dyDescent="0.2">
      <c r="D2178" s="130"/>
    </row>
    <row r="2179" spans="4:4" x14ac:dyDescent="0.2">
      <c r="D2179" s="130"/>
    </row>
    <row r="2180" spans="4:4" x14ac:dyDescent="0.2">
      <c r="D2180" s="130"/>
    </row>
    <row r="2181" spans="4:4" x14ac:dyDescent="0.2">
      <c r="D2181" s="130"/>
    </row>
    <row r="2182" spans="4:4" x14ac:dyDescent="0.2">
      <c r="D2182" s="130"/>
    </row>
    <row r="2183" spans="4:4" x14ac:dyDescent="0.2">
      <c r="D2183" s="130"/>
    </row>
    <row r="2184" spans="4:4" x14ac:dyDescent="0.2">
      <c r="D2184" s="130"/>
    </row>
    <row r="2185" spans="4:4" x14ac:dyDescent="0.2">
      <c r="D2185" s="130"/>
    </row>
    <row r="2186" spans="4:4" x14ac:dyDescent="0.2">
      <c r="D2186" s="130"/>
    </row>
    <row r="2187" spans="4:4" x14ac:dyDescent="0.2">
      <c r="D2187" s="130"/>
    </row>
    <row r="2188" spans="4:4" x14ac:dyDescent="0.2">
      <c r="D2188" s="130"/>
    </row>
    <row r="2189" spans="4:4" x14ac:dyDescent="0.2">
      <c r="D2189" s="130"/>
    </row>
    <row r="2190" spans="4:4" x14ac:dyDescent="0.2">
      <c r="D2190" s="130"/>
    </row>
    <row r="2191" spans="4:4" x14ac:dyDescent="0.2">
      <c r="D2191" s="130"/>
    </row>
    <row r="2192" spans="4:4" x14ac:dyDescent="0.2">
      <c r="D2192" s="130"/>
    </row>
    <row r="2193" spans="4:4" x14ac:dyDescent="0.2">
      <c r="D2193" s="130"/>
    </row>
    <row r="2194" spans="4:4" x14ac:dyDescent="0.2">
      <c r="D2194" s="130"/>
    </row>
    <row r="2195" spans="4:4" x14ac:dyDescent="0.2">
      <c r="D2195" s="130"/>
    </row>
    <row r="2196" spans="4:4" x14ac:dyDescent="0.2">
      <c r="D2196" s="130"/>
    </row>
    <row r="2197" spans="4:4" x14ac:dyDescent="0.2">
      <c r="D2197" s="130"/>
    </row>
    <row r="2198" spans="4:4" x14ac:dyDescent="0.2">
      <c r="D2198" s="130"/>
    </row>
    <row r="2199" spans="4:4" x14ac:dyDescent="0.2">
      <c r="D2199" s="130"/>
    </row>
    <row r="2200" spans="4:4" x14ac:dyDescent="0.2">
      <c r="D2200" s="130"/>
    </row>
    <row r="2201" spans="4:4" x14ac:dyDescent="0.2">
      <c r="D2201" s="130"/>
    </row>
    <row r="2202" spans="4:4" x14ac:dyDescent="0.2">
      <c r="D2202" s="130"/>
    </row>
    <row r="2203" spans="4:4" x14ac:dyDescent="0.2">
      <c r="D2203" s="130"/>
    </row>
    <row r="2204" spans="4:4" x14ac:dyDescent="0.2">
      <c r="D2204" s="130"/>
    </row>
    <row r="2205" spans="4:4" x14ac:dyDescent="0.2">
      <c r="D2205" s="130"/>
    </row>
    <row r="2206" spans="4:4" x14ac:dyDescent="0.2">
      <c r="D2206" s="130"/>
    </row>
    <row r="2207" spans="4:4" x14ac:dyDescent="0.2">
      <c r="D2207" s="130"/>
    </row>
    <row r="2208" spans="4:4" x14ac:dyDescent="0.2">
      <c r="D2208" s="130"/>
    </row>
    <row r="2209" spans="4:4" x14ac:dyDescent="0.2">
      <c r="D2209" s="130"/>
    </row>
    <row r="2210" spans="4:4" x14ac:dyDescent="0.2">
      <c r="D2210" s="130"/>
    </row>
    <row r="2211" spans="4:4" x14ac:dyDescent="0.2">
      <c r="D2211" s="130"/>
    </row>
    <row r="2212" spans="4:4" x14ac:dyDescent="0.2">
      <c r="D2212" s="130"/>
    </row>
    <row r="2213" spans="4:4" x14ac:dyDescent="0.2">
      <c r="D2213" s="130"/>
    </row>
    <row r="2214" spans="4:4" x14ac:dyDescent="0.2">
      <c r="D2214" s="130"/>
    </row>
    <row r="2215" spans="4:4" x14ac:dyDescent="0.2">
      <c r="D2215" s="130"/>
    </row>
    <row r="2216" spans="4:4" x14ac:dyDescent="0.2">
      <c r="D2216" s="130"/>
    </row>
    <row r="2217" spans="4:4" x14ac:dyDescent="0.2">
      <c r="D2217" s="130"/>
    </row>
    <row r="2218" spans="4:4" x14ac:dyDescent="0.2">
      <c r="D2218" s="130"/>
    </row>
    <row r="2219" spans="4:4" x14ac:dyDescent="0.2">
      <c r="D2219" s="130"/>
    </row>
    <row r="2220" spans="4:4" x14ac:dyDescent="0.2">
      <c r="D2220" s="130"/>
    </row>
    <row r="2221" spans="4:4" x14ac:dyDescent="0.2">
      <c r="D2221" s="130"/>
    </row>
    <row r="2222" spans="4:4" x14ac:dyDescent="0.2">
      <c r="D2222" s="130"/>
    </row>
    <row r="2223" spans="4:4" x14ac:dyDescent="0.2">
      <c r="D2223" s="130"/>
    </row>
    <row r="2224" spans="4:4" x14ac:dyDescent="0.2">
      <c r="D2224" s="130"/>
    </row>
    <row r="2225" spans="4:4" x14ac:dyDescent="0.2">
      <c r="D2225" s="130"/>
    </row>
    <row r="2226" spans="4:4" x14ac:dyDescent="0.2">
      <c r="D2226" s="130"/>
    </row>
    <row r="2227" spans="4:4" x14ac:dyDescent="0.2">
      <c r="D2227" s="130"/>
    </row>
    <row r="2228" spans="4:4" x14ac:dyDescent="0.2">
      <c r="D2228" s="130"/>
    </row>
    <row r="2229" spans="4:4" x14ac:dyDescent="0.2">
      <c r="D2229" s="130"/>
    </row>
    <row r="2230" spans="4:4" x14ac:dyDescent="0.2">
      <c r="D2230" s="130"/>
    </row>
    <row r="2231" spans="4:4" x14ac:dyDescent="0.2">
      <c r="D2231" s="130"/>
    </row>
    <row r="2232" spans="4:4" x14ac:dyDescent="0.2">
      <c r="D2232" s="130"/>
    </row>
    <row r="2233" spans="4:4" x14ac:dyDescent="0.2">
      <c r="D2233" s="130"/>
    </row>
    <row r="2234" spans="4:4" x14ac:dyDescent="0.2">
      <c r="D2234" s="130"/>
    </row>
    <row r="2235" spans="4:4" x14ac:dyDescent="0.2">
      <c r="D2235" s="130"/>
    </row>
    <row r="2236" spans="4:4" x14ac:dyDescent="0.2">
      <c r="D2236" s="130"/>
    </row>
    <row r="2237" spans="4:4" x14ac:dyDescent="0.2">
      <c r="D2237" s="130"/>
    </row>
    <row r="2238" spans="4:4" x14ac:dyDescent="0.2">
      <c r="D2238" s="130"/>
    </row>
    <row r="2239" spans="4:4" x14ac:dyDescent="0.2">
      <c r="D2239" s="130"/>
    </row>
    <row r="2240" spans="4:4" x14ac:dyDescent="0.2">
      <c r="D2240" s="130"/>
    </row>
    <row r="2241" spans="4:4" x14ac:dyDescent="0.2">
      <c r="D2241" s="130"/>
    </row>
    <row r="2242" spans="4:4" x14ac:dyDescent="0.2">
      <c r="D2242" s="130"/>
    </row>
    <row r="2243" spans="4:4" x14ac:dyDescent="0.2">
      <c r="D2243" s="130"/>
    </row>
    <row r="2244" spans="4:4" x14ac:dyDescent="0.2">
      <c r="D2244" s="130"/>
    </row>
    <row r="2245" spans="4:4" x14ac:dyDescent="0.2">
      <c r="D2245" s="130"/>
    </row>
    <row r="2246" spans="4:4" x14ac:dyDescent="0.2">
      <c r="D2246" s="130"/>
    </row>
    <row r="2247" spans="4:4" x14ac:dyDescent="0.2">
      <c r="D2247" s="130"/>
    </row>
    <row r="2248" spans="4:4" x14ac:dyDescent="0.2">
      <c r="D2248" s="130"/>
    </row>
    <row r="2249" spans="4:4" x14ac:dyDescent="0.2">
      <c r="D2249" s="130"/>
    </row>
    <row r="2250" spans="4:4" x14ac:dyDescent="0.2">
      <c r="D2250" s="130"/>
    </row>
    <row r="2251" spans="4:4" x14ac:dyDescent="0.2">
      <c r="D2251" s="130"/>
    </row>
    <row r="2252" spans="4:4" x14ac:dyDescent="0.2">
      <c r="D2252" s="130"/>
    </row>
    <row r="2253" spans="4:4" x14ac:dyDescent="0.2">
      <c r="D2253" s="130"/>
    </row>
    <row r="2254" spans="4:4" x14ac:dyDescent="0.2">
      <c r="D2254" s="130"/>
    </row>
    <row r="2255" spans="4:4" x14ac:dyDescent="0.2">
      <c r="D2255" s="130"/>
    </row>
    <row r="2256" spans="4:4" x14ac:dyDescent="0.2">
      <c r="D2256" s="130"/>
    </row>
    <row r="2257" spans="4:4" x14ac:dyDescent="0.2">
      <c r="D2257" s="130"/>
    </row>
    <row r="2258" spans="4:4" x14ac:dyDescent="0.2">
      <c r="D2258" s="130"/>
    </row>
    <row r="2259" spans="4:4" x14ac:dyDescent="0.2">
      <c r="D2259" s="130"/>
    </row>
    <row r="2260" spans="4:4" x14ac:dyDescent="0.2">
      <c r="D2260" s="130"/>
    </row>
    <row r="2261" spans="4:4" x14ac:dyDescent="0.2">
      <c r="D2261" s="130"/>
    </row>
    <row r="2262" spans="4:4" x14ac:dyDescent="0.2">
      <c r="D2262" s="130"/>
    </row>
    <row r="2263" spans="4:4" x14ac:dyDescent="0.2">
      <c r="D2263" s="130"/>
    </row>
    <row r="2264" spans="4:4" x14ac:dyDescent="0.2">
      <c r="D2264" s="130"/>
    </row>
    <row r="2265" spans="4:4" x14ac:dyDescent="0.2">
      <c r="D2265" s="130"/>
    </row>
    <row r="2266" spans="4:4" x14ac:dyDescent="0.2">
      <c r="D2266" s="130"/>
    </row>
    <row r="2267" spans="4:4" x14ac:dyDescent="0.2">
      <c r="D2267" s="130"/>
    </row>
    <row r="2268" spans="4:4" x14ac:dyDescent="0.2">
      <c r="D2268" s="130"/>
    </row>
    <row r="2269" spans="4:4" x14ac:dyDescent="0.2">
      <c r="D2269" s="130"/>
    </row>
    <row r="2270" spans="4:4" x14ac:dyDescent="0.2">
      <c r="D2270" s="130"/>
    </row>
    <row r="2271" spans="4:4" x14ac:dyDescent="0.2">
      <c r="D2271" s="130"/>
    </row>
    <row r="2272" spans="4:4" x14ac:dyDescent="0.2">
      <c r="D2272" s="130"/>
    </row>
    <row r="2273" spans="4:4" x14ac:dyDescent="0.2">
      <c r="D2273" s="130"/>
    </row>
    <row r="2274" spans="4:4" x14ac:dyDescent="0.2">
      <c r="D2274" s="130"/>
    </row>
    <row r="2275" spans="4:4" x14ac:dyDescent="0.2">
      <c r="D2275" s="130"/>
    </row>
    <row r="2276" spans="4:4" x14ac:dyDescent="0.2">
      <c r="D2276" s="130"/>
    </row>
    <row r="2277" spans="4:4" x14ac:dyDescent="0.2">
      <c r="D2277" s="130"/>
    </row>
    <row r="2278" spans="4:4" x14ac:dyDescent="0.2">
      <c r="D2278" s="130"/>
    </row>
    <row r="2279" spans="4:4" x14ac:dyDescent="0.2">
      <c r="D2279" s="130"/>
    </row>
    <row r="2280" spans="4:4" x14ac:dyDescent="0.2">
      <c r="D2280" s="130"/>
    </row>
    <row r="2281" spans="4:4" x14ac:dyDescent="0.2">
      <c r="D2281" s="130"/>
    </row>
    <row r="2282" spans="4:4" x14ac:dyDescent="0.2">
      <c r="D2282" s="130"/>
    </row>
    <row r="2283" spans="4:4" x14ac:dyDescent="0.2">
      <c r="D2283" s="130"/>
    </row>
    <row r="2284" spans="4:4" x14ac:dyDescent="0.2">
      <c r="D2284" s="130"/>
    </row>
    <row r="2285" spans="4:4" x14ac:dyDescent="0.2">
      <c r="D2285" s="130"/>
    </row>
    <row r="2286" spans="4:4" x14ac:dyDescent="0.2">
      <c r="D2286" s="130"/>
    </row>
    <row r="2287" spans="4:4" x14ac:dyDescent="0.2">
      <c r="D2287" s="130"/>
    </row>
    <row r="2288" spans="4:4" x14ac:dyDescent="0.2">
      <c r="D2288" s="130"/>
    </row>
    <row r="2289" spans="4:4" x14ac:dyDescent="0.2">
      <c r="D2289" s="130"/>
    </row>
    <row r="2290" spans="4:4" x14ac:dyDescent="0.2">
      <c r="D2290" s="130"/>
    </row>
    <row r="2291" spans="4:4" x14ac:dyDescent="0.2">
      <c r="D2291" s="130"/>
    </row>
    <row r="2292" spans="4:4" x14ac:dyDescent="0.2">
      <c r="D2292" s="130"/>
    </row>
    <row r="2293" spans="4:4" x14ac:dyDescent="0.2">
      <c r="D2293" s="130"/>
    </row>
    <row r="2294" spans="4:4" x14ac:dyDescent="0.2">
      <c r="D2294" s="130"/>
    </row>
    <row r="2295" spans="4:4" x14ac:dyDescent="0.2">
      <c r="D2295" s="130"/>
    </row>
    <row r="2296" spans="4:4" x14ac:dyDescent="0.2">
      <c r="D2296" s="130"/>
    </row>
    <row r="2297" spans="4:4" x14ac:dyDescent="0.2">
      <c r="D2297" s="130"/>
    </row>
    <row r="2298" spans="4:4" x14ac:dyDescent="0.2">
      <c r="D2298" s="130"/>
    </row>
    <row r="2299" spans="4:4" x14ac:dyDescent="0.2">
      <c r="D2299" s="130"/>
    </row>
    <row r="2300" spans="4:4" x14ac:dyDescent="0.2">
      <c r="D2300" s="130"/>
    </row>
    <row r="2301" spans="4:4" x14ac:dyDescent="0.2">
      <c r="D2301" s="130"/>
    </row>
    <row r="2302" spans="4:4" x14ac:dyDescent="0.2">
      <c r="D2302" s="130"/>
    </row>
    <row r="2303" spans="4:4" x14ac:dyDescent="0.2">
      <c r="D2303" s="130"/>
    </row>
    <row r="2304" spans="4:4" x14ac:dyDescent="0.2">
      <c r="D2304" s="130"/>
    </row>
    <row r="2305" spans="4:4" x14ac:dyDescent="0.2">
      <c r="D2305" s="130"/>
    </row>
    <row r="2306" spans="4:4" x14ac:dyDescent="0.2">
      <c r="D2306" s="130"/>
    </row>
    <row r="2307" spans="4:4" x14ac:dyDescent="0.2">
      <c r="D2307" s="130"/>
    </row>
    <row r="2308" spans="4:4" x14ac:dyDescent="0.2">
      <c r="D2308" s="130"/>
    </row>
    <row r="2309" spans="4:4" x14ac:dyDescent="0.2">
      <c r="D2309" s="130"/>
    </row>
    <row r="2310" spans="4:4" x14ac:dyDescent="0.2">
      <c r="D2310" s="130"/>
    </row>
    <row r="2311" spans="4:4" x14ac:dyDescent="0.2">
      <c r="D2311" s="130"/>
    </row>
    <row r="2312" spans="4:4" x14ac:dyDescent="0.2">
      <c r="D2312" s="130"/>
    </row>
    <row r="2313" spans="4:4" x14ac:dyDescent="0.2">
      <c r="D2313" s="130"/>
    </row>
    <row r="2314" spans="4:4" x14ac:dyDescent="0.2">
      <c r="D2314" s="130"/>
    </row>
    <row r="2315" spans="4:4" x14ac:dyDescent="0.2">
      <c r="D2315" s="130"/>
    </row>
    <row r="2316" spans="4:4" x14ac:dyDescent="0.2">
      <c r="D2316" s="130"/>
    </row>
    <row r="2317" spans="4:4" x14ac:dyDescent="0.2">
      <c r="D2317" s="130"/>
    </row>
    <row r="2318" spans="4:4" x14ac:dyDescent="0.2">
      <c r="D2318" s="130"/>
    </row>
    <row r="2319" spans="4:4" x14ac:dyDescent="0.2">
      <c r="D2319" s="130"/>
    </row>
    <row r="2320" spans="4:4" x14ac:dyDescent="0.2">
      <c r="D2320" s="130"/>
    </row>
    <row r="2321" spans="4:4" x14ac:dyDescent="0.2">
      <c r="D2321" s="130"/>
    </row>
    <row r="2322" spans="4:4" x14ac:dyDescent="0.2">
      <c r="D2322" s="130"/>
    </row>
    <row r="2323" spans="4:4" x14ac:dyDescent="0.2">
      <c r="D2323" s="130"/>
    </row>
    <row r="2324" spans="4:4" x14ac:dyDescent="0.2">
      <c r="D2324" s="130"/>
    </row>
    <row r="2325" spans="4:4" x14ac:dyDescent="0.2">
      <c r="D2325" s="130"/>
    </row>
    <row r="2326" spans="4:4" x14ac:dyDescent="0.2">
      <c r="D2326" s="130"/>
    </row>
    <row r="2327" spans="4:4" x14ac:dyDescent="0.2">
      <c r="D2327" s="130"/>
    </row>
    <row r="2328" spans="4:4" x14ac:dyDescent="0.2">
      <c r="D2328" s="130"/>
    </row>
    <row r="2329" spans="4:4" x14ac:dyDescent="0.2">
      <c r="D2329" s="130"/>
    </row>
    <row r="2330" spans="4:4" x14ac:dyDescent="0.2">
      <c r="D2330" s="130"/>
    </row>
    <row r="2331" spans="4:4" x14ac:dyDescent="0.2">
      <c r="D2331" s="130"/>
    </row>
    <row r="2332" spans="4:4" x14ac:dyDescent="0.2">
      <c r="D2332" s="130"/>
    </row>
    <row r="2333" spans="4:4" x14ac:dyDescent="0.2">
      <c r="D2333" s="130"/>
    </row>
    <row r="2334" spans="4:4" x14ac:dyDescent="0.2">
      <c r="D2334" s="130"/>
    </row>
    <row r="2335" spans="4:4" x14ac:dyDescent="0.2">
      <c r="D2335" s="130"/>
    </row>
    <row r="2336" spans="4:4" x14ac:dyDescent="0.2">
      <c r="D2336" s="130"/>
    </row>
    <row r="2337" spans="4:4" x14ac:dyDescent="0.2">
      <c r="D2337" s="130"/>
    </row>
    <row r="2338" spans="4:4" x14ac:dyDescent="0.2">
      <c r="D2338" s="130"/>
    </row>
    <row r="2339" spans="4:4" x14ac:dyDescent="0.2">
      <c r="D2339" s="130"/>
    </row>
    <row r="2340" spans="4:4" x14ac:dyDescent="0.2">
      <c r="D2340" s="130"/>
    </row>
    <row r="2341" spans="4:4" x14ac:dyDescent="0.2">
      <c r="D2341" s="130"/>
    </row>
    <row r="2342" spans="4:4" x14ac:dyDescent="0.2">
      <c r="D2342" s="130"/>
    </row>
    <row r="2343" spans="4:4" x14ac:dyDescent="0.2">
      <c r="D2343" s="130"/>
    </row>
    <row r="2344" spans="4:4" x14ac:dyDescent="0.2">
      <c r="D2344" s="130"/>
    </row>
    <row r="2345" spans="4:4" x14ac:dyDescent="0.2">
      <c r="D2345" s="130"/>
    </row>
    <row r="2346" spans="4:4" x14ac:dyDescent="0.2">
      <c r="D2346" s="130"/>
    </row>
    <row r="2347" spans="4:4" x14ac:dyDescent="0.2">
      <c r="D2347" s="130"/>
    </row>
    <row r="2348" spans="4:4" x14ac:dyDescent="0.2">
      <c r="D2348" s="130"/>
    </row>
    <row r="2349" spans="4:4" x14ac:dyDescent="0.2">
      <c r="D2349" s="130"/>
    </row>
    <row r="2350" spans="4:4" x14ac:dyDescent="0.2">
      <c r="D2350" s="130"/>
    </row>
    <row r="2351" spans="4:4" x14ac:dyDescent="0.2">
      <c r="D2351" s="130"/>
    </row>
    <row r="2352" spans="4:4" x14ac:dyDescent="0.2">
      <c r="D2352" s="130"/>
    </row>
    <row r="2353" spans="4:4" x14ac:dyDescent="0.2">
      <c r="D2353" s="130"/>
    </row>
    <row r="2354" spans="4:4" x14ac:dyDescent="0.2">
      <c r="D2354" s="130"/>
    </row>
    <row r="2355" spans="4:4" x14ac:dyDescent="0.2">
      <c r="D2355" s="130"/>
    </row>
    <row r="2356" spans="4:4" x14ac:dyDescent="0.2">
      <c r="D2356" s="130"/>
    </row>
    <row r="2357" spans="4:4" x14ac:dyDescent="0.2">
      <c r="D2357" s="130"/>
    </row>
    <row r="2358" spans="4:4" x14ac:dyDescent="0.2">
      <c r="D2358" s="130"/>
    </row>
    <row r="2359" spans="4:4" x14ac:dyDescent="0.2">
      <c r="D2359" s="130"/>
    </row>
    <row r="2360" spans="4:4" x14ac:dyDescent="0.2">
      <c r="D2360" s="130"/>
    </row>
    <row r="2361" spans="4:4" x14ac:dyDescent="0.2">
      <c r="D2361" s="130"/>
    </row>
    <row r="2362" spans="4:4" x14ac:dyDescent="0.2">
      <c r="D2362" s="130"/>
    </row>
    <row r="2363" spans="4:4" x14ac:dyDescent="0.2">
      <c r="D2363" s="130"/>
    </row>
    <row r="2364" spans="4:4" x14ac:dyDescent="0.2">
      <c r="D2364" s="130"/>
    </row>
    <row r="2365" spans="4:4" x14ac:dyDescent="0.2">
      <c r="D2365" s="130"/>
    </row>
    <row r="2366" spans="4:4" x14ac:dyDescent="0.2">
      <c r="D2366" s="130"/>
    </row>
    <row r="2367" spans="4:4" x14ac:dyDescent="0.2">
      <c r="D2367" s="130"/>
    </row>
    <row r="2368" spans="4:4" x14ac:dyDescent="0.2">
      <c r="D2368" s="130"/>
    </row>
    <row r="2369" spans="4:4" x14ac:dyDescent="0.2">
      <c r="D2369" s="130"/>
    </row>
    <row r="2370" spans="4:4" x14ac:dyDescent="0.2">
      <c r="D2370" s="130"/>
    </row>
    <row r="2371" spans="4:4" x14ac:dyDescent="0.2">
      <c r="D2371" s="130"/>
    </row>
    <row r="2372" spans="4:4" x14ac:dyDescent="0.2">
      <c r="D2372" s="130"/>
    </row>
    <row r="2373" spans="4:4" x14ac:dyDescent="0.2">
      <c r="D2373" s="130"/>
    </row>
    <row r="2374" spans="4:4" x14ac:dyDescent="0.2">
      <c r="D2374" s="130"/>
    </row>
    <row r="2375" spans="4:4" x14ac:dyDescent="0.2">
      <c r="D2375" s="130"/>
    </row>
    <row r="2376" spans="4:4" x14ac:dyDescent="0.2">
      <c r="D2376" s="130"/>
    </row>
    <row r="2377" spans="4:4" x14ac:dyDescent="0.2">
      <c r="D2377" s="130"/>
    </row>
    <row r="2378" spans="4:4" x14ac:dyDescent="0.2">
      <c r="D2378" s="130"/>
    </row>
    <row r="2379" spans="4:4" x14ac:dyDescent="0.2">
      <c r="D2379" s="130"/>
    </row>
    <row r="2380" spans="4:4" x14ac:dyDescent="0.2">
      <c r="D2380" s="130"/>
    </row>
    <row r="2381" spans="4:4" x14ac:dyDescent="0.2">
      <c r="D2381" s="130"/>
    </row>
    <row r="2382" spans="4:4" x14ac:dyDescent="0.2">
      <c r="D2382" s="130"/>
    </row>
    <row r="2383" spans="4:4" x14ac:dyDescent="0.2">
      <c r="D2383" s="130"/>
    </row>
    <row r="2384" spans="4:4" x14ac:dyDescent="0.2">
      <c r="D2384" s="130"/>
    </row>
    <row r="2385" spans="4:4" x14ac:dyDescent="0.2">
      <c r="D2385" s="130"/>
    </row>
    <row r="2386" spans="4:4" x14ac:dyDescent="0.2">
      <c r="D2386" s="130"/>
    </row>
    <row r="2387" spans="4:4" x14ac:dyDescent="0.2">
      <c r="D2387" s="130"/>
    </row>
    <row r="2388" spans="4:4" x14ac:dyDescent="0.2">
      <c r="D2388" s="130"/>
    </row>
    <row r="2389" spans="4:4" x14ac:dyDescent="0.2">
      <c r="D2389" s="130"/>
    </row>
    <row r="2390" spans="4:4" x14ac:dyDescent="0.2">
      <c r="D2390" s="130"/>
    </row>
    <row r="2391" spans="4:4" x14ac:dyDescent="0.2">
      <c r="D2391" s="130"/>
    </row>
    <row r="2392" spans="4:4" x14ac:dyDescent="0.2">
      <c r="D2392" s="130"/>
    </row>
    <row r="2393" spans="4:4" x14ac:dyDescent="0.2">
      <c r="D2393" s="130"/>
    </row>
    <row r="2394" spans="4:4" x14ac:dyDescent="0.2">
      <c r="D2394" s="130"/>
    </row>
    <row r="2395" spans="4:4" x14ac:dyDescent="0.2">
      <c r="D2395" s="130"/>
    </row>
    <row r="2396" spans="4:4" x14ac:dyDescent="0.2">
      <c r="D2396" s="130"/>
    </row>
    <row r="2397" spans="4:4" x14ac:dyDescent="0.2">
      <c r="D2397" s="130"/>
    </row>
    <row r="2398" spans="4:4" x14ac:dyDescent="0.2">
      <c r="D2398" s="130"/>
    </row>
    <row r="2399" spans="4:4" x14ac:dyDescent="0.2">
      <c r="D2399" s="130"/>
    </row>
    <row r="2400" spans="4:4" x14ac:dyDescent="0.2">
      <c r="D2400" s="130"/>
    </row>
    <row r="2401" spans="4:4" x14ac:dyDescent="0.2">
      <c r="D2401" s="130"/>
    </row>
    <row r="2402" spans="4:4" x14ac:dyDescent="0.2">
      <c r="D2402" s="130"/>
    </row>
    <row r="2403" spans="4:4" x14ac:dyDescent="0.2">
      <c r="D2403" s="130"/>
    </row>
    <row r="2404" spans="4:4" x14ac:dyDescent="0.2">
      <c r="D2404" s="130"/>
    </row>
    <row r="2405" spans="4:4" x14ac:dyDescent="0.2">
      <c r="D2405" s="130"/>
    </row>
    <row r="2406" spans="4:4" x14ac:dyDescent="0.2">
      <c r="D2406" s="130"/>
    </row>
    <row r="2407" spans="4:4" x14ac:dyDescent="0.2">
      <c r="D2407" s="130"/>
    </row>
    <row r="2408" spans="4:4" x14ac:dyDescent="0.2">
      <c r="D2408" s="130"/>
    </row>
    <row r="2409" spans="4:4" x14ac:dyDescent="0.2">
      <c r="D2409" s="130"/>
    </row>
    <row r="2410" spans="4:4" x14ac:dyDescent="0.2">
      <c r="D2410" s="130"/>
    </row>
    <row r="2411" spans="4:4" x14ac:dyDescent="0.2">
      <c r="D2411" s="130"/>
    </row>
    <row r="2412" spans="4:4" x14ac:dyDescent="0.2">
      <c r="D2412" s="130"/>
    </row>
    <row r="2413" spans="4:4" x14ac:dyDescent="0.2">
      <c r="D2413" s="130"/>
    </row>
    <row r="2414" spans="4:4" x14ac:dyDescent="0.2">
      <c r="D2414" s="130"/>
    </row>
    <row r="2415" spans="4:4" x14ac:dyDescent="0.2">
      <c r="D2415" s="130"/>
    </row>
    <row r="2416" spans="4:4" x14ac:dyDescent="0.2">
      <c r="D2416" s="130"/>
    </row>
    <row r="2417" spans="4:4" x14ac:dyDescent="0.2">
      <c r="D2417" s="130"/>
    </row>
    <row r="2418" spans="4:4" x14ac:dyDescent="0.2">
      <c r="D2418" s="130"/>
    </row>
    <row r="2419" spans="4:4" x14ac:dyDescent="0.2">
      <c r="D2419" s="130"/>
    </row>
    <row r="2420" spans="4:4" x14ac:dyDescent="0.2">
      <c r="D2420" s="130"/>
    </row>
    <row r="2421" spans="4:4" x14ac:dyDescent="0.2">
      <c r="D2421" s="130"/>
    </row>
    <row r="2422" spans="4:4" x14ac:dyDescent="0.2">
      <c r="D2422" s="130"/>
    </row>
    <row r="2423" spans="4:4" x14ac:dyDescent="0.2">
      <c r="D2423" s="130"/>
    </row>
    <row r="2424" spans="4:4" x14ac:dyDescent="0.2">
      <c r="D2424" s="130"/>
    </row>
    <row r="2425" spans="4:4" x14ac:dyDescent="0.2">
      <c r="D2425" s="130"/>
    </row>
    <row r="2426" spans="4:4" x14ac:dyDescent="0.2">
      <c r="D2426" s="130"/>
    </row>
    <row r="2427" spans="4:4" x14ac:dyDescent="0.2">
      <c r="D2427" s="130"/>
    </row>
    <row r="2428" spans="4:4" x14ac:dyDescent="0.2">
      <c r="D2428" s="130"/>
    </row>
    <row r="2429" spans="4:4" x14ac:dyDescent="0.2">
      <c r="D2429" s="130"/>
    </row>
    <row r="2430" spans="4:4" x14ac:dyDescent="0.2">
      <c r="D2430" s="130"/>
    </row>
    <row r="2431" spans="4:4" x14ac:dyDescent="0.2">
      <c r="D2431" s="130"/>
    </row>
    <row r="2432" spans="4:4" x14ac:dyDescent="0.2">
      <c r="D2432" s="130"/>
    </row>
    <row r="2433" spans="4:4" x14ac:dyDescent="0.2">
      <c r="D2433" s="130"/>
    </row>
    <row r="2434" spans="4:4" x14ac:dyDescent="0.2">
      <c r="D2434" s="130"/>
    </row>
    <row r="2435" spans="4:4" x14ac:dyDescent="0.2">
      <c r="D2435" s="130"/>
    </row>
    <row r="2436" spans="4:4" x14ac:dyDescent="0.2">
      <c r="D2436" s="130"/>
    </row>
    <row r="2437" spans="4:4" x14ac:dyDescent="0.2">
      <c r="D2437" s="130"/>
    </row>
    <row r="2438" spans="4:4" x14ac:dyDescent="0.2">
      <c r="D2438" s="130"/>
    </row>
    <row r="2439" spans="4:4" x14ac:dyDescent="0.2">
      <c r="D2439" s="130"/>
    </row>
    <row r="2440" spans="4:4" x14ac:dyDescent="0.2">
      <c r="D2440" s="130"/>
    </row>
    <row r="2441" spans="4:4" x14ac:dyDescent="0.2">
      <c r="D2441" s="130"/>
    </row>
    <row r="2442" spans="4:4" x14ac:dyDescent="0.2">
      <c r="D2442" s="130"/>
    </row>
    <row r="2443" spans="4:4" x14ac:dyDescent="0.2">
      <c r="D2443" s="130"/>
    </row>
    <row r="2444" spans="4:4" x14ac:dyDescent="0.2">
      <c r="D2444" s="130"/>
    </row>
    <row r="2445" spans="4:4" x14ac:dyDescent="0.2">
      <c r="D2445" s="130"/>
    </row>
    <row r="2446" spans="4:4" x14ac:dyDescent="0.2">
      <c r="D2446" s="130"/>
    </row>
    <row r="2447" spans="4:4" x14ac:dyDescent="0.2">
      <c r="D2447" s="130"/>
    </row>
    <row r="2448" spans="4:4" x14ac:dyDescent="0.2">
      <c r="D2448" s="130"/>
    </row>
    <row r="2449" spans="4:4" x14ac:dyDescent="0.2">
      <c r="D2449" s="130"/>
    </row>
    <row r="2450" spans="4:4" x14ac:dyDescent="0.2">
      <c r="D2450" s="130"/>
    </row>
    <row r="2451" spans="4:4" x14ac:dyDescent="0.2">
      <c r="D2451" s="130"/>
    </row>
    <row r="2452" spans="4:4" x14ac:dyDescent="0.2">
      <c r="D2452" s="130"/>
    </row>
    <row r="2453" spans="4:4" x14ac:dyDescent="0.2">
      <c r="D2453" s="130"/>
    </row>
    <row r="2454" spans="4:4" x14ac:dyDescent="0.2">
      <c r="D2454" s="130"/>
    </row>
    <row r="2455" spans="4:4" x14ac:dyDescent="0.2">
      <c r="D2455" s="130"/>
    </row>
    <row r="2456" spans="4:4" x14ac:dyDescent="0.2">
      <c r="D2456" s="130"/>
    </row>
    <row r="2457" spans="4:4" x14ac:dyDescent="0.2">
      <c r="D2457" s="130"/>
    </row>
    <row r="2458" spans="4:4" x14ac:dyDescent="0.2">
      <c r="D2458" s="130"/>
    </row>
    <row r="2459" spans="4:4" x14ac:dyDescent="0.2">
      <c r="D2459" s="130"/>
    </row>
    <row r="2460" spans="4:4" x14ac:dyDescent="0.2">
      <c r="D2460" s="130"/>
    </row>
    <row r="2461" spans="4:4" x14ac:dyDescent="0.2">
      <c r="D2461" s="130"/>
    </row>
    <row r="2462" spans="4:4" x14ac:dyDescent="0.2">
      <c r="D2462" s="130"/>
    </row>
    <row r="2463" spans="4:4" x14ac:dyDescent="0.2">
      <c r="D2463" s="130"/>
    </row>
    <row r="2464" spans="4:4" x14ac:dyDescent="0.2">
      <c r="D2464" s="130"/>
    </row>
    <row r="2465" spans="4:4" x14ac:dyDescent="0.2">
      <c r="D2465" s="130"/>
    </row>
    <row r="2466" spans="4:4" x14ac:dyDescent="0.2">
      <c r="D2466" s="130"/>
    </row>
    <row r="2467" spans="4:4" x14ac:dyDescent="0.2">
      <c r="D2467" s="130"/>
    </row>
    <row r="2468" spans="4:4" x14ac:dyDescent="0.2">
      <c r="D2468" s="130"/>
    </row>
    <row r="2469" spans="4:4" x14ac:dyDescent="0.2">
      <c r="D2469" s="130"/>
    </row>
    <row r="2470" spans="4:4" x14ac:dyDescent="0.2">
      <c r="D2470" s="130"/>
    </row>
    <row r="2471" spans="4:4" x14ac:dyDescent="0.2">
      <c r="D2471" s="130"/>
    </row>
    <row r="2472" spans="4:4" x14ac:dyDescent="0.2">
      <c r="D2472" s="130"/>
    </row>
    <row r="2473" spans="4:4" x14ac:dyDescent="0.2">
      <c r="D2473" s="130"/>
    </row>
    <row r="2474" spans="4:4" x14ac:dyDescent="0.2">
      <c r="D2474" s="130"/>
    </row>
    <row r="2475" spans="4:4" x14ac:dyDescent="0.2">
      <c r="D2475" s="130"/>
    </row>
    <row r="2476" spans="4:4" x14ac:dyDescent="0.2">
      <c r="D2476" s="130"/>
    </row>
    <row r="2477" spans="4:4" x14ac:dyDescent="0.2">
      <c r="D2477" s="130"/>
    </row>
    <row r="2478" spans="4:4" x14ac:dyDescent="0.2">
      <c r="D2478" s="130"/>
    </row>
    <row r="2479" spans="4:4" x14ac:dyDescent="0.2">
      <c r="D2479" s="130"/>
    </row>
    <row r="2480" spans="4:4" x14ac:dyDescent="0.2">
      <c r="D2480" s="130"/>
    </row>
    <row r="2481" spans="4:4" x14ac:dyDescent="0.2">
      <c r="D2481" s="130"/>
    </row>
    <row r="2482" spans="4:4" x14ac:dyDescent="0.2">
      <c r="D2482" s="130"/>
    </row>
    <row r="2483" spans="4:4" x14ac:dyDescent="0.2">
      <c r="D2483" s="130"/>
    </row>
    <row r="2484" spans="4:4" x14ac:dyDescent="0.2">
      <c r="D2484" s="130"/>
    </row>
    <row r="2485" spans="4:4" x14ac:dyDescent="0.2">
      <c r="D2485" s="130"/>
    </row>
    <row r="2486" spans="4:4" x14ac:dyDescent="0.2">
      <c r="D2486" s="130"/>
    </row>
    <row r="2487" spans="4:4" x14ac:dyDescent="0.2">
      <c r="D2487" s="130"/>
    </row>
    <row r="2488" spans="4:4" x14ac:dyDescent="0.2">
      <c r="D2488" s="130"/>
    </row>
    <row r="2489" spans="4:4" x14ac:dyDescent="0.2">
      <c r="D2489" s="130"/>
    </row>
    <row r="2490" spans="4:4" x14ac:dyDescent="0.2">
      <c r="D2490" s="130"/>
    </row>
    <row r="2491" spans="4:4" x14ac:dyDescent="0.2">
      <c r="D2491" s="130"/>
    </row>
    <row r="2492" spans="4:4" x14ac:dyDescent="0.2">
      <c r="D2492" s="130"/>
    </row>
    <row r="2493" spans="4:4" x14ac:dyDescent="0.2">
      <c r="D2493" s="130"/>
    </row>
    <row r="2494" spans="4:4" x14ac:dyDescent="0.2">
      <c r="D2494" s="130"/>
    </row>
    <row r="2495" spans="4:4" x14ac:dyDescent="0.2">
      <c r="D2495" s="130"/>
    </row>
    <row r="2496" spans="4:4" x14ac:dyDescent="0.2">
      <c r="D2496" s="130"/>
    </row>
    <row r="2497" spans="4:4" x14ac:dyDescent="0.2">
      <c r="D2497" s="130"/>
    </row>
    <row r="2498" spans="4:4" x14ac:dyDescent="0.2">
      <c r="D2498" s="130"/>
    </row>
    <row r="2499" spans="4:4" x14ac:dyDescent="0.2">
      <c r="D2499" s="130"/>
    </row>
    <row r="2500" spans="4:4" x14ac:dyDescent="0.2">
      <c r="D2500" s="130"/>
    </row>
    <row r="2501" spans="4:4" x14ac:dyDescent="0.2">
      <c r="D2501" s="130"/>
    </row>
    <row r="2502" spans="4:4" x14ac:dyDescent="0.2">
      <c r="D2502" s="130"/>
    </row>
    <row r="2503" spans="4:4" x14ac:dyDescent="0.2">
      <c r="D2503" s="130"/>
    </row>
    <row r="2504" spans="4:4" x14ac:dyDescent="0.2">
      <c r="D2504" s="130"/>
    </row>
    <row r="2505" spans="4:4" x14ac:dyDescent="0.2">
      <c r="D2505" s="130"/>
    </row>
    <row r="2506" spans="4:4" x14ac:dyDescent="0.2">
      <c r="D2506" s="130"/>
    </row>
    <row r="2507" spans="4:4" x14ac:dyDescent="0.2">
      <c r="D2507" s="130"/>
    </row>
    <row r="2508" spans="4:4" x14ac:dyDescent="0.2">
      <c r="D2508" s="130"/>
    </row>
    <row r="2509" spans="4:4" x14ac:dyDescent="0.2">
      <c r="D2509" s="130"/>
    </row>
    <row r="2510" spans="4:4" x14ac:dyDescent="0.2">
      <c r="D2510" s="130"/>
    </row>
    <row r="2511" spans="4:4" x14ac:dyDescent="0.2">
      <c r="D2511" s="130"/>
    </row>
    <row r="2512" spans="4:4" x14ac:dyDescent="0.2">
      <c r="D2512" s="130"/>
    </row>
    <row r="2513" spans="4:4" x14ac:dyDescent="0.2">
      <c r="D2513" s="130"/>
    </row>
    <row r="2514" spans="4:4" x14ac:dyDescent="0.2">
      <c r="D2514" s="130"/>
    </row>
    <row r="2515" spans="4:4" x14ac:dyDescent="0.2">
      <c r="D2515" s="130"/>
    </row>
    <row r="2516" spans="4:4" x14ac:dyDescent="0.2">
      <c r="D2516" s="130"/>
    </row>
    <row r="2517" spans="4:4" x14ac:dyDescent="0.2">
      <c r="D2517" s="130"/>
    </row>
    <row r="2518" spans="4:4" x14ac:dyDescent="0.2">
      <c r="D2518" s="130"/>
    </row>
    <row r="2519" spans="4:4" x14ac:dyDescent="0.2">
      <c r="D2519" s="130"/>
    </row>
    <row r="2520" spans="4:4" x14ac:dyDescent="0.2">
      <c r="D2520" s="130"/>
    </row>
    <row r="2521" spans="4:4" x14ac:dyDescent="0.2">
      <c r="D2521" s="130"/>
    </row>
    <row r="2522" spans="4:4" x14ac:dyDescent="0.2">
      <c r="D2522" s="130"/>
    </row>
    <row r="2523" spans="4:4" x14ac:dyDescent="0.2">
      <c r="D2523" s="130"/>
    </row>
    <row r="2524" spans="4:4" x14ac:dyDescent="0.2">
      <c r="D2524" s="130"/>
    </row>
    <row r="2525" spans="4:4" x14ac:dyDescent="0.2">
      <c r="D2525" s="130"/>
    </row>
    <row r="2526" spans="4:4" x14ac:dyDescent="0.2">
      <c r="D2526" s="130"/>
    </row>
    <row r="2527" spans="4:4" x14ac:dyDescent="0.2">
      <c r="D2527" s="130"/>
    </row>
    <row r="2528" spans="4:4" x14ac:dyDescent="0.2">
      <c r="D2528" s="130"/>
    </row>
    <row r="2529" spans="4:4" x14ac:dyDescent="0.2">
      <c r="D2529" s="130"/>
    </row>
    <row r="2530" spans="4:4" x14ac:dyDescent="0.2">
      <c r="D2530" s="130"/>
    </row>
    <row r="2531" spans="4:4" x14ac:dyDescent="0.2">
      <c r="D2531" s="130"/>
    </row>
    <row r="2532" spans="4:4" x14ac:dyDescent="0.2">
      <c r="D2532" s="130"/>
    </row>
    <row r="2533" spans="4:4" x14ac:dyDescent="0.2">
      <c r="D2533" s="130"/>
    </row>
    <row r="2534" spans="4:4" x14ac:dyDescent="0.2">
      <c r="D2534" s="130"/>
    </row>
    <row r="2535" spans="4:4" x14ac:dyDescent="0.2">
      <c r="D2535" s="130"/>
    </row>
    <row r="2536" spans="4:4" x14ac:dyDescent="0.2">
      <c r="D2536" s="130"/>
    </row>
    <row r="2537" spans="4:4" x14ac:dyDescent="0.2">
      <c r="D2537" s="130"/>
    </row>
    <row r="2538" spans="4:4" x14ac:dyDescent="0.2">
      <c r="D2538" s="130"/>
    </row>
    <row r="2539" spans="4:4" x14ac:dyDescent="0.2">
      <c r="D2539" s="130"/>
    </row>
    <row r="2540" spans="4:4" x14ac:dyDescent="0.2">
      <c r="D2540" s="130"/>
    </row>
    <row r="2541" spans="4:4" x14ac:dyDescent="0.2">
      <c r="D2541" s="130"/>
    </row>
    <row r="2542" spans="4:4" x14ac:dyDescent="0.2">
      <c r="D2542" s="130"/>
    </row>
    <row r="2543" spans="4:4" x14ac:dyDescent="0.2">
      <c r="D2543" s="130"/>
    </row>
    <row r="2544" spans="4:4" x14ac:dyDescent="0.2">
      <c r="D2544" s="130"/>
    </row>
    <row r="2545" spans="4:4" x14ac:dyDescent="0.2">
      <c r="D2545" s="130"/>
    </row>
    <row r="2546" spans="4:4" x14ac:dyDescent="0.2">
      <c r="D2546" s="130"/>
    </row>
    <row r="2547" spans="4:4" x14ac:dyDescent="0.2">
      <c r="D2547" s="130"/>
    </row>
    <row r="2548" spans="4:4" x14ac:dyDescent="0.2">
      <c r="D2548" s="130"/>
    </row>
    <row r="2549" spans="4:4" x14ac:dyDescent="0.2">
      <c r="D2549" s="130"/>
    </row>
    <row r="2550" spans="4:4" x14ac:dyDescent="0.2">
      <c r="D2550" s="130"/>
    </row>
    <row r="2551" spans="4:4" x14ac:dyDescent="0.2">
      <c r="D2551" s="130"/>
    </row>
    <row r="2552" spans="4:4" x14ac:dyDescent="0.2">
      <c r="D2552" s="130"/>
    </row>
    <row r="2553" spans="4:4" x14ac:dyDescent="0.2">
      <c r="D2553" s="130"/>
    </row>
    <row r="2554" spans="4:4" x14ac:dyDescent="0.2">
      <c r="D2554" s="130"/>
    </row>
    <row r="2555" spans="4:4" x14ac:dyDescent="0.2">
      <c r="D2555" s="130"/>
    </row>
    <row r="2556" spans="4:4" x14ac:dyDescent="0.2">
      <c r="D2556" s="130"/>
    </row>
    <row r="2557" spans="4:4" x14ac:dyDescent="0.2">
      <c r="D2557" s="130"/>
    </row>
    <row r="2558" spans="4:4" x14ac:dyDescent="0.2">
      <c r="D2558" s="130"/>
    </row>
    <row r="2559" spans="4:4" x14ac:dyDescent="0.2">
      <c r="D2559" s="130"/>
    </row>
    <row r="2560" spans="4:4" x14ac:dyDescent="0.2">
      <c r="D2560" s="130"/>
    </row>
    <row r="2561" spans="4:4" x14ac:dyDescent="0.2">
      <c r="D2561" s="130"/>
    </row>
    <row r="2562" spans="4:4" x14ac:dyDescent="0.2">
      <c r="D2562" s="130"/>
    </row>
    <row r="2563" spans="4:4" x14ac:dyDescent="0.2">
      <c r="D2563" s="130"/>
    </row>
    <row r="2564" spans="4:4" x14ac:dyDescent="0.2">
      <c r="D2564" s="130"/>
    </row>
    <row r="2565" spans="4:4" x14ac:dyDescent="0.2">
      <c r="D2565" s="130"/>
    </row>
    <row r="2566" spans="4:4" x14ac:dyDescent="0.2">
      <c r="D2566" s="130"/>
    </row>
    <row r="2567" spans="4:4" x14ac:dyDescent="0.2">
      <c r="D2567" s="130"/>
    </row>
    <row r="2568" spans="4:4" x14ac:dyDescent="0.2">
      <c r="D2568" s="130"/>
    </row>
    <row r="2569" spans="4:4" x14ac:dyDescent="0.2">
      <c r="D2569" s="130"/>
    </row>
    <row r="2570" spans="4:4" x14ac:dyDescent="0.2">
      <c r="D2570" s="130"/>
    </row>
    <row r="2571" spans="4:4" x14ac:dyDescent="0.2">
      <c r="D2571" s="130"/>
    </row>
    <row r="2572" spans="4:4" x14ac:dyDescent="0.2">
      <c r="D2572" s="130"/>
    </row>
    <row r="2573" spans="4:4" x14ac:dyDescent="0.2">
      <c r="D2573" s="130"/>
    </row>
    <row r="2574" spans="4:4" x14ac:dyDescent="0.2">
      <c r="D2574" s="130"/>
    </row>
    <row r="2575" spans="4:4" x14ac:dyDescent="0.2">
      <c r="D2575" s="130"/>
    </row>
    <row r="2576" spans="4:4" x14ac:dyDescent="0.2">
      <c r="D2576" s="130"/>
    </row>
    <row r="2577" spans="4:4" x14ac:dyDescent="0.2">
      <c r="D2577" s="130"/>
    </row>
    <row r="2578" spans="4:4" x14ac:dyDescent="0.2">
      <c r="D2578" s="130"/>
    </row>
    <row r="2579" spans="4:4" x14ac:dyDescent="0.2">
      <c r="D2579" s="130"/>
    </row>
    <row r="2580" spans="4:4" x14ac:dyDescent="0.2">
      <c r="D2580" s="130"/>
    </row>
    <row r="2581" spans="4:4" x14ac:dyDescent="0.2">
      <c r="D2581" s="130"/>
    </row>
    <row r="2582" spans="4:4" x14ac:dyDescent="0.2">
      <c r="D2582" s="130"/>
    </row>
    <row r="2583" spans="4:4" x14ac:dyDescent="0.2">
      <c r="D2583" s="130"/>
    </row>
    <row r="2584" spans="4:4" x14ac:dyDescent="0.2">
      <c r="D2584" s="130"/>
    </row>
    <row r="2585" spans="4:4" x14ac:dyDescent="0.2">
      <c r="D2585" s="130"/>
    </row>
    <row r="2586" spans="4:4" x14ac:dyDescent="0.2">
      <c r="D2586" s="130"/>
    </row>
    <row r="2587" spans="4:4" x14ac:dyDescent="0.2">
      <c r="D2587" s="130"/>
    </row>
    <row r="2588" spans="4:4" x14ac:dyDescent="0.2">
      <c r="D2588" s="130"/>
    </row>
    <row r="2589" spans="4:4" x14ac:dyDescent="0.2">
      <c r="D2589" s="130"/>
    </row>
    <row r="2590" spans="4:4" x14ac:dyDescent="0.2">
      <c r="D2590" s="130"/>
    </row>
    <row r="2591" spans="4:4" x14ac:dyDescent="0.2">
      <c r="D2591" s="130"/>
    </row>
    <row r="2592" spans="4:4" x14ac:dyDescent="0.2">
      <c r="D2592" s="130"/>
    </row>
    <row r="2593" spans="4:4" x14ac:dyDescent="0.2">
      <c r="D2593" s="130"/>
    </row>
    <row r="2594" spans="4:4" x14ac:dyDescent="0.2">
      <c r="D2594" s="130"/>
    </row>
    <row r="2595" spans="4:4" x14ac:dyDescent="0.2">
      <c r="D2595" s="130"/>
    </row>
    <row r="2596" spans="4:4" x14ac:dyDescent="0.2">
      <c r="D2596" s="130"/>
    </row>
    <row r="2597" spans="4:4" x14ac:dyDescent="0.2">
      <c r="D2597" s="130"/>
    </row>
    <row r="2598" spans="4:4" x14ac:dyDescent="0.2">
      <c r="D2598" s="130"/>
    </row>
    <row r="2599" spans="4:4" x14ac:dyDescent="0.2">
      <c r="D2599" s="130"/>
    </row>
    <row r="2600" spans="4:4" x14ac:dyDescent="0.2">
      <c r="D2600" s="130"/>
    </row>
    <row r="2601" spans="4:4" x14ac:dyDescent="0.2">
      <c r="D2601" s="130"/>
    </row>
    <row r="2602" spans="4:4" x14ac:dyDescent="0.2">
      <c r="D2602" s="130"/>
    </row>
    <row r="2603" spans="4:4" x14ac:dyDescent="0.2">
      <c r="D2603" s="130"/>
    </row>
    <row r="2604" spans="4:4" x14ac:dyDescent="0.2">
      <c r="D2604" s="130"/>
    </row>
    <row r="2605" spans="4:4" x14ac:dyDescent="0.2">
      <c r="D2605" s="130"/>
    </row>
    <row r="2606" spans="4:4" x14ac:dyDescent="0.2">
      <c r="D2606" s="130"/>
    </row>
    <row r="2607" spans="4:4" x14ac:dyDescent="0.2">
      <c r="D2607" s="130"/>
    </row>
    <row r="2608" spans="4:4" x14ac:dyDescent="0.2">
      <c r="D2608" s="130"/>
    </row>
    <row r="2609" spans="4:4" x14ac:dyDescent="0.2">
      <c r="D2609" s="130"/>
    </row>
    <row r="2610" spans="4:4" x14ac:dyDescent="0.2">
      <c r="D2610" s="130"/>
    </row>
    <row r="2611" spans="4:4" x14ac:dyDescent="0.2">
      <c r="D2611" s="130"/>
    </row>
    <row r="2612" spans="4:4" x14ac:dyDescent="0.2">
      <c r="D2612" s="130"/>
    </row>
    <row r="2613" spans="4:4" x14ac:dyDescent="0.2">
      <c r="D2613" s="130"/>
    </row>
    <row r="2614" spans="4:4" x14ac:dyDescent="0.2">
      <c r="D2614" s="130"/>
    </row>
    <row r="2615" spans="4:4" x14ac:dyDescent="0.2">
      <c r="D2615" s="130"/>
    </row>
    <row r="2616" spans="4:4" x14ac:dyDescent="0.2">
      <c r="D2616" s="130"/>
    </row>
    <row r="2617" spans="4:4" x14ac:dyDescent="0.2">
      <c r="D2617" s="130"/>
    </row>
    <row r="2618" spans="4:4" x14ac:dyDescent="0.2">
      <c r="D2618" s="130"/>
    </row>
    <row r="2619" spans="4:4" x14ac:dyDescent="0.2">
      <c r="D2619" s="130"/>
    </row>
    <row r="2620" spans="4:4" x14ac:dyDescent="0.2">
      <c r="D2620" s="130"/>
    </row>
    <row r="2621" spans="4:4" x14ac:dyDescent="0.2">
      <c r="D2621" s="130"/>
    </row>
    <row r="2622" spans="4:4" x14ac:dyDescent="0.2">
      <c r="D2622" s="130"/>
    </row>
    <row r="2623" spans="4:4" x14ac:dyDescent="0.2">
      <c r="D2623" s="130"/>
    </row>
    <row r="2624" spans="4:4" x14ac:dyDescent="0.2">
      <c r="D2624" s="130"/>
    </row>
    <row r="2625" spans="4:4" x14ac:dyDescent="0.2">
      <c r="D2625" s="130"/>
    </row>
    <row r="2626" spans="4:4" x14ac:dyDescent="0.2">
      <c r="D2626" s="130"/>
    </row>
    <row r="2627" spans="4:4" x14ac:dyDescent="0.2">
      <c r="D2627" s="130"/>
    </row>
    <row r="2628" spans="4:4" x14ac:dyDescent="0.2">
      <c r="D2628" s="130"/>
    </row>
    <row r="2629" spans="4:4" x14ac:dyDescent="0.2">
      <c r="D2629" s="130"/>
    </row>
    <row r="2630" spans="4:4" x14ac:dyDescent="0.2">
      <c r="D2630" s="130"/>
    </row>
    <row r="2631" spans="4:4" x14ac:dyDescent="0.2">
      <c r="D2631" s="130"/>
    </row>
    <row r="2632" spans="4:4" x14ac:dyDescent="0.2">
      <c r="D2632" s="130"/>
    </row>
    <row r="2633" spans="4:4" x14ac:dyDescent="0.2">
      <c r="D2633" s="130"/>
    </row>
    <row r="2634" spans="4:4" x14ac:dyDescent="0.2">
      <c r="D2634" s="130"/>
    </row>
    <row r="2635" spans="4:4" x14ac:dyDescent="0.2">
      <c r="D2635" s="130"/>
    </row>
    <row r="2636" spans="4:4" x14ac:dyDescent="0.2">
      <c r="D2636" s="130"/>
    </row>
    <row r="2637" spans="4:4" x14ac:dyDescent="0.2">
      <c r="D2637" s="130"/>
    </row>
    <row r="2638" spans="4:4" x14ac:dyDescent="0.2">
      <c r="D2638" s="130"/>
    </row>
    <row r="2639" spans="4:4" x14ac:dyDescent="0.2">
      <c r="D2639" s="130"/>
    </row>
    <row r="2640" spans="4:4" x14ac:dyDescent="0.2">
      <c r="D2640" s="130"/>
    </row>
    <row r="2641" spans="4:4" x14ac:dyDescent="0.2">
      <c r="D2641" s="130"/>
    </row>
    <row r="2642" spans="4:4" x14ac:dyDescent="0.2">
      <c r="D2642" s="130"/>
    </row>
    <row r="2643" spans="4:4" x14ac:dyDescent="0.2">
      <c r="D2643" s="130"/>
    </row>
    <row r="2644" spans="4:4" x14ac:dyDescent="0.2">
      <c r="D2644" s="130"/>
    </row>
    <row r="2645" spans="4:4" x14ac:dyDescent="0.2">
      <c r="D2645" s="130"/>
    </row>
    <row r="2646" spans="4:4" x14ac:dyDescent="0.2">
      <c r="D2646" s="130"/>
    </row>
    <row r="2647" spans="4:4" x14ac:dyDescent="0.2">
      <c r="D2647" s="130"/>
    </row>
    <row r="2648" spans="4:4" x14ac:dyDescent="0.2">
      <c r="D2648" s="130"/>
    </row>
    <row r="2649" spans="4:4" x14ac:dyDescent="0.2">
      <c r="D2649" s="130"/>
    </row>
    <row r="2650" spans="4:4" x14ac:dyDescent="0.2">
      <c r="D2650" s="130"/>
    </row>
    <row r="2651" spans="4:4" x14ac:dyDescent="0.2">
      <c r="D2651" s="130"/>
    </row>
    <row r="2652" spans="4:4" x14ac:dyDescent="0.2">
      <c r="D2652" s="130"/>
    </row>
    <row r="2653" spans="4:4" x14ac:dyDescent="0.2">
      <c r="D2653" s="130"/>
    </row>
    <row r="2654" spans="4:4" x14ac:dyDescent="0.2">
      <c r="D2654" s="130"/>
    </row>
    <row r="2655" spans="4:4" x14ac:dyDescent="0.2">
      <c r="D2655" s="130"/>
    </row>
    <row r="2656" spans="4:4" x14ac:dyDescent="0.2">
      <c r="D2656" s="130"/>
    </row>
    <row r="2657" spans="4:4" x14ac:dyDescent="0.2">
      <c r="D2657" s="130"/>
    </row>
    <row r="2658" spans="4:4" x14ac:dyDescent="0.2">
      <c r="D2658" s="130"/>
    </row>
    <row r="2659" spans="4:4" x14ac:dyDescent="0.2">
      <c r="D2659" s="130"/>
    </row>
    <row r="2660" spans="4:4" x14ac:dyDescent="0.2">
      <c r="D2660" s="130"/>
    </row>
    <row r="2661" spans="4:4" x14ac:dyDescent="0.2">
      <c r="D2661" s="130"/>
    </row>
    <row r="2662" spans="4:4" x14ac:dyDescent="0.2">
      <c r="D2662" s="130"/>
    </row>
    <row r="2663" spans="4:4" x14ac:dyDescent="0.2">
      <c r="D2663" s="130"/>
    </row>
    <row r="2664" spans="4:4" x14ac:dyDescent="0.2">
      <c r="D2664" s="130"/>
    </row>
    <row r="2665" spans="4:4" x14ac:dyDescent="0.2">
      <c r="D2665" s="130"/>
    </row>
    <row r="2666" spans="4:4" x14ac:dyDescent="0.2">
      <c r="D2666" s="130"/>
    </row>
    <row r="2667" spans="4:4" x14ac:dyDescent="0.2">
      <c r="D2667" s="130"/>
    </row>
    <row r="2668" spans="4:4" x14ac:dyDescent="0.2">
      <c r="D2668" s="130"/>
    </row>
    <row r="2669" spans="4:4" x14ac:dyDescent="0.2">
      <c r="D2669" s="130"/>
    </row>
    <row r="2670" spans="4:4" x14ac:dyDescent="0.2">
      <c r="D2670" s="130"/>
    </row>
    <row r="2671" spans="4:4" x14ac:dyDescent="0.2">
      <c r="D2671" s="130"/>
    </row>
    <row r="2672" spans="4:4" x14ac:dyDescent="0.2">
      <c r="D2672" s="130"/>
    </row>
    <row r="2673" spans="4:4" x14ac:dyDescent="0.2">
      <c r="D2673" s="130"/>
    </row>
    <row r="2674" spans="4:4" x14ac:dyDescent="0.2">
      <c r="D2674" s="130"/>
    </row>
    <row r="2675" spans="4:4" x14ac:dyDescent="0.2">
      <c r="D2675" s="130"/>
    </row>
    <row r="2676" spans="4:4" x14ac:dyDescent="0.2">
      <c r="D2676" s="130"/>
    </row>
    <row r="2677" spans="4:4" x14ac:dyDescent="0.2">
      <c r="D2677" s="130"/>
    </row>
    <row r="2678" spans="4:4" x14ac:dyDescent="0.2">
      <c r="D2678" s="130"/>
    </row>
    <row r="2679" spans="4:4" x14ac:dyDescent="0.2">
      <c r="D2679" s="130"/>
    </row>
    <row r="2680" spans="4:4" x14ac:dyDescent="0.2">
      <c r="D2680" s="130"/>
    </row>
    <row r="2681" spans="4:4" x14ac:dyDescent="0.2">
      <c r="D2681" s="130"/>
    </row>
    <row r="2682" spans="4:4" x14ac:dyDescent="0.2">
      <c r="D2682" s="130"/>
    </row>
    <row r="2683" spans="4:4" x14ac:dyDescent="0.2">
      <c r="D2683" s="130"/>
    </row>
    <row r="2684" spans="4:4" x14ac:dyDescent="0.2">
      <c r="D2684" s="130"/>
    </row>
    <row r="2685" spans="4:4" x14ac:dyDescent="0.2">
      <c r="D2685" s="130"/>
    </row>
    <row r="2686" spans="4:4" x14ac:dyDescent="0.2">
      <c r="D2686" s="130"/>
    </row>
    <row r="2687" spans="4:4" x14ac:dyDescent="0.2">
      <c r="D2687" s="130"/>
    </row>
    <row r="2688" spans="4:4" x14ac:dyDescent="0.2">
      <c r="D2688" s="130"/>
    </row>
    <row r="2689" spans="4:4" x14ac:dyDescent="0.2">
      <c r="D2689" s="130"/>
    </row>
    <row r="2690" spans="4:4" x14ac:dyDescent="0.2">
      <c r="D2690" s="130"/>
    </row>
    <row r="2691" spans="4:4" x14ac:dyDescent="0.2">
      <c r="D2691" s="130"/>
    </row>
    <row r="2692" spans="4:4" x14ac:dyDescent="0.2">
      <c r="D2692" s="130"/>
    </row>
    <row r="2693" spans="4:4" x14ac:dyDescent="0.2">
      <c r="D2693" s="130"/>
    </row>
    <row r="2694" spans="4:4" x14ac:dyDescent="0.2">
      <c r="D2694" s="130"/>
    </row>
    <row r="2695" spans="4:4" x14ac:dyDescent="0.2">
      <c r="D2695" s="130"/>
    </row>
    <row r="2696" spans="4:4" x14ac:dyDescent="0.2">
      <c r="D2696" s="130"/>
    </row>
    <row r="2697" spans="4:4" x14ac:dyDescent="0.2">
      <c r="D2697" s="130"/>
    </row>
    <row r="2698" spans="4:4" x14ac:dyDescent="0.2">
      <c r="D2698" s="130"/>
    </row>
    <row r="2699" spans="4:4" x14ac:dyDescent="0.2">
      <c r="D2699" s="130"/>
    </row>
    <row r="2700" spans="4:4" x14ac:dyDescent="0.2">
      <c r="D2700" s="130"/>
    </row>
    <row r="2701" spans="4:4" x14ac:dyDescent="0.2">
      <c r="D2701" s="130"/>
    </row>
    <row r="2702" spans="4:4" x14ac:dyDescent="0.2">
      <c r="D2702" s="130"/>
    </row>
    <row r="2703" spans="4:4" x14ac:dyDescent="0.2">
      <c r="D2703" s="130"/>
    </row>
    <row r="2704" spans="4:4" x14ac:dyDescent="0.2">
      <c r="D2704" s="130"/>
    </row>
    <row r="2705" spans="4:4" x14ac:dyDescent="0.2">
      <c r="D2705" s="130"/>
    </row>
    <row r="2706" spans="4:4" x14ac:dyDescent="0.2">
      <c r="D2706" s="130"/>
    </row>
    <row r="2707" spans="4:4" x14ac:dyDescent="0.2">
      <c r="D2707" s="130"/>
    </row>
    <row r="2708" spans="4:4" x14ac:dyDescent="0.2">
      <c r="D2708" s="130"/>
    </row>
    <row r="2709" spans="4:4" x14ac:dyDescent="0.2">
      <c r="D2709" s="130"/>
    </row>
    <row r="2710" spans="4:4" x14ac:dyDescent="0.2">
      <c r="D2710" s="130"/>
    </row>
    <row r="2711" spans="4:4" x14ac:dyDescent="0.2">
      <c r="D2711" s="130"/>
    </row>
    <row r="2712" spans="4:4" x14ac:dyDescent="0.2">
      <c r="D2712" s="130"/>
    </row>
    <row r="2713" spans="4:4" x14ac:dyDescent="0.2">
      <c r="D2713" s="130"/>
    </row>
    <row r="2714" spans="4:4" x14ac:dyDescent="0.2">
      <c r="D2714" s="130"/>
    </row>
    <row r="2715" spans="4:4" x14ac:dyDescent="0.2">
      <c r="D2715" s="130"/>
    </row>
    <row r="2716" spans="4:4" x14ac:dyDescent="0.2">
      <c r="D2716" s="130"/>
    </row>
    <row r="2717" spans="4:4" x14ac:dyDescent="0.2">
      <c r="D2717" s="130"/>
    </row>
    <row r="2718" spans="4:4" x14ac:dyDescent="0.2">
      <c r="D2718" s="130"/>
    </row>
    <row r="2719" spans="4:4" x14ac:dyDescent="0.2">
      <c r="D2719" s="130"/>
    </row>
    <row r="2720" spans="4:4" x14ac:dyDescent="0.2">
      <c r="D2720" s="130"/>
    </row>
    <row r="2721" spans="4:4" x14ac:dyDescent="0.2">
      <c r="D2721" s="130"/>
    </row>
    <row r="2722" spans="4:4" x14ac:dyDescent="0.2">
      <c r="D2722" s="130"/>
    </row>
    <row r="2723" spans="4:4" x14ac:dyDescent="0.2">
      <c r="D2723" s="130"/>
    </row>
    <row r="2724" spans="4:4" x14ac:dyDescent="0.2">
      <c r="D2724" s="130"/>
    </row>
    <row r="2725" spans="4:4" x14ac:dyDescent="0.2">
      <c r="D2725" s="130"/>
    </row>
    <row r="2726" spans="4:4" x14ac:dyDescent="0.2">
      <c r="D2726" s="130"/>
    </row>
    <row r="2727" spans="4:4" x14ac:dyDescent="0.2">
      <c r="D2727" s="130"/>
    </row>
    <row r="2728" spans="4:4" x14ac:dyDescent="0.2">
      <c r="D2728" s="130"/>
    </row>
    <row r="2729" spans="4:4" x14ac:dyDescent="0.2">
      <c r="D2729" s="130"/>
    </row>
    <row r="2730" spans="4:4" x14ac:dyDescent="0.2">
      <c r="D2730" s="130"/>
    </row>
    <row r="2731" spans="4:4" x14ac:dyDescent="0.2">
      <c r="D2731" s="130"/>
    </row>
    <row r="2732" spans="4:4" x14ac:dyDescent="0.2">
      <c r="D2732" s="130"/>
    </row>
    <row r="2733" spans="4:4" x14ac:dyDescent="0.2">
      <c r="D2733" s="130"/>
    </row>
    <row r="2734" spans="4:4" x14ac:dyDescent="0.2">
      <c r="D2734" s="130"/>
    </row>
    <row r="2735" spans="4:4" x14ac:dyDescent="0.2">
      <c r="D2735" s="130"/>
    </row>
    <row r="2736" spans="4:4" x14ac:dyDescent="0.2">
      <c r="D2736" s="130"/>
    </row>
    <row r="2737" spans="4:4" x14ac:dyDescent="0.2">
      <c r="D2737" s="130"/>
    </row>
    <row r="2738" spans="4:4" x14ac:dyDescent="0.2">
      <c r="D2738" s="130"/>
    </row>
    <row r="2739" spans="4:4" x14ac:dyDescent="0.2">
      <c r="D2739" s="130"/>
    </row>
    <row r="2740" spans="4:4" x14ac:dyDescent="0.2">
      <c r="D2740" s="130"/>
    </row>
    <row r="2741" spans="4:4" x14ac:dyDescent="0.2">
      <c r="D2741" s="130"/>
    </row>
    <row r="2742" spans="4:4" x14ac:dyDescent="0.2">
      <c r="D2742" s="130"/>
    </row>
    <row r="2743" spans="4:4" x14ac:dyDescent="0.2">
      <c r="D2743" s="130"/>
    </row>
    <row r="2744" spans="4:4" x14ac:dyDescent="0.2">
      <c r="D2744" s="130"/>
    </row>
    <row r="2745" spans="4:4" x14ac:dyDescent="0.2">
      <c r="D2745" s="130"/>
    </row>
    <row r="2746" spans="4:4" x14ac:dyDescent="0.2">
      <c r="D2746" s="130"/>
    </row>
    <row r="2747" spans="4:4" x14ac:dyDescent="0.2">
      <c r="D2747" s="130"/>
    </row>
    <row r="2748" spans="4:4" x14ac:dyDescent="0.2">
      <c r="D2748" s="130"/>
    </row>
    <row r="2749" spans="4:4" x14ac:dyDescent="0.2">
      <c r="D2749" s="130"/>
    </row>
    <row r="2750" spans="4:4" x14ac:dyDescent="0.2">
      <c r="D2750" s="130"/>
    </row>
    <row r="2751" spans="4:4" x14ac:dyDescent="0.2">
      <c r="D2751" s="130"/>
    </row>
    <row r="2752" spans="4:4" x14ac:dyDescent="0.2">
      <c r="D2752" s="130"/>
    </row>
    <row r="2753" spans="4:4" x14ac:dyDescent="0.2">
      <c r="D2753" s="130"/>
    </row>
    <row r="2754" spans="4:4" x14ac:dyDescent="0.2">
      <c r="D2754" s="130"/>
    </row>
    <row r="2755" spans="4:4" x14ac:dyDescent="0.2">
      <c r="D2755" s="130"/>
    </row>
    <row r="2756" spans="4:4" x14ac:dyDescent="0.2">
      <c r="D2756" s="130"/>
    </row>
    <row r="2757" spans="4:4" x14ac:dyDescent="0.2">
      <c r="D2757" s="130"/>
    </row>
    <row r="2758" spans="4:4" x14ac:dyDescent="0.2">
      <c r="D2758" s="130"/>
    </row>
    <row r="2759" spans="4:4" x14ac:dyDescent="0.2">
      <c r="D2759" s="130"/>
    </row>
    <row r="2760" spans="4:4" x14ac:dyDescent="0.2">
      <c r="D2760" s="130"/>
    </row>
    <row r="2761" spans="4:4" x14ac:dyDescent="0.2">
      <c r="D2761" s="130"/>
    </row>
    <row r="2762" spans="4:4" x14ac:dyDescent="0.2">
      <c r="D2762" s="130"/>
    </row>
    <row r="2763" spans="4:4" x14ac:dyDescent="0.2">
      <c r="D2763" s="130"/>
    </row>
    <row r="2764" spans="4:4" x14ac:dyDescent="0.2">
      <c r="D2764" s="130"/>
    </row>
    <row r="2765" spans="4:4" x14ac:dyDescent="0.2">
      <c r="D2765" s="130"/>
    </row>
    <row r="2766" spans="4:4" x14ac:dyDescent="0.2">
      <c r="D2766" s="130"/>
    </row>
    <row r="2767" spans="4:4" x14ac:dyDescent="0.2">
      <c r="D2767" s="130"/>
    </row>
    <row r="2768" spans="4:4" x14ac:dyDescent="0.2">
      <c r="D2768" s="130"/>
    </row>
    <row r="2769" spans="4:4" x14ac:dyDescent="0.2">
      <c r="D2769" s="130"/>
    </row>
    <row r="2770" spans="4:4" x14ac:dyDescent="0.2">
      <c r="D2770" s="130"/>
    </row>
    <row r="2771" spans="4:4" x14ac:dyDescent="0.2">
      <c r="D2771" s="130"/>
    </row>
    <row r="2772" spans="4:4" x14ac:dyDescent="0.2">
      <c r="D2772" s="130"/>
    </row>
    <row r="2773" spans="4:4" x14ac:dyDescent="0.2">
      <c r="D2773" s="130"/>
    </row>
    <row r="2774" spans="4:4" x14ac:dyDescent="0.2">
      <c r="D2774" s="130"/>
    </row>
    <row r="2775" spans="4:4" x14ac:dyDescent="0.2">
      <c r="D2775" s="130"/>
    </row>
    <row r="2776" spans="4:4" x14ac:dyDescent="0.2">
      <c r="D2776" s="130"/>
    </row>
    <row r="2777" spans="4:4" x14ac:dyDescent="0.2">
      <c r="D2777" s="130"/>
    </row>
    <row r="2778" spans="4:4" x14ac:dyDescent="0.2">
      <c r="D2778" s="130"/>
    </row>
    <row r="2779" spans="4:4" x14ac:dyDescent="0.2">
      <c r="D2779" s="130"/>
    </row>
    <row r="2780" spans="4:4" x14ac:dyDescent="0.2">
      <c r="D2780" s="130"/>
    </row>
    <row r="2781" spans="4:4" x14ac:dyDescent="0.2">
      <c r="D2781" s="130"/>
    </row>
    <row r="2782" spans="4:4" x14ac:dyDescent="0.2">
      <c r="D2782" s="130"/>
    </row>
    <row r="2783" spans="4:4" x14ac:dyDescent="0.2">
      <c r="D2783" s="130"/>
    </row>
    <row r="2784" spans="4:4" x14ac:dyDescent="0.2">
      <c r="D2784" s="130"/>
    </row>
    <row r="2785" spans="4:4" x14ac:dyDescent="0.2">
      <c r="D2785" s="130"/>
    </row>
    <row r="2786" spans="4:4" x14ac:dyDescent="0.2">
      <c r="D2786" s="130"/>
    </row>
    <row r="2787" spans="4:4" x14ac:dyDescent="0.2">
      <c r="D2787" s="130"/>
    </row>
    <row r="2788" spans="4:4" x14ac:dyDescent="0.2">
      <c r="D2788" s="130"/>
    </row>
    <row r="2789" spans="4:4" x14ac:dyDescent="0.2">
      <c r="D2789" s="130"/>
    </row>
    <row r="2790" spans="4:4" x14ac:dyDescent="0.2">
      <c r="D2790" s="130"/>
    </row>
    <row r="2791" spans="4:4" x14ac:dyDescent="0.2">
      <c r="D2791" s="130"/>
    </row>
    <row r="2792" spans="4:4" x14ac:dyDescent="0.2">
      <c r="D2792" s="130"/>
    </row>
    <row r="2793" spans="4:4" x14ac:dyDescent="0.2">
      <c r="D2793" s="130"/>
    </row>
    <row r="2794" spans="4:4" x14ac:dyDescent="0.2">
      <c r="D2794" s="130"/>
    </row>
    <row r="2795" spans="4:4" x14ac:dyDescent="0.2">
      <c r="D2795" s="130"/>
    </row>
    <row r="2796" spans="4:4" x14ac:dyDescent="0.2">
      <c r="D2796" s="130"/>
    </row>
    <row r="2797" spans="4:4" x14ac:dyDescent="0.2">
      <c r="D2797" s="130"/>
    </row>
    <row r="2798" spans="4:4" x14ac:dyDescent="0.2">
      <c r="D2798" s="130"/>
    </row>
    <row r="2799" spans="4:4" x14ac:dyDescent="0.2">
      <c r="D2799" s="130"/>
    </row>
    <row r="2800" spans="4:4" x14ac:dyDescent="0.2">
      <c r="D2800" s="130"/>
    </row>
    <row r="2801" spans="4:4" x14ac:dyDescent="0.2">
      <c r="D2801" s="130"/>
    </row>
    <row r="2802" spans="4:4" x14ac:dyDescent="0.2">
      <c r="D2802" s="130"/>
    </row>
    <row r="2803" spans="4:4" x14ac:dyDescent="0.2">
      <c r="D2803" s="130"/>
    </row>
    <row r="2804" spans="4:4" x14ac:dyDescent="0.2">
      <c r="D2804" s="130"/>
    </row>
    <row r="2805" spans="4:4" x14ac:dyDescent="0.2">
      <c r="D2805" s="130"/>
    </row>
    <row r="2806" spans="4:4" x14ac:dyDescent="0.2">
      <c r="D2806" s="130"/>
    </row>
    <row r="2807" spans="4:4" x14ac:dyDescent="0.2">
      <c r="D2807" s="130"/>
    </row>
    <row r="2808" spans="4:4" x14ac:dyDescent="0.2">
      <c r="D2808" s="130"/>
    </row>
    <row r="2809" spans="4:4" x14ac:dyDescent="0.2">
      <c r="D2809" s="130"/>
    </row>
    <row r="2810" spans="4:4" x14ac:dyDescent="0.2">
      <c r="D2810" s="130"/>
    </row>
    <row r="2811" spans="4:4" x14ac:dyDescent="0.2">
      <c r="D2811" s="130"/>
    </row>
    <row r="2812" spans="4:4" x14ac:dyDescent="0.2">
      <c r="D2812" s="130"/>
    </row>
    <row r="2813" spans="4:4" x14ac:dyDescent="0.2">
      <c r="D2813" s="130"/>
    </row>
    <row r="2814" spans="4:4" x14ac:dyDescent="0.2">
      <c r="D2814" s="130"/>
    </row>
    <row r="2815" spans="4:4" x14ac:dyDescent="0.2">
      <c r="D2815" s="130"/>
    </row>
    <row r="2816" spans="4:4" x14ac:dyDescent="0.2">
      <c r="D2816" s="130"/>
    </row>
    <row r="2817" spans="4:4" x14ac:dyDescent="0.2">
      <c r="D2817" s="130"/>
    </row>
    <row r="2818" spans="4:4" x14ac:dyDescent="0.2">
      <c r="D2818" s="130"/>
    </row>
    <row r="2819" spans="4:4" x14ac:dyDescent="0.2">
      <c r="D2819" s="130"/>
    </row>
    <row r="2820" spans="4:4" x14ac:dyDescent="0.2">
      <c r="D2820" s="130"/>
    </row>
    <row r="2821" spans="4:4" x14ac:dyDescent="0.2">
      <c r="D2821" s="130"/>
    </row>
    <row r="2822" spans="4:4" x14ac:dyDescent="0.2">
      <c r="D2822" s="130"/>
    </row>
    <row r="2823" spans="4:4" x14ac:dyDescent="0.2">
      <c r="D2823" s="130"/>
    </row>
    <row r="2824" spans="4:4" x14ac:dyDescent="0.2">
      <c r="D2824" s="130"/>
    </row>
    <row r="2825" spans="4:4" x14ac:dyDescent="0.2">
      <c r="D2825" s="130"/>
    </row>
    <row r="2826" spans="4:4" x14ac:dyDescent="0.2">
      <c r="D2826" s="130"/>
    </row>
    <row r="2827" spans="4:4" x14ac:dyDescent="0.2">
      <c r="D2827" s="130"/>
    </row>
    <row r="2828" spans="4:4" x14ac:dyDescent="0.2">
      <c r="D2828" s="130"/>
    </row>
    <row r="2829" spans="4:4" x14ac:dyDescent="0.2">
      <c r="D2829" s="130"/>
    </row>
    <row r="2830" spans="4:4" x14ac:dyDescent="0.2">
      <c r="D2830" s="130"/>
    </row>
    <row r="2831" spans="4:4" x14ac:dyDescent="0.2">
      <c r="D2831" s="130"/>
    </row>
    <row r="2832" spans="4:4" x14ac:dyDescent="0.2">
      <c r="D2832" s="130"/>
    </row>
    <row r="2833" spans="4:4" x14ac:dyDescent="0.2">
      <c r="D2833" s="130"/>
    </row>
    <row r="2834" spans="4:4" x14ac:dyDescent="0.2">
      <c r="D2834" s="130"/>
    </row>
    <row r="2835" spans="4:4" x14ac:dyDescent="0.2">
      <c r="D2835" s="130"/>
    </row>
    <row r="2836" spans="4:4" x14ac:dyDescent="0.2">
      <c r="D2836" s="130"/>
    </row>
    <row r="2837" spans="4:4" x14ac:dyDescent="0.2">
      <c r="D2837" s="130"/>
    </row>
    <row r="2838" spans="4:4" x14ac:dyDescent="0.2">
      <c r="D2838" s="130"/>
    </row>
    <row r="2839" spans="4:4" x14ac:dyDescent="0.2">
      <c r="D2839" s="130"/>
    </row>
    <row r="2840" spans="4:4" x14ac:dyDescent="0.2">
      <c r="D2840" s="130"/>
    </row>
    <row r="2841" spans="4:4" x14ac:dyDescent="0.2">
      <c r="D2841" s="130"/>
    </row>
    <row r="2842" spans="4:4" x14ac:dyDescent="0.2">
      <c r="D2842" s="130"/>
    </row>
    <row r="2843" spans="4:4" x14ac:dyDescent="0.2">
      <c r="D2843" s="130"/>
    </row>
    <row r="2844" spans="4:4" x14ac:dyDescent="0.2">
      <c r="D2844" s="130"/>
    </row>
    <row r="2845" spans="4:4" x14ac:dyDescent="0.2">
      <c r="D2845" s="130"/>
    </row>
    <row r="2846" spans="4:4" x14ac:dyDescent="0.2">
      <c r="D2846" s="130"/>
    </row>
    <row r="2847" spans="4:4" x14ac:dyDescent="0.2">
      <c r="D2847" s="130"/>
    </row>
    <row r="2848" spans="4:4" x14ac:dyDescent="0.2">
      <c r="D2848" s="130"/>
    </row>
    <row r="2849" spans="4:4" x14ac:dyDescent="0.2">
      <c r="D2849" s="130"/>
    </row>
    <row r="2850" spans="4:4" x14ac:dyDescent="0.2">
      <c r="D2850" s="130"/>
    </row>
    <row r="2851" spans="4:4" x14ac:dyDescent="0.2">
      <c r="D2851" s="130"/>
    </row>
    <row r="2852" spans="4:4" x14ac:dyDescent="0.2">
      <c r="D2852" s="130"/>
    </row>
    <row r="2853" spans="4:4" x14ac:dyDescent="0.2">
      <c r="D2853" s="130"/>
    </row>
    <row r="2854" spans="4:4" x14ac:dyDescent="0.2">
      <c r="D2854" s="130"/>
    </row>
    <row r="2855" spans="4:4" x14ac:dyDescent="0.2">
      <c r="D2855" s="130"/>
    </row>
    <row r="2856" spans="4:4" x14ac:dyDescent="0.2">
      <c r="D2856" s="130"/>
    </row>
    <row r="2857" spans="4:4" x14ac:dyDescent="0.2">
      <c r="D2857" s="130"/>
    </row>
    <row r="2858" spans="4:4" x14ac:dyDescent="0.2">
      <c r="D2858" s="130"/>
    </row>
    <row r="2859" spans="4:4" x14ac:dyDescent="0.2">
      <c r="D2859" s="130"/>
    </row>
    <row r="2860" spans="4:4" x14ac:dyDescent="0.2">
      <c r="D2860" s="130"/>
    </row>
    <row r="2861" spans="4:4" x14ac:dyDescent="0.2">
      <c r="D2861" s="130"/>
    </row>
    <row r="2862" spans="4:4" x14ac:dyDescent="0.2">
      <c r="D2862" s="130"/>
    </row>
    <row r="2863" spans="4:4" x14ac:dyDescent="0.2">
      <c r="D2863" s="130"/>
    </row>
    <row r="2864" spans="4:4" x14ac:dyDescent="0.2">
      <c r="D2864" s="130"/>
    </row>
    <row r="2865" spans="4:4" x14ac:dyDescent="0.2">
      <c r="D2865" s="130"/>
    </row>
    <row r="2866" spans="4:4" x14ac:dyDescent="0.2">
      <c r="D2866" s="130"/>
    </row>
    <row r="2867" spans="4:4" x14ac:dyDescent="0.2">
      <c r="D2867" s="130"/>
    </row>
    <row r="2868" spans="4:4" x14ac:dyDescent="0.2">
      <c r="D2868" s="130"/>
    </row>
    <row r="2869" spans="4:4" x14ac:dyDescent="0.2">
      <c r="D2869" s="130"/>
    </row>
    <row r="2870" spans="4:4" x14ac:dyDescent="0.2">
      <c r="D2870" s="130"/>
    </row>
    <row r="2871" spans="4:4" x14ac:dyDescent="0.2">
      <c r="D2871" s="130"/>
    </row>
    <row r="2872" spans="4:4" x14ac:dyDescent="0.2">
      <c r="D2872" s="130"/>
    </row>
    <row r="2873" spans="4:4" x14ac:dyDescent="0.2">
      <c r="D2873" s="130"/>
    </row>
    <row r="2874" spans="4:4" x14ac:dyDescent="0.2">
      <c r="D2874" s="130"/>
    </row>
    <row r="2875" spans="4:4" x14ac:dyDescent="0.2">
      <c r="D2875" s="130"/>
    </row>
    <row r="2876" spans="4:4" x14ac:dyDescent="0.2">
      <c r="D2876" s="130"/>
    </row>
    <row r="2877" spans="4:4" x14ac:dyDescent="0.2">
      <c r="D2877" s="130"/>
    </row>
    <row r="2878" spans="4:4" x14ac:dyDescent="0.2">
      <c r="D2878" s="130"/>
    </row>
    <row r="2879" spans="4:4" x14ac:dyDescent="0.2">
      <c r="D2879" s="130"/>
    </row>
    <row r="2880" spans="4:4" x14ac:dyDescent="0.2">
      <c r="D2880" s="130"/>
    </row>
    <row r="2881" spans="4:4" x14ac:dyDescent="0.2">
      <c r="D2881" s="130"/>
    </row>
    <row r="2882" spans="4:4" x14ac:dyDescent="0.2">
      <c r="D2882" s="130"/>
    </row>
    <row r="2883" spans="4:4" x14ac:dyDescent="0.2">
      <c r="D2883" s="130"/>
    </row>
    <row r="2884" spans="4:4" x14ac:dyDescent="0.2">
      <c r="D2884" s="130"/>
    </row>
    <row r="2885" spans="4:4" x14ac:dyDescent="0.2">
      <c r="D2885" s="130"/>
    </row>
    <row r="2886" spans="4:4" x14ac:dyDescent="0.2">
      <c r="D2886" s="130"/>
    </row>
    <row r="2887" spans="4:4" x14ac:dyDescent="0.2">
      <c r="D2887" s="130"/>
    </row>
    <row r="2888" spans="4:4" x14ac:dyDescent="0.2">
      <c r="D2888" s="130"/>
    </row>
    <row r="2889" spans="4:4" x14ac:dyDescent="0.2">
      <c r="D2889" s="130"/>
    </row>
    <row r="2890" spans="4:4" x14ac:dyDescent="0.2">
      <c r="D2890" s="130"/>
    </row>
    <row r="2891" spans="4:4" x14ac:dyDescent="0.2">
      <c r="D2891" s="130"/>
    </row>
    <row r="2892" spans="4:4" x14ac:dyDescent="0.2">
      <c r="D2892" s="130"/>
    </row>
    <row r="2893" spans="4:4" x14ac:dyDescent="0.2">
      <c r="D2893" s="130"/>
    </row>
    <row r="2894" spans="4:4" x14ac:dyDescent="0.2">
      <c r="D2894" s="130"/>
    </row>
    <row r="2895" spans="4:4" x14ac:dyDescent="0.2">
      <c r="D2895" s="130"/>
    </row>
    <row r="2896" spans="4:4" x14ac:dyDescent="0.2">
      <c r="D2896" s="130"/>
    </row>
    <row r="2897" spans="4:4" x14ac:dyDescent="0.2">
      <c r="D2897" s="130"/>
    </row>
    <row r="2898" spans="4:4" x14ac:dyDescent="0.2">
      <c r="D2898" s="130"/>
    </row>
    <row r="2899" spans="4:4" x14ac:dyDescent="0.2">
      <c r="D2899" s="130"/>
    </row>
    <row r="2900" spans="4:4" x14ac:dyDescent="0.2">
      <c r="D2900" s="130"/>
    </row>
    <row r="2901" spans="4:4" x14ac:dyDescent="0.2">
      <c r="D2901" s="130"/>
    </row>
    <row r="2902" spans="4:4" x14ac:dyDescent="0.2">
      <c r="D2902" s="130"/>
    </row>
    <row r="2903" spans="4:4" x14ac:dyDescent="0.2">
      <c r="D2903" s="130"/>
    </row>
    <row r="2904" spans="4:4" x14ac:dyDescent="0.2">
      <c r="D2904" s="130"/>
    </row>
    <row r="2905" spans="4:4" x14ac:dyDescent="0.2">
      <c r="D2905" s="130"/>
    </row>
    <row r="2906" spans="4:4" x14ac:dyDescent="0.2">
      <c r="D2906" s="130"/>
    </row>
    <row r="2907" spans="4:4" x14ac:dyDescent="0.2">
      <c r="D2907" s="130"/>
    </row>
    <row r="2908" spans="4:4" x14ac:dyDescent="0.2">
      <c r="D2908" s="130"/>
    </row>
    <row r="2909" spans="4:4" x14ac:dyDescent="0.2">
      <c r="D2909" s="130"/>
    </row>
    <row r="2910" spans="4:4" x14ac:dyDescent="0.2">
      <c r="D2910" s="130"/>
    </row>
    <row r="2911" spans="4:4" x14ac:dyDescent="0.2">
      <c r="D2911" s="130"/>
    </row>
    <row r="2912" spans="4:4" x14ac:dyDescent="0.2">
      <c r="D2912" s="130"/>
    </row>
    <row r="2913" spans="4:4" x14ac:dyDescent="0.2">
      <c r="D2913" s="130"/>
    </row>
    <row r="2914" spans="4:4" x14ac:dyDescent="0.2">
      <c r="D2914" s="130"/>
    </row>
    <row r="2915" spans="4:4" x14ac:dyDescent="0.2">
      <c r="D2915" s="130"/>
    </row>
    <row r="2916" spans="4:4" x14ac:dyDescent="0.2">
      <c r="D2916" s="130"/>
    </row>
    <row r="2917" spans="4:4" x14ac:dyDescent="0.2">
      <c r="D2917" s="130"/>
    </row>
    <row r="2918" spans="4:4" x14ac:dyDescent="0.2">
      <c r="D2918" s="130"/>
    </row>
    <row r="2919" spans="4:4" x14ac:dyDescent="0.2">
      <c r="D2919" s="130"/>
    </row>
    <row r="2920" spans="4:4" x14ac:dyDescent="0.2">
      <c r="D2920" s="130"/>
    </row>
    <row r="2921" spans="4:4" x14ac:dyDescent="0.2">
      <c r="D2921" s="130"/>
    </row>
    <row r="2922" spans="4:4" x14ac:dyDescent="0.2">
      <c r="D2922" s="130"/>
    </row>
    <row r="2923" spans="4:4" x14ac:dyDescent="0.2">
      <c r="D2923" s="130"/>
    </row>
    <row r="2924" spans="4:4" x14ac:dyDescent="0.2">
      <c r="D2924" s="130"/>
    </row>
    <row r="2925" spans="4:4" x14ac:dyDescent="0.2">
      <c r="D2925" s="130"/>
    </row>
    <row r="2926" spans="4:4" x14ac:dyDescent="0.2">
      <c r="D2926" s="130"/>
    </row>
    <row r="2927" spans="4:4" x14ac:dyDescent="0.2">
      <c r="D2927" s="130"/>
    </row>
    <row r="2928" spans="4:4" x14ac:dyDescent="0.2">
      <c r="D2928" s="130"/>
    </row>
    <row r="2929" spans="4:4" x14ac:dyDescent="0.2">
      <c r="D2929" s="130"/>
    </row>
    <row r="2930" spans="4:4" x14ac:dyDescent="0.2">
      <c r="D2930" s="130"/>
    </row>
    <row r="2931" spans="4:4" x14ac:dyDescent="0.2">
      <c r="D2931" s="130"/>
    </row>
    <row r="2932" spans="4:4" x14ac:dyDescent="0.2">
      <c r="D2932" s="130"/>
    </row>
    <row r="2933" spans="4:4" x14ac:dyDescent="0.2">
      <c r="D2933" s="130"/>
    </row>
    <row r="2934" spans="4:4" x14ac:dyDescent="0.2">
      <c r="D2934" s="130"/>
    </row>
    <row r="2935" spans="4:4" x14ac:dyDescent="0.2">
      <c r="D2935" s="130"/>
    </row>
    <row r="2936" spans="4:4" x14ac:dyDescent="0.2">
      <c r="D2936" s="130"/>
    </row>
    <row r="2937" spans="4:4" x14ac:dyDescent="0.2">
      <c r="D2937" s="130"/>
    </row>
    <row r="2938" spans="4:4" x14ac:dyDescent="0.2">
      <c r="D2938" s="130"/>
    </row>
    <row r="2939" spans="4:4" x14ac:dyDescent="0.2">
      <c r="D2939" s="130"/>
    </row>
    <row r="2940" spans="4:4" x14ac:dyDescent="0.2">
      <c r="D2940" s="130"/>
    </row>
    <row r="2941" spans="4:4" x14ac:dyDescent="0.2">
      <c r="D2941" s="130"/>
    </row>
    <row r="2942" spans="4:4" x14ac:dyDescent="0.2">
      <c r="D2942" s="130"/>
    </row>
    <row r="2943" spans="4:4" x14ac:dyDescent="0.2">
      <c r="D2943" s="130"/>
    </row>
    <row r="2944" spans="4:4" x14ac:dyDescent="0.2">
      <c r="D2944" s="130"/>
    </row>
    <row r="2945" spans="4:4" x14ac:dyDescent="0.2">
      <c r="D2945" s="130"/>
    </row>
    <row r="2946" spans="4:4" x14ac:dyDescent="0.2">
      <c r="D2946" s="130"/>
    </row>
    <row r="2947" spans="4:4" x14ac:dyDescent="0.2">
      <c r="D2947" s="130"/>
    </row>
    <row r="2948" spans="4:4" x14ac:dyDescent="0.2">
      <c r="D2948" s="130"/>
    </row>
    <row r="2949" spans="4:4" x14ac:dyDescent="0.2">
      <c r="D2949" s="130"/>
    </row>
    <row r="2950" spans="4:4" x14ac:dyDescent="0.2">
      <c r="D2950" s="130"/>
    </row>
    <row r="2951" spans="4:4" x14ac:dyDescent="0.2">
      <c r="D2951" s="130"/>
    </row>
    <row r="2952" spans="4:4" x14ac:dyDescent="0.2">
      <c r="D2952" s="130"/>
    </row>
    <row r="2953" spans="4:4" x14ac:dyDescent="0.2">
      <c r="D2953" s="130"/>
    </row>
    <row r="2954" spans="4:4" x14ac:dyDescent="0.2">
      <c r="D2954" s="130"/>
    </row>
    <row r="2955" spans="4:4" x14ac:dyDescent="0.2">
      <c r="D2955" s="130"/>
    </row>
    <row r="2956" spans="4:4" x14ac:dyDescent="0.2">
      <c r="D2956" s="130"/>
    </row>
    <row r="2957" spans="4:4" x14ac:dyDescent="0.2">
      <c r="D2957" s="130"/>
    </row>
    <row r="2958" spans="4:4" x14ac:dyDescent="0.2">
      <c r="D2958" s="130"/>
    </row>
    <row r="2959" spans="4:4" x14ac:dyDescent="0.2">
      <c r="D2959" s="130"/>
    </row>
    <row r="2960" spans="4:4" x14ac:dyDescent="0.2">
      <c r="D2960" s="130"/>
    </row>
    <row r="2961" spans="4:4" x14ac:dyDescent="0.2">
      <c r="D2961" s="130"/>
    </row>
    <row r="2962" spans="4:4" x14ac:dyDescent="0.2">
      <c r="D2962" s="130"/>
    </row>
    <row r="2963" spans="4:4" x14ac:dyDescent="0.2">
      <c r="D2963" s="130"/>
    </row>
    <row r="2964" spans="4:4" x14ac:dyDescent="0.2">
      <c r="D2964" s="130"/>
    </row>
    <row r="2965" spans="4:4" x14ac:dyDescent="0.2">
      <c r="D2965" s="130"/>
    </row>
    <row r="2966" spans="4:4" x14ac:dyDescent="0.2">
      <c r="D2966" s="130"/>
    </row>
    <row r="2967" spans="4:4" x14ac:dyDescent="0.2">
      <c r="D2967" s="130"/>
    </row>
    <row r="2968" spans="4:4" x14ac:dyDescent="0.2">
      <c r="D2968" s="130"/>
    </row>
    <row r="2969" spans="4:4" x14ac:dyDescent="0.2">
      <c r="D2969" s="130"/>
    </row>
    <row r="2970" spans="4:4" x14ac:dyDescent="0.2">
      <c r="D2970" s="130"/>
    </row>
    <row r="2971" spans="4:4" x14ac:dyDescent="0.2">
      <c r="D2971" s="130"/>
    </row>
    <row r="2972" spans="4:4" x14ac:dyDescent="0.2">
      <c r="D2972" s="130"/>
    </row>
    <row r="2973" spans="4:4" x14ac:dyDescent="0.2">
      <c r="D2973" s="130"/>
    </row>
    <row r="2974" spans="4:4" x14ac:dyDescent="0.2">
      <c r="D2974" s="130"/>
    </row>
    <row r="2975" spans="4:4" x14ac:dyDescent="0.2">
      <c r="D2975" s="130"/>
    </row>
    <row r="2976" spans="4:4" x14ac:dyDescent="0.2">
      <c r="D2976" s="130"/>
    </row>
    <row r="2977" spans="4:4" x14ac:dyDescent="0.2">
      <c r="D2977" s="130"/>
    </row>
    <row r="2978" spans="4:4" x14ac:dyDescent="0.2">
      <c r="D2978" s="130"/>
    </row>
    <row r="2979" spans="4:4" x14ac:dyDescent="0.2">
      <c r="D2979" s="130"/>
    </row>
    <row r="2980" spans="4:4" x14ac:dyDescent="0.2">
      <c r="D2980" s="130"/>
    </row>
    <row r="2981" spans="4:4" x14ac:dyDescent="0.2">
      <c r="D2981" s="130"/>
    </row>
    <row r="2982" spans="4:4" x14ac:dyDescent="0.2">
      <c r="D2982" s="130"/>
    </row>
    <row r="2983" spans="4:4" x14ac:dyDescent="0.2">
      <c r="D2983" s="130"/>
    </row>
    <row r="2984" spans="4:4" x14ac:dyDescent="0.2">
      <c r="D2984" s="130"/>
    </row>
    <row r="2985" spans="4:4" x14ac:dyDescent="0.2">
      <c r="D2985" s="130"/>
    </row>
    <row r="2986" spans="4:4" x14ac:dyDescent="0.2">
      <c r="D2986" s="130"/>
    </row>
    <row r="2987" spans="4:4" x14ac:dyDescent="0.2">
      <c r="D2987" s="130"/>
    </row>
    <row r="2988" spans="4:4" x14ac:dyDescent="0.2">
      <c r="D2988" s="130"/>
    </row>
    <row r="2989" spans="4:4" x14ac:dyDescent="0.2">
      <c r="D2989" s="130"/>
    </row>
    <row r="2990" spans="4:4" x14ac:dyDescent="0.2">
      <c r="D2990" s="130"/>
    </row>
    <row r="2991" spans="4:4" x14ac:dyDescent="0.2">
      <c r="D2991" s="130"/>
    </row>
    <row r="2992" spans="4:4" x14ac:dyDescent="0.2">
      <c r="D2992" s="130"/>
    </row>
    <row r="2993" spans="4:4" x14ac:dyDescent="0.2">
      <c r="D2993" s="130"/>
    </row>
    <row r="2994" spans="4:4" x14ac:dyDescent="0.2">
      <c r="D2994" s="130"/>
    </row>
    <row r="2995" spans="4:4" x14ac:dyDescent="0.2">
      <c r="D2995" s="130"/>
    </row>
    <row r="2996" spans="4:4" x14ac:dyDescent="0.2">
      <c r="D2996" s="130"/>
    </row>
    <row r="2997" spans="4:4" x14ac:dyDescent="0.2">
      <c r="D2997" s="130"/>
    </row>
    <row r="2998" spans="4:4" x14ac:dyDescent="0.2">
      <c r="D2998" s="130"/>
    </row>
    <row r="2999" spans="4:4" x14ac:dyDescent="0.2">
      <c r="D2999" s="130"/>
    </row>
    <row r="3000" spans="4:4" x14ac:dyDescent="0.2">
      <c r="D3000" s="130"/>
    </row>
    <row r="3001" spans="4:4" x14ac:dyDescent="0.2">
      <c r="D3001" s="130"/>
    </row>
    <row r="3002" spans="4:4" x14ac:dyDescent="0.2">
      <c r="D3002" s="130"/>
    </row>
    <row r="3003" spans="4:4" x14ac:dyDescent="0.2">
      <c r="D3003" s="130"/>
    </row>
    <row r="3004" spans="4:4" x14ac:dyDescent="0.2">
      <c r="D3004" s="130"/>
    </row>
    <row r="3005" spans="4:4" x14ac:dyDescent="0.2">
      <c r="D3005" s="130"/>
    </row>
    <row r="3006" spans="4:4" x14ac:dyDescent="0.2">
      <c r="D3006" s="130"/>
    </row>
    <row r="3007" spans="4:4" x14ac:dyDescent="0.2">
      <c r="D3007" s="130"/>
    </row>
    <row r="3008" spans="4:4" x14ac:dyDescent="0.2">
      <c r="D3008" s="130"/>
    </row>
    <row r="3009" spans="4:4" x14ac:dyDescent="0.2">
      <c r="D3009" s="130"/>
    </row>
    <row r="3010" spans="4:4" x14ac:dyDescent="0.2">
      <c r="D3010" s="130"/>
    </row>
    <row r="3011" spans="4:4" x14ac:dyDescent="0.2">
      <c r="D3011" s="130"/>
    </row>
    <row r="3012" spans="4:4" x14ac:dyDescent="0.2">
      <c r="D3012" s="130"/>
    </row>
    <row r="3013" spans="4:4" x14ac:dyDescent="0.2">
      <c r="D3013" s="130"/>
    </row>
    <row r="3014" spans="4:4" x14ac:dyDescent="0.2">
      <c r="D3014" s="130"/>
    </row>
    <row r="3015" spans="4:4" x14ac:dyDescent="0.2">
      <c r="D3015" s="130"/>
    </row>
    <row r="3016" spans="4:4" x14ac:dyDescent="0.2">
      <c r="D3016" s="130"/>
    </row>
    <row r="3017" spans="4:4" x14ac:dyDescent="0.2">
      <c r="D3017" s="130"/>
    </row>
    <row r="3018" spans="4:4" x14ac:dyDescent="0.2">
      <c r="D3018" s="130"/>
    </row>
    <row r="3019" spans="4:4" x14ac:dyDescent="0.2">
      <c r="D3019" s="130"/>
    </row>
    <row r="3020" spans="4:4" x14ac:dyDescent="0.2">
      <c r="D3020" s="130"/>
    </row>
    <row r="3021" spans="4:4" x14ac:dyDescent="0.2">
      <c r="D3021" s="130"/>
    </row>
    <row r="3022" spans="4:4" x14ac:dyDescent="0.2">
      <c r="D3022" s="130"/>
    </row>
    <row r="3023" spans="4:4" x14ac:dyDescent="0.2">
      <c r="D3023" s="130"/>
    </row>
    <row r="3024" spans="4:4" x14ac:dyDescent="0.2">
      <c r="D3024" s="130"/>
    </row>
    <row r="3025" spans="4:4" x14ac:dyDescent="0.2">
      <c r="D3025" s="130"/>
    </row>
    <row r="3026" spans="4:4" x14ac:dyDescent="0.2">
      <c r="D3026" s="130"/>
    </row>
    <row r="3027" spans="4:4" x14ac:dyDescent="0.2">
      <c r="D3027" s="130"/>
    </row>
    <row r="3028" spans="4:4" x14ac:dyDescent="0.2">
      <c r="D3028" s="130"/>
    </row>
    <row r="3029" spans="4:4" x14ac:dyDescent="0.2">
      <c r="D3029" s="130"/>
    </row>
    <row r="3030" spans="4:4" x14ac:dyDescent="0.2">
      <c r="D3030" s="130"/>
    </row>
    <row r="3031" spans="4:4" x14ac:dyDescent="0.2">
      <c r="D3031" s="130"/>
    </row>
    <row r="3032" spans="4:4" x14ac:dyDescent="0.2">
      <c r="D3032" s="130"/>
    </row>
    <row r="3033" spans="4:4" x14ac:dyDescent="0.2">
      <c r="D3033" s="130"/>
    </row>
    <row r="3034" spans="4:4" x14ac:dyDescent="0.2">
      <c r="D3034" s="130"/>
    </row>
    <row r="3035" spans="4:4" x14ac:dyDescent="0.2">
      <c r="D3035" s="130"/>
    </row>
    <row r="3036" spans="4:4" x14ac:dyDescent="0.2">
      <c r="D3036" s="130"/>
    </row>
    <row r="3037" spans="4:4" x14ac:dyDescent="0.2">
      <c r="D3037" s="130"/>
    </row>
    <row r="3038" spans="4:4" x14ac:dyDescent="0.2">
      <c r="D3038" s="130"/>
    </row>
    <row r="3039" spans="4:4" x14ac:dyDescent="0.2">
      <c r="D3039" s="130"/>
    </row>
    <row r="3040" spans="4:4" x14ac:dyDescent="0.2">
      <c r="D3040" s="130"/>
    </row>
    <row r="3041" spans="4:4" x14ac:dyDescent="0.2">
      <c r="D3041" s="130"/>
    </row>
    <row r="3042" spans="4:4" x14ac:dyDescent="0.2">
      <c r="D3042" s="130"/>
    </row>
    <row r="3043" spans="4:4" x14ac:dyDescent="0.2">
      <c r="D3043" s="130"/>
    </row>
    <row r="3044" spans="4:4" x14ac:dyDescent="0.2">
      <c r="D3044" s="130"/>
    </row>
    <row r="3045" spans="4:4" x14ac:dyDescent="0.2">
      <c r="D3045" s="130"/>
    </row>
    <row r="3046" spans="4:4" x14ac:dyDescent="0.2">
      <c r="D3046" s="130"/>
    </row>
    <row r="3047" spans="4:4" x14ac:dyDescent="0.2">
      <c r="D3047" s="130"/>
    </row>
    <row r="3048" spans="4:4" x14ac:dyDescent="0.2">
      <c r="D3048" s="130"/>
    </row>
    <row r="3049" spans="4:4" x14ac:dyDescent="0.2">
      <c r="D3049" s="130"/>
    </row>
    <row r="3050" spans="4:4" x14ac:dyDescent="0.2">
      <c r="D3050" s="130"/>
    </row>
    <row r="3051" spans="4:4" x14ac:dyDescent="0.2">
      <c r="D3051" s="130"/>
    </row>
    <row r="3052" spans="4:4" x14ac:dyDescent="0.2">
      <c r="D3052" s="130"/>
    </row>
    <row r="3053" spans="4:4" x14ac:dyDescent="0.2">
      <c r="D3053" s="130"/>
    </row>
    <row r="3054" spans="4:4" x14ac:dyDescent="0.2">
      <c r="D3054" s="130"/>
    </row>
    <row r="3055" spans="4:4" x14ac:dyDescent="0.2">
      <c r="D3055" s="130"/>
    </row>
    <row r="3056" spans="4:4" x14ac:dyDescent="0.2">
      <c r="D3056" s="130"/>
    </row>
    <row r="3057" spans="4:4" x14ac:dyDescent="0.2">
      <c r="D3057" s="130"/>
    </row>
    <row r="3058" spans="4:4" x14ac:dyDescent="0.2">
      <c r="D3058" s="130"/>
    </row>
    <row r="3059" spans="4:4" x14ac:dyDescent="0.2">
      <c r="D3059" s="130"/>
    </row>
    <row r="3060" spans="4:4" x14ac:dyDescent="0.2">
      <c r="D3060" s="130"/>
    </row>
    <row r="3061" spans="4:4" x14ac:dyDescent="0.2">
      <c r="D3061" s="130"/>
    </row>
    <row r="3062" spans="4:4" x14ac:dyDescent="0.2">
      <c r="D3062" s="130"/>
    </row>
    <row r="3063" spans="4:4" x14ac:dyDescent="0.2">
      <c r="D3063" s="130"/>
    </row>
    <row r="3064" spans="4:4" x14ac:dyDescent="0.2">
      <c r="D3064" s="130"/>
    </row>
    <row r="3065" spans="4:4" x14ac:dyDescent="0.2">
      <c r="D3065" s="130"/>
    </row>
    <row r="3066" spans="4:4" x14ac:dyDescent="0.2">
      <c r="D3066" s="130"/>
    </row>
    <row r="3067" spans="4:4" x14ac:dyDescent="0.2">
      <c r="D3067" s="130"/>
    </row>
    <row r="3068" spans="4:4" x14ac:dyDescent="0.2">
      <c r="D3068" s="130"/>
    </row>
    <row r="3069" spans="4:4" x14ac:dyDescent="0.2">
      <c r="D3069" s="130"/>
    </row>
    <row r="3070" spans="4:4" x14ac:dyDescent="0.2">
      <c r="D3070" s="130"/>
    </row>
    <row r="3071" spans="4:4" x14ac:dyDescent="0.2">
      <c r="D3071" s="130"/>
    </row>
    <row r="3072" spans="4:4" x14ac:dyDescent="0.2">
      <c r="D3072" s="130"/>
    </row>
    <row r="3073" spans="4:4" x14ac:dyDescent="0.2">
      <c r="D3073" s="130"/>
    </row>
    <row r="3074" spans="4:4" x14ac:dyDescent="0.2">
      <c r="D3074" s="130"/>
    </row>
    <row r="3075" spans="4:4" x14ac:dyDescent="0.2">
      <c r="D3075" s="130"/>
    </row>
    <row r="3076" spans="4:4" x14ac:dyDescent="0.2">
      <c r="D3076" s="130"/>
    </row>
    <row r="3077" spans="4:4" x14ac:dyDescent="0.2">
      <c r="D3077" s="130"/>
    </row>
    <row r="3078" spans="4:4" x14ac:dyDescent="0.2">
      <c r="D3078" s="130"/>
    </row>
    <row r="3079" spans="4:4" x14ac:dyDescent="0.2">
      <c r="D3079" s="130"/>
    </row>
    <row r="3080" spans="4:4" x14ac:dyDescent="0.2">
      <c r="D3080" s="130"/>
    </row>
    <row r="3081" spans="4:4" x14ac:dyDescent="0.2">
      <c r="D3081" s="130"/>
    </row>
    <row r="3082" spans="4:4" x14ac:dyDescent="0.2">
      <c r="D3082" s="130"/>
    </row>
    <row r="3083" spans="4:4" x14ac:dyDescent="0.2">
      <c r="D3083" s="130"/>
    </row>
    <row r="3084" spans="4:4" x14ac:dyDescent="0.2">
      <c r="D3084" s="130"/>
    </row>
    <row r="3085" spans="4:4" x14ac:dyDescent="0.2">
      <c r="D3085" s="130"/>
    </row>
    <row r="3086" spans="4:4" x14ac:dyDescent="0.2">
      <c r="D3086" s="130"/>
    </row>
    <row r="3087" spans="4:4" x14ac:dyDescent="0.2">
      <c r="D3087" s="130"/>
    </row>
    <row r="3088" spans="4:4" x14ac:dyDescent="0.2">
      <c r="D3088" s="130"/>
    </row>
    <row r="3089" spans="4:4" x14ac:dyDescent="0.2">
      <c r="D3089" s="130"/>
    </row>
    <row r="3090" spans="4:4" x14ac:dyDescent="0.2">
      <c r="D3090" s="130"/>
    </row>
    <row r="3091" spans="4:4" x14ac:dyDescent="0.2">
      <c r="D3091" s="130"/>
    </row>
    <row r="3092" spans="4:4" x14ac:dyDescent="0.2">
      <c r="D3092" s="130"/>
    </row>
    <row r="3093" spans="4:4" x14ac:dyDescent="0.2">
      <c r="D3093" s="130"/>
    </row>
    <row r="3094" spans="4:4" x14ac:dyDescent="0.2">
      <c r="D3094" s="130"/>
    </row>
    <row r="3095" spans="4:4" x14ac:dyDescent="0.2">
      <c r="D3095" s="130"/>
    </row>
    <row r="3096" spans="4:4" x14ac:dyDescent="0.2">
      <c r="D3096" s="130"/>
    </row>
    <row r="3097" spans="4:4" x14ac:dyDescent="0.2">
      <c r="D3097" s="130"/>
    </row>
    <row r="3098" spans="4:4" x14ac:dyDescent="0.2">
      <c r="D3098" s="130"/>
    </row>
    <row r="3099" spans="4:4" x14ac:dyDescent="0.2">
      <c r="D3099" s="130"/>
    </row>
    <row r="3100" spans="4:4" x14ac:dyDescent="0.2">
      <c r="D3100" s="130"/>
    </row>
    <row r="3101" spans="4:4" x14ac:dyDescent="0.2">
      <c r="D3101" s="130"/>
    </row>
    <row r="3102" spans="4:4" x14ac:dyDescent="0.2">
      <c r="D3102" s="130"/>
    </row>
    <row r="3103" spans="4:4" x14ac:dyDescent="0.2">
      <c r="D3103" s="130"/>
    </row>
    <row r="3104" spans="4:4" x14ac:dyDescent="0.2">
      <c r="D3104" s="130"/>
    </row>
    <row r="3105" spans="4:4" x14ac:dyDescent="0.2">
      <c r="D3105" s="130"/>
    </row>
    <row r="3106" spans="4:4" x14ac:dyDescent="0.2">
      <c r="D3106" s="130"/>
    </row>
    <row r="3107" spans="4:4" x14ac:dyDescent="0.2">
      <c r="D3107" s="130"/>
    </row>
    <row r="3108" spans="4:4" x14ac:dyDescent="0.2">
      <c r="D3108" s="130"/>
    </row>
    <row r="3109" spans="4:4" x14ac:dyDescent="0.2">
      <c r="D3109" s="130"/>
    </row>
    <row r="3110" spans="4:4" x14ac:dyDescent="0.2">
      <c r="D3110" s="130"/>
    </row>
    <row r="3111" spans="4:4" x14ac:dyDescent="0.2">
      <c r="D3111" s="130"/>
    </row>
    <row r="3112" spans="4:4" x14ac:dyDescent="0.2">
      <c r="D3112" s="130"/>
    </row>
    <row r="3113" spans="4:4" x14ac:dyDescent="0.2">
      <c r="D3113" s="130"/>
    </row>
    <row r="3114" spans="4:4" x14ac:dyDescent="0.2">
      <c r="D3114" s="130"/>
    </row>
    <row r="3115" spans="4:4" x14ac:dyDescent="0.2">
      <c r="D3115" s="130"/>
    </row>
    <row r="3116" spans="4:4" x14ac:dyDescent="0.2">
      <c r="D3116" s="130"/>
    </row>
    <row r="3117" spans="4:4" x14ac:dyDescent="0.2">
      <c r="D3117" s="130"/>
    </row>
    <row r="3118" spans="4:4" x14ac:dyDescent="0.2">
      <c r="D3118" s="130"/>
    </row>
    <row r="3119" spans="4:4" x14ac:dyDescent="0.2">
      <c r="D3119" s="130"/>
    </row>
    <row r="3120" spans="4:4" x14ac:dyDescent="0.2">
      <c r="D3120" s="130"/>
    </row>
    <row r="3121" spans="4:4" x14ac:dyDescent="0.2">
      <c r="D3121" s="130"/>
    </row>
    <row r="3122" spans="4:4" x14ac:dyDescent="0.2">
      <c r="D3122" s="130"/>
    </row>
    <row r="3123" spans="4:4" x14ac:dyDescent="0.2">
      <c r="D3123" s="130"/>
    </row>
    <row r="3124" spans="4:4" x14ac:dyDescent="0.2">
      <c r="D3124" s="130"/>
    </row>
    <row r="3125" spans="4:4" x14ac:dyDescent="0.2">
      <c r="D3125" s="130"/>
    </row>
    <row r="3126" spans="4:4" x14ac:dyDescent="0.2">
      <c r="D3126" s="130"/>
    </row>
    <row r="3127" spans="4:4" x14ac:dyDescent="0.2">
      <c r="D3127" s="130"/>
    </row>
    <row r="3128" spans="4:4" x14ac:dyDescent="0.2">
      <c r="D3128" s="130"/>
    </row>
    <row r="3129" spans="4:4" x14ac:dyDescent="0.2">
      <c r="D3129" s="130"/>
    </row>
    <row r="3130" spans="4:4" x14ac:dyDescent="0.2">
      <c r="D3130" s="130"/>
    </row>
    <row r="3131" spans="4:4" x14ac:dyDescent="0.2">
      <c r="D3131" s="130"/>
    </row>
    <row r="3132" spans="4:4" x14ac:dyDescent="0.2">
      <c r="D3132" s="130"/>
    </row>
    <row r="3133" spans="4:4" x14ac:dyDescent="0.2">
      <c r="D3133" s="130"/>
    </row>
    <row r="3134" spans="4:4" x14ac:dyDescent="0.2">
      <c r="D3134" s="130"/>
    </row>
    <row r="3135" spans="4:4" x14ac:dyDescent="0.2">
      <c r="D3135" s="130"/>
    </row>
    <row r="3136" spans="4:4" x14ac:dyDescent="0.2">
      <c r="D3136" s="130"/>
    </row>
    <row r="3137" spans="4:4" x14ac:dyDescent="0.2">
      <c r="D3137" s="130"/>
    </row>
    <row r="3138" spans="4:4" x14ac:dyDescent="0.2">
      <c r="D3138" s="130"/>
    </row>
    <row r="3139" spans="4:4" x14ac:dyDescent="0.2">
      <c r="D3139" s="130"/>
    </row>
    <row r="3140" spans="4:4" x14ac:dyDescent="0.2">
      <c r="D3140" s="130"/>
    </row>
    <row r="3141" spans="4:4" x14ac:dyDescent="0.2">
      <c r="D3141" s="130"/>
    </row>
    <row r="3142" spans="4:4" x14ac:dyDescent="0.2">
      <c r="D3142" s="130"/>
    </row>
    <row r="3143" spans="4:4" x14ac:dyDescent="0.2">
      <c r="D3143" s="130"/>
    </row>
    <row r="3144" spans="4:4" x14ac:dyDescent="0.2">
      <c r="D3144" s="130"/>
    </row>
    <row r="3145" spans="4:4" x14ac:dyDescent="0.2">
      <c r="D3145" s="130"/>
    </row>
    <row r="3146" spans="4:4" x14ac:dyDescent="0.2">
      <c r="D3146" s="130"/>
    </row>
    <row r="3147" spans="4:4" x14ac:dyDescent="0.2">
      <c r="D3147" s="130"/>
    </row>
    <row r="3148" spans="4:4" x14ac:dyDescent="0.2">
      <c r="D3148" s="130"/>
    </row>
    <row r="3149" spans="4:4" x14ac:dyDescent="0.2">
      <c r="D3149" s="130"/>
    </row>
    <row r="3150" spans="4:4" x14ac:dyDescent="0.2">
      <c r="D3150" s="130"/>
    </row>
    <row r="3151" spans="4:4" x14ac:dyDescent="0.2">
      <c r="D3151" s="130"/>
    </row>
    <row r="3152" spans="4:4" x14ac:dyDescent="0.2">
      <c r="D3152" s="130"/>
    </row>
    <row r="3153" spans="4:4" x14ac:dyDescent="0.2">
      <c r="D3153" s="130"/>
    </row>
    <row r="3154" spans="4:4" x14ac:dyDescent="0.2">
      <c r="D3154" s="130"/>
    </row>
    <row r="3155" spans="4:4" x14ac:dyDescent="0.2">
      <c r="D3155" s="130"/>
    </row>
    <row r="3156" spans="4:4" x14ac:dyDescent="0.2">
      <c r="D3156" s="130"/>
    </row>
    <row r="3157" spans="4:4" x14ac:dyDescent="0.2">
      <c r="D3157" s="130"/>
    </row>
    <row r="3158" spans="4:4" x14ac:dyDescent="0.2">
      <c r="D3158" s="130"/>
    </row>
    <row r="3159" spans="4:4" x14ac:dyDescent="0.2">
      <c r="D3159" s="130"/>
    </row>
    <row r="3160" spans="4:4" x14ac:dyDescent="0.2">
      <c r="D3160" s="130"/>
    </row>
    <row r="3161" spans="4:4" x14ac:dyDescent="0.2">
      <c r="D3161" s="130"/>
    </row>
    <row r="3162" spans="4:4" x14ac:dyDescent="0.2">
      <c r="D3162" s="130"/>
    </row>
    <row r="3163" spans="4:4" x14ac:dyDescent="0.2">
      <c r="D3163" s="130"/>
    </row>
    <row r="3164" spans="4:4" x14ac:dyDescent="0.2">
      <c r="D3164" s="130"/>
    </row>
    <row r="3165" spans="4:4" x14ac:dyDescent="0.2">
      <c r="D3165" s="130"/>
    </row>
    <row r="3166" spans="4:4" x14ac:dyDescent="0.2">
      <c r="D3166" s="130"/>
    </row>
    <row r="3167" spans="4:4" x14ac:dyDescent="0.2">
      <c r="D3167" s="130"/>
    </row>
    <row r="3168" spans="4:4" x14ac:dyDescent="0.2">
      <c r="D3168" s="130"/>
    </row>
    <row r="3169" spans="4:4" x14ac:dyDescent="0.2">
      <c r="D3169" s="130"/>
    </row>
    <row r="3170" spans="4:4" x14ac:dyDescent="0.2">
      <c r="D3170" s="130"/>
    </row>
    <row r="3171" spans="4:4" x14ac:dyDescent="0.2">
      <c r="D3171" s="130"/>
    </row>
    <row r="3172" spans="4:4" x14ac:dyDescent="0.2">
      <c r="D3172" s="130"/>
    </row>
    <row r="3173" spans="4:4" x14ac:dyDescent="0.2">
      <c r="D3173" s="130"/>
    </row>
    <row r="3174" spans="4:4" x14ac:dyDescent="0.2">
      <c r="D3174" s="130"/>
    </row>
    <row r="3175" spans="4:4" x14ac:dyDescent="0.2">
      <c r="D3175" s="130"/>
    </row>
    <row r="3176" spans="4:4" x14ac:dyDescent="0.2">
      <c r="D3176" s="130"/>
    </row>
    <row r="3177" spans="4:4" x14ac:dyDescent="0.2">
      <c r="D3177" s="130"/>
    </row>
    <row r="3178" spans="4:4" x14ac:dyDescent="0.2">
      <c r="D3178" s="130"/>
    </row>
    <row r="3179" spans="4:4" x14ac:dyDescent="0.2">
      <c r="D3179" s="130"/>
    </row>
    <row r="3180" spans="4:4" x14ac:dyDescent="0.2">
      <c r="D3180" s="130"/>
    </row>
    <row r="3181" spans="4:4" x14ac:dyDescent="0.2">
      <c r="D3181" s="130"/>
    </row>
    <row r="3182" spans="4:4" x14ac:dyDescent="0.2">
      <c r="D3182" s="130"/>
    </row>
    <row r="3183" spans="4:4" x14ac:dyDescent="0.2">
      <c r="D3183" s="130"/>
    </row>
    <row r="3184" spans="4:4" x14ac:dyDescent="0.2">
      <c r="D3184" s="130"/>
    </row>
    <row r="3185" spans="4:4" x14ac:dyDescent="0.2">
      <c r="D3185" s="130"/>
    </row>
    <row r="3186" spans="4:4" x14ac:dyDescent="0.2">
      <c r="D3186" s="130"/>
    </row>
    <row r="3187" spans="4:4" x14ac:dyDescent="0.2">
      <c r="D3187" s="130"/>
    </row>
    <row r="3188" spans="4:4" x14ac:dyDescent="0.2">
      <c r="D3188" s="130"/>
    </row>
    <row r="3189" spans="4:4" x14ac:dyDescent="0.2">
      <c r="D3189" s="130"/>
    </row>
    <row r="3190" spans="4:4" x14ac:dyDescent="0.2">
      <c r="D3190" s="130"/>
    </row>
    <row r="3191" spans="4:4" x14ac:dyDescent="0.2">
      <c r="D3191" s="130"/>
    </row>
    <row r="3192" spans="4:4" x14ac:dyDescent="0.2">
      <c r="D3192" s="130"/>
    </row>
    <row r="3193" spans="4:4" x14ac:dyDescent="0.2">
      <c r="D3193" s="130"/>
    </row>
    <row r="3194" spans="4:4" x14ac:dyDescent="0.2">
      <c r="D3194" s="130"/>
    </row>
    <row r="3195" spans="4:4" x14ac:dyDescent="0.2">
      <c r="D3195" s="130"/>
    </row>
    <row r="3196" spans="4:4" x14ac:dyDescent="0.2">
      <c r="D3196" s="130"/>
    </row>
    <row r="3197" spans="4:4" x14ac:dyDescent="0.2">
      <c r="D3197" s="130"/>
    </row>
    <row r="3198" spans="4:4" x14ac:dyDescent="0.2">
      <c r="D3198" s="130"/>
    </row>
    <row r="3199" spans="4:4" x14ac:dyDescent="0.2">
      <c r="D3199" s="130"/>
    </row>
    <row r="3200" spans="4:4" x14ac:dyDescent="0.2">
      <c r="D3200" s="130"/>
    </row>
    <row r="3201" spans="4:4" x14ac:dyDescent="0.2">
      <c r="D3201" s="130"/>
    </row>
    <row r="3202" spans="4:4" x14ac:dyDescent="0.2">
      <c r="D3202" s="130"/>
    </row>
    <row r="3203" spans="4:4" x14ac:dyDescent="0.2">
      <c r="D3203" s="130"/>
    </row>
    <row r="3204" spans="4:4" x14ac:dyDescent="0.2">
      <c r="D3204" s="130"/>
    </row>
    <row r="3205" spans="4:4" x14ac:dyDescent="0.2">
      <c r="D3205" s="130"/>
    </row>
    <row r="3206" spans="4:4" x14ac:dyDescent="0.2">
      <c r="D3206" s="130"/>
    </row>
    <row r="3207" spans="4:4" x14ac:dyDescent="0.2">
      <c r="D3207" s="130"/>
    </row>
    <row r="3208" spans="4:4" x14ac:dyDescent="0.2">
      <c r="D3208" s="130"/>
    </row>
    <row r="3209" spans="4:4" x14ac:dyDescent="0.2">
      <c r="D3209" s="130"/>
    </row>
    <row r="3210" spans="4:4" x14ac:dyDescent="0.2">
      <c r="D3210" s="130"/>
    </row>
    <row r="3211" spans="4:4" x14ac:dyDescent="0.2">
      <c r="D3211" s="130"/>
    </row>
    <row r="3212" spans="4:4" x14ac:dyDescent="0.2">
      <c r="D3212" s="130"/>
    </row>
    <row r="3213" spans="4:4" x14ac:dyDescent="0.2">
      <c r="D3213" s="130"/>
    </row>
    <row r="3214" spans="4:4" x14ac:dyDescent="0.2">
      <c r="D3214" s="130"/>
    </row>
    <row r="3215" spans="4:4" x14ac:dyDescent="0.2">
      <c r="D3215" s="130"/>
    </row>
    <row r="3216" spans="4:4" x14ac:dyDescent="0.2">
      <c r="D3216" s="130"/>
    </row>
    <row r="3217" spans="4:4" x14ac:dyDescent="0.2">
      <c r="D3217" s="130"/>
    </row>
    <row r="3218" spans="4:4" x14ac:dyDescent="0.2">
      <c r="D3218" s="130"/>
    </row>
    <row r="3219" spans="4:4" x14ac:dyDescent="0.2">
      <c r="D3219" s="130"/>
    </row>
    <row r="3220" spans="4:4" x14ac:dyDescent="0.2">
      <c r="D3220" s="130"/>
    </row>
    <row r="3221" spans="4:4" x14ac:dyDescent="0.2">
      <c r="D3221" s="130"/>
    </row>
    <row r="3222" spans="4:4" x14ac:dyDescent="0.2">
      <c r="D3222" s="130"/>
    </row>
    <row r="3223" spans="4:4" x14ac:dyDescent="0.2">
      <c r="D3223" s="130"/>
    </row>
    <row r="3224" spans="4:4" x14ac:dyDescent="0.2">
      <c r="D3224" s="130"/>
    </row>
    <row r="3225" spans="4:4" x14ac:dyDescent="0.2">
      <c r="D3225" s="130"/>
    </row>
    <row r="3226" spans="4:4" x14ac:dyDescent="0.2">
      <c r="D3226" s="130"/>
    </row>
    <row r="3227" spans="4:4" x14ac:dyDescent="0.2">
      <c r="D3227" s="130"/>
    </row>
    <row r="3228" spans="4:4" x14ac:dyDescent="0.2">
      <c r="D3228" s="130"/>
    </row>
    <row r="3229" spans="4:4" x14ac:dyDescent="0.2">
      <c r="D3229" s="130"/>
    </row>
    <row r="3230" spans="4:4" x14ac:dyDescent="0.2">
      <c r="D3230" s="130"/>
    </row>
    <row r="3231" spans="4:4" x14ac:dyDescent="0.2">
      <c r="D3231" s="130"/>
    </row>
    <row r="3232" spans="4:4" x14ac:dyDescent="0.2">
      <c r="D3232" s="130"/>
    </row>
    <row r="3233" spans="4:4" x14ac:dyDescent="0.2">
      <c r="D3233" s="130"/>
    </row>
    <row r="3234" spans="4:4" x14ac:dyDescent="0.2">
      <c r="D3234" s="130"/>
    </row>
    <row r="3235" spans="4:4" x14ac:dyDescent="0.2">
      <c r="D3235" s="130"/>
    </row>
    <row r="3236" spans="4:4" x14ac:dyDescent="0.2">
      <c r="D3236" s="130"/>
    </row>
    <row r="3237" spans="4:4" x14ac:dyDescent="0.2">
      <c r="D3237" s="130"/>
    </row>
    <row r="3238" spans="4:4" x14ac:dyDescent="0.2">
      <c r="D3238" s="130"/>
    </row>
    <row r="3239" spans="4:4" x14ac:dyDescent="0.2">
      <c r="D3239" s="130"/>
    </row>
    <row r="3240" spans="4:4" x14ac:dyDescent="0.2">
      <c r="D3240" s="130"/>
    </row>
    <row r="3241" spans="4:4" x14ac:dyDescent="0.2">
      <c r="D3241" s="130"/>
    </row>
    <row r="3242" spans="4:4" x14ac:dyDescent="0.2">
      <c r="D3242" s="130"/>
    </row>
    <row r="3243" spans="4:4" x14ac:dyDescent="0.2">
      <c r="D3243" s="130"/>
    </row>
    <row r="3244" spans="4:4" x14ac:dyDescent="0.2">
      <c r="D3244" s="130"/>
    </row>
    <row r="3245" spans="4:4" x14ac:dyDescent="0.2">
      <c r="D3245" s="130"/>
    </row>
    <row r="3246" spans="4:4" x14ac:dyDescent="0.2">
      <c r="D3246" s="130"/>
    </row>
    <row r="3247" spans="4:4" x14ac:dyDescent="0.2">
      <c r="D3247" s="130"/>
    </row>
    <row r="3248" spans="4:4" x14ac:dyDescent="0.2">
      <c r="D3248" s="130"/>
    </row>
    <row r="3249" spans="4:4" x14ac:dyDescent="0.2">
      <c r="D3249" s="130"/>
    </row>
    <row r="3250" spans="4:4" x14ac:dyDescent="0.2">
      <c r="D3250" s="130"/>
    </row>
    <row r="3251" spans="4:4" x14ac:dyDescent="0.2">
      <c r="D3251" s="130"/>
    </row>
    <row r="3252" spans="4:4" x14ac:dyDescent="0.2">
      <c r="D3252" s="130"/>
    </row>
    <row r="3253" spans="4:4" x14ac:dyDescent="0.2">
      <c r="D3253" s="130"/>
    </row>
    <row r="3254" spans="4:4" x14ac:dyDescent="0.2">
      <c r="D3254" s="130"/>
    </row>
    <row r="3255" spans="4:4" x14ac:dyDescent="0.2">
      <c r="D3255" s="130"/>
    </row>
    <row r="3256" spans="4:4" x14ac:dyDescent="0.2">
      <c r="D3256" s="130"/>
    </row>
    <row r="3257" spans="4:4" x14ac:dyDescent="0.2">
      <c r="D3257" s="130"/>
    </row>
    <row r="3258" spans="4:4" x14ac:dyDescent="0.2">
      <c r="D3258" s="130"/>
    </row>
    <row r="3259" spans="4:4" x14ac:dyDescent="0.2">
      <c r="D3259" s="130"/>
    </row>
    <row r="3260" spans="4:4" x14ac:dyDescent="0.2">
      <c r="D3260" s="130"/>
    </row>
    <row r="3261" spans="4:4" x14ac:dyDescent="0.2">
      <c r="D3261" s="130"/>
    </row>
    <row r="3262" spans="4:4" x14ac:dyDescent="0.2">
      <c r="D3262" s="130"/>
    </row>
    <row r="3263" spans="4:4" x14ac:dyDescent="0.2">
      <c r="D3263" s="130"/>
    </row>
    <row r="3264" spans="4:4" x14ac:dyDescent="0.2">
      <c r="D3264" s="130"/>
    </row>
    <row r="3265" spans="4:4" x14ac:dyDescent="0.2">
      <c r="D3265" s="130"/>
    </row>
    <row r="3266" spans="4:4" x14ac:dyDescent="0.2">
      <c r="D3266" s="130"/>
    </row>
    <row r="3267" spans="4:4" x14ac:dyDescent="0.2">
      <c r="D3267" s="130"/>
    </row>
    <row r="3268" spans="4:4" x14ac:dyDescent="0.2">
      <c r="D3268" s="130"/>
    </row>
    <row r="3269" spans="4:4" x14ac:dyDescent="0.2">
      <c r="D3269" s="130"/>
    </row>
    <row r="3270" spans="4:4" x14ac:dyDescent="0.2">
      <c r="D3270" s="130"/>
    </row>
    <row r="3271" spans="4:4" x14ac:dyDescent="0.2">
      <c r="D3271" s="130"/>
    </row>
    <row r="3272" spans="4:4" x14ac:dyDescent="0.2">
      <c r="D3272" s="130"/>
    </row>
    <row r="3273" spans="4:4" x14ac:dyDescent="0.2">
      <c r="D3273" s="130"/>
    </row>
    <row r="3274" spans="4:4" x14ac:dyDescent="0.2">
      <c r="D3274" s="130"/>
    </row>
    <row r="3275" spans="4:4" x14ac:dyDescent="0.2">
      <c r="D3275" s="130"/>
    </row>
    <row r="3276" spans="4:4" x14ac:dyDescent="0.2">
      <c r="D3276" s="130"/>
    </row>
    <row r="3277" spans="4:4" x14ac:dyDescent="0.2">
      <c r="D3277" s="130"/>
    </row>
    <row r="3278" spans="4:4" x14ac:dyDescent="0.2">
      <c r="D3278" s="130"/>
    </row>
    <row r="3279" spans="4:4" x14ac:dyDescent="0.2">
      <c r="D3279" s="130"/>
    </row>
    <row r="3280" spans="4:4" x14ac:dyDescent="0.2">
      <c r="D3280" s="130"/>
    </row>
    <row r="3281" spans="4:4" x14ac:dyDescent="0.2">
      <c r="D3281" s="130"/>
    </row>
    <row r="3282" spans="4:4" x14ac:dyDescent="0.2">
      <c r="D3282" s="130"/>
    </row>
    <row r="3283" spans="4:4" x14ac:dyDescent="0.2">
      <c r="D3283" s="130"/>
    </row>
    <row r="3284" spans="4:4" x14ac:dyDescent="0.2">
      <c r="D3284" s="130"/>
    </row>
    <row r="3285" spans="4:4" x14ac:dyDescent="0.2">
      <c r="D3285" s="130"/>
    </row>
    <row r="3286" spans="4:4" x14ac:dyDescent="0.2">
      <c r="D3286" s="130"/>
    </row>
    <row r="3287" spans="4:4" x14ac:dyDescent="0.2">
      <c r="D3287" s="130"/>
    </row>
    <row r="3288" spans="4:4" x14ac:dyDescent="0.2">
      <c r="D3288" s="130"/>
    </row>
    <row r="3289" spans="4:4" x14ac:dyDescent="0.2">
      <c r="D3289" s="130"/>
    </row>
    <row r="3290" spans="4:4" x14ac:dyDescent="0.2">
      <c r="D3290" s="130"/>
    </row>
    <row r="3291" spans="4:4" x14ac:dyDescent="0.2">
      <c r="D3291" s="130"/>
    </row>
    <row r="3292" spans="4:4" x14ac:dyDescent="0.2">
      <c r="D3292" s="130"/>
    </row>
    <row r="3293" spans="4:4" x14ac:dyDescent="0.2">
      <c r="D3293" s="130"/>
    </row>
    <row r="3294" spans="4:4" x14ac:dyDescent="0.2">
      <c r="D3294" s="130"/>
    </row>
    <row r="3295" spans="4:4" x14ac:dyDescent="0.2">
      <c r="D3295" s="130"/>
    </row>
    <row r="3296" spans="4:4" x14ac:dyDescent="0.2">
      <c r="D3296" s="130"/>
    </row>
    <row r="3297" spans="4:4" x14ac:dyDescent="0.2">
      <c r="D3297" s="130"/>
    </row>
    <row r="3298" spans="4:4" x14ac:dyDescent="0.2">
      <c r="D3298" s="130"/>
    </row>
    <row r="3299" spans="4:4" x14ac:dyDescent="0.2">
      <c r="D3299" s="130"/>
    </row>
    <row r="3300" spans="4:4" x14ac:dyDescent="0.2">
      <c r="D3300" s="130"/>
    </row>
    <row r="3301" spans="4:4" x14ac:dyDescent="0.2">
      <c r="D3301" s="130"/>
    </row>
    <row r="3302" spans="4:4" x14ac:dyDescent="0.2">
      <c r="D3302" s="130"/>
    </row>
    <row r="3303" spans="4:4" x14ac:dyDescent="0.2">
      <c r="D3303" s="130"/>
    </row>
    <row r="3304" spans="4:4" x14ac:dyDescent="0.2">
      <c r="D3304" s="130"/>
    </row>
    <row r="3305" spans="4:4" x14ac:dyDescent="0.2">
      <c r="D3305" s="130"/>
    </row>
    <row r="3306" spans="4:4" x14ac:dyDescent="0.2">
      <c r="D3306" s="130"/>
    </row>
    <row r="3307" spans="4:4" x14ac:dyDescent="0.2">
      <c r="D3307" s="130"/>
    </row>
    <row r="3308" spans="4:4" x14ac:dyDescent="0.2">
      <c r="D3308" s="130"/>
    </row>
    <row r="3309" spans="4:4" x14ac:dyDescent="0.2">
      <c r="D3309" s="130"/>
    </row>
    <row r="3310" spans="4:4" x14ac:dyDescent="0.2">
      <c r="D3310" s="130"/>
    </row>
    <row r="3311" spans="4:4" x14ac:dyDescent="0.2">
      <c r="D3311" s="130"/>
    </row>
    <row r="3312" spans="4:4" x14ac:dyDescent="0.2">
      <c r="D3312" s="130"/>
    </row>
    <row r="3313" spans="4:4" x14ac:dyDescent="0.2">
      <c r="D3313" s="130"/>
    </row>
    <row r="3314" spans="4:4" x14ac:dyDescent="0.2">
      <c r="D3314" s="130"/>
    </row>
    <row r="3315" spans="4:4" x14ac:dyDescent="0.2">
      <c r="D3315" s="130"/>
    </row>
    <row r="3316" spans="4:4" x14ac:dyDescent="0.2">
      <c r="D3316" s="130"/>
    </row>
    <row r="3317" spans="4:4" x14ac:dyDescent="0.2">
      <c r="D3317" s="130"/>
    </row>
    <row r="3318" spans="4:4" x14ac:dyDescent="0.2">
      <c r="D3318" s="130"/>
    </row>
    <row r="3319" spans="4:4" x14ac:dyDescent="0.2">
      <c r="D3319" s="130"/>
    </row>
    <row r="3320" spans="4:4" x14ac:dyDescent="0.2">
      <c r="D3320" s="130"/>
    </row>
    <row r="3321" spans="4:4" x14ac:dyDescent="0.2">
      <c r="D3321" s="130"/>
    </row>
    <row r="3322" spans="4:4" x14ac:dyDescent="0.2">
      <c r="D3322" s="130"/>
    </row>
    <row r="3323" spans="4:4" x14ac:dyDescent="0.2">
      <c r="D3323" s="130"/>
    </row>
    <row r="3324" spans="4:4" x14ac:dyDescent="0.2">
      <c r="D3324" s="130"/>
    </row>
    <row r="3325" spans="4:4" x14ac:dyDescent="0.2">
      <c r="D3325" s="130"/>
    </row>
    <row r="3326" spans="4:4" x14ac:dyDescent="0.2">
      <c r="D3326" s="130"/>
    </row>
    <row r="3327" spans="4:4" x14ac:dyDescent="0.2">
      <c r="D3327" s="130"/>
    </row>
    <row r="3328" spans="4:4" x14ac:dyDescent="0.2">
      <c r="D3328" s="130"/>
    </row>
    <row r="3329" spans="4:4" x14ac:dyDescent="0.2">
      <c r="D3329" s="130"/>
    </row>
    <row r="3330" spans="4:4" x14ac:dyDescent="0.2">
      <c r="D3330" s="130"/>
    </row>
    <row r="3331" spans="4:4" x14ac:dyDescent="0.2">
      <c r="D3331" s="130"/>
    </row>
    <row r="3332" spans="4:4" x14ac:dyDescent="0.2">
      <c r="D3332" s="130"/>
    </row>
    <row r="3333" spans="4:4" x14ac:dyDescent="0.2">
      <c r="D3333" s="130"/>
    </row>
    <row r="3334" spans="4:4" x14ac:dyDescent="0.2">
      <c r="D3334" s="130"/>
    </row>
    <row r="3335" spans="4:4" x14ac:dyDescent="0.2">
      <c r="D3335" s="130"/>
    </row>
    <row r="3336" spans="4:4" x14ac:dyDescent="0.2">
      <c r="D3336" s="130"/>
    </row>
    <row r="3337" spans="4:4" x14ac:dyDescent="0.2">
      <c r="D3337" s="130"/>
    </row>
    <row r="3338" spans="4:4" x14ac:dyDescent="0.2">
      <c r="D3338" s="130"/>
    </row>
    <row r="3339" spans="4:4" x14ac:dyDescent="0.2">
      <c r="D3339" s="130"/>
    </row>
    <row r="3340" spans="4:4" x14ac:dyDescent="0.2">
      <c r="D3340" s="130"/>
    </row>
    <row r="3341" spans="4:4" x14ac:dyDescent="0.2">
      <c r="D3341" s="130"/>
    </row>
    <row r="3342" spans="4:4" x14ac:dyDescent="0.2">
      <c r="D3342" s="130"/>
    </row>
    <row r="3343" spans="4:4" x14ac:dyDescent="0.2">
      <c r="D3343" s="130"/>
    </row>
    <row r="3344" spans="4:4" x14ac:dyDescent="0.2">
      <c r="D3344" s="130"/>
    </row>
    <row r="3345" spans="4:4" x14ac:dyDescent="0.2">
      <c r="D3345" s="130"/>
    </row>
    <row r="3346" spans="4:4" x14ac:dyDescent="0.2">
      <c r="D3346" s="130"/>
    </row>
    <row r="3347" spans="4:4" x14ac:dyDescent="0.2">
      <c r="D3347" s="130"/>
    </row>
    <row r="3348" spans="4:4" x14ac:dyDescent="0.2">
      <c r="D3348" s="130"/>
    </row>
    <row r="3349" spans="4:4" x14ac:dyDescent="0.2">
      <c r="D3349" s="130"/>
    </row>
    <row r="3350" spans="4:4" x14ac:dyDescent="0.2">
      <c r="D3350" s="130"/>
    </row>
    <row r="3351" spans="4:4" x14ac:dyDescent="0.2">
      <c r="D3351" s="130"/>
    </row>
    <row r="3352" spans="4:4" x14ac:dyDescent="0.2">
      <c r="D3352" s="130"/>
    </row>
    <row r="3353" spans="4:4" x14ac:dyDescent="0.2">
      <c r="D3353" s="130"/>
    </row>
    <row r="3354" spans="4:4" x14ac:dyDescent="0.2">
      <c r="D3354" s="130"/>
    </row>
    <row r="3355" spans="4:4" x14ac:dyDescent="0.2">
      <c r="D3355" s="130"/>
    </row>
    <row r="3356" spans="4:4" x14ac:dyDescent="0.2">
      <c r="D3356" s="130"/>
    </row>
    <row r="3357" spans="4:4" x14ac:dyDescent="0.2">
      <c r="D3357" s="130"/>
    </row>
    <row r="3358" spans="4:4" x14ac:dyDescent="0.2">
      <c r="D3358" s="130"/>
    </row>
    <row r="3359" spans="4:4" x14ac:dyDescent="0.2">
      <c r="D3359" s="130"/>
    </row>
    <row r="3360" spans="4:4" x14ac:dyDescent="0.2">
      <c r="D3360" s="130"/>
    </row>
    <row r="3361" spans="4:4" x14ac:dyDescent="0.2">
      <c r="D3361" s="130"/>
    </row>
    <row r="3362" spans="4:4" x14ac:dyDescent="0.2">
      <c r="D3362" s="130"/>
    </row>
    <row r="3363" spans="4:4" x14ac:dyDescent="0.2">
      <c r="D3363" s="130"/>
    </row>
    <row r="3364" spans="4:4" x14ac:dyDescent="0.2">
      <c r="D3364" s="130"/>
    </row>
    <row r="3365" spans="4:4" x14ac:dyDescent="0.2">
      <c r="D3365" s="130"/>
    </row>
    <row r="3366" spans="4:4" x14ac:dyDescent="0.2">
      <c r="D3366" s="130"/>
    </row>
    <row r="3367" spans="4:4" x14ac:dyDescent="0.2">
      <c r="D3367" s="130"/>
    </row>
    <row r="3368" spans="4:4" x14ac:dyDescent="0.2">
      <c r="D3368" s="130"/>
    </row>
    <row r="3369" spans="4:4" x14ac:dyDescent="0.2">
      <c r="D3369" s="130"/>
    </row>
    <row r="3370" spans="4:4" x14ac:dyDescent="0.2">
      <c r="D3370" s="130"/>
    </row>
    <row r="3371" spans="4:4" x14ac:dyDescent="0.2">
      <c r="D3371" s="130"/>
    </row>
    <row r="3372" spans="4:4" x14ac:dyDescent="0.2">
      <c r="D3372" s="130"/>
    </row>
    <row r="3373" spans="4:4" x14ac:dyDescent="0.2">
      <c r="D3373" s="130"/>
    </row>
    <row r="3374" spans="4:4" x14ac:dyDescent="0.2">
      <c r="D3374" s="130"/>
    </row>
    <row r="3375" spans="4:4" x14ac:dyDescent="0.2">
      <c r="D3375" s="130"/>
    </row>
    <row r="3376" spans="4:4" x14ac:dyDescent="0.2">
      <c r="D3376" s="130"/>
    </row>
    <row r="3377" spans="4:4" x14ac:dyDescent="0.2">
      <c r="D3377" s="130"/>
    </row>
    <row r="3378" spans="4:4" x14ac:dyDescent="0.2">
      <c r="D3378" s="130"/>
    </row>
    <row r="3379" spans="4:4" x14ac:dyDescent="0.2">
      <c r="D3379" s="130"/>
    </row>
    <row r="3380" spans="4:4" x14ac:dyDescent="0.2">
      <c r="D3380" s="130"/>
    </row>
    <row r="3381" spans="4:4" x14ac:dyDescent="0.2">
      <c r="D3381" s="130"/>
    </row>
    <row r="3382" spans="4:4" x14ac:dyDescent="0.2">
      <c r="D3382" s="130"/>
    </row>
    <row r="3383" spans="4:4" x14ac:dyDescent="0.2">
      <c r="D3383" s="130"/>
    </row>
    <row r="3384" spans="4:4" x14ac:dyDescent="0.2">
      <c r="D3384" s="130"/>
    </row>
    <row r="3385" spans="4:4" x14ac:dyDescent="0.2">
      <c r="D3385" s="130"/>
    </row>
    <row r="3386" spans="4:4" x14ac:dyDescent="0.2">
      <c r="D3386" s="130"/>
    </row>
    <row r="3387" spans="4:4" x14ac:dyDescent="0.2">
      <c r="D3387" s="130"/>
    </row>
    <row r="3388" spans="4:4" x14ac:dyDescent="0.2">
      <c r="D3388" s="130"/>
    </row>
    <row r="3389" spans="4:4" x14ac:dyDescent="0.2">
      <c r="D3389" s="130"/>
    </row>
    <row r="3390" spans="4:4" x14ac:dyDescent="0.2">
      <c r="D3390" s="130"/>
    </row>
    <row r="3391" spans="4:4" x14ac:dyDescent="0.2">
      <c r="D3391" s="130"/>
    </row>
    <row r="3392" spans="4:4" x14ac:dyDescent="0.2">
      <c r="D3392" s="130"/>
    </row>
    <row r="3393" spans="4:4" x14ac:dyDescent="0.2">
      <c r="D3393" s="130"/>
    </row>
    <row r="3394" spans="4:4" x14ac:dyDescent="0.2">
      <c r="D3394" s="130"/>
    </row>
    <row r="3395" spans="4:4" x14ac:dyDescent="0.2">
      <c r="D3395" s="130"/>
    </row>
    <row r="3396" spans="4:4" x14ac:dyDescent="0.2">
      <c r="D3396" s="130"/>
    </row>
    <row r="3397" spans="4:4" x14ac:dyDescent="0.2">
      <c r="D3397" s="130"/>
    </row>
    <row r="3398" spans="4:4" x14ac:dyDescent="0.2">
      <c r="D3398" s="130"/>
    </row>
    <row r="3399" spans="4:4" x14ac:dyDescent="0.2">
      <c r="D3399" s="130"/>
    </row>
    <row r="3400" spans="4:4" x14ac:dyDescent="0.2">
      <c r="D3400" s="130"/>
    </row>
    <row r="3401" spans="4:4" x14ac:dyDescent="0.2">
      <c r="D3401" s="130"/>
    </row>
    <row r="3402" spans="4:4" x14ac:dyDescent="0.2">
      <c r="D3402" s="130"/>
    </row>
    <row r="3403" spans="4:4" x14ac:dyDescent="0.2">
      <c r="D3403" s="130"/>
    </row>
    <row r="3404" spans="4:4" x14ac:dyDescent="0.2">
      <c r="D3404" s="130"/>
    </row>
    <row r="3405" spans="4:4" x14ac:dyDescent="0.2">
      <c r="D3405" s="130"/>
    </row>
    <row r="3406" spans="4:4" x14ac:dyDescent="0.2">
      <c r="D3406" s="130"/>
    </row>
    <row r="3407" spans="4:4" x14ac:dyDescent="0.2">
      <c r="D3407" s="130"/>
    </row>
    <row r="3408" spans="4:4" x14ac:dyDescent="0.2">
      <c r="D3408" s="130"/>
    </row>
    <row r="3409" spans="4:4" x14ac:dyDescent="0.2">
      <c r="D3409" s="130"/>
    </row>
    <row r="3410" spans="4:4" x14ac:dyDescent="0.2">
      <c r="D3410" s="130"/>
    </row>
    <row r="3411" spans="4:4" x14ac:dyDescent="0.2">
      <c r="D3411" s="130"/>
    </row>
    <row r="3412" spans="4:4" x14ac:dyDescent="0.2">
      <c r="D3412" s="130"/>
    </row>
    <row r="3413" spans="4:4" x14ac:dyDescent="0.2">
      <c r="D3413" s="130"/>
    </row>
    <row r="3414" spans="4:4" x14ac:dyDescent="0.2">
      <c r="D3414" s="130"/>
    </row>
    <row r="3415" spans="4:4" x14ac:dyDescent="0.2">
      <c r="D3415" s="130"/>
    </row>
    <row r="3416" spans="4:4" x14ac:dyDescent="0.2">
      <c r="D3416" s="130"/>
    </row>
    <row r="3417" spans="4:4" x14ac:dyDescent="0.2">
      <c r="D3417" s="130"/>
    </row>
    <row r="3418" spans="4:4" x14ac:dyDescent="0.2">
      <c r="D3418" s="130"/>
    </row>
    <row r="3419" spans="4:4" x14ac:dyDescent="0.2">
      <c r="D3419" s="130"/>
    </row>
    <row r="3420" spans="4:4" x14ac:dyDescent="0.2">
      <c r="D3420" s="130"/>
    </row>
    <row r="3421" spans="4:4" x14ac:dyDescent="0.2">
      <c r="D3421" s="130"/>
    </row>
    <row r="3422" spans="4:4" x14ac:dyDescent="0.2">
      <c r="D3422" s="130"/>
    </row>
    <row r="3423" spans="4:4" x14ac:dyDescent="0.2">
      <c r="D3423" s="130"/>
    </row>
    <row r="3424" spans="4:4" x14ac:dyDescent="0.2">
      <c r="D3424" s="130"/>
    </row>
    <row r="3425" spans="4:4" x14ac:dyDescent="0.2">
      <c r="D3425" s="130"/>
    </row>
    <row r="3426" spans="4:4" x14ac:dyDescent="0.2">
      <c r="D3426" s="130"/>
    </row>
    <row r="3427" spans="4:4" x14ac:dyDescent="0.2">
      <c r="D3427" s="130"/>
    </row>
    <row r="3428" spans="4:4" x14ac:dyDescent="0.2">
      <c r="D3428" s="130"/>
    </row>
    <row r="3429" spans="4:4" x14ac:dyDescent="0.2">
      <c r="D3429" s="130"/>
    </row>
    <row r="3430" spans="4:4" x14ac:dyDescent="0.2">
      <c r="D3430" s="130"/>
    </row>
    <row r="3431" spans="4:4" x14ac:dyDescent="0.2">
      <c r="D3431" s="130"/>
    </row>
    <row r="3432" spans="4:4" x14ac:dyDescent="0.2">
      <c r="D3432" s="130"/>
    </row>
    <row r="3433" spans="4:4" x14ac:dyDescent="0.2">
      <c r="D3433" s="130"/>
    </row>
    <row r="3434" spans="4:4" x14ac:dyDescent="0.2">
      <c r="D3434" s="130"/>
    </row>
    <row r="3435" spans="4:4" x14ac:dyDescent="0.2">
      <c r="D3435" s="130"/>
    </row>
    <row r="3436" spans="4:4" x14ac:dyDescent="0.2">
      <c r="D3436" s="130"/>
    </row>
    <row r="3437" spans="4:4" x14ac:dyDescent="0.2">
      <c r="D3437" s="130"/>
    </row>
    <row r="3438" spans="4:4" x14ac:dyDescent="0.2">
      <c r="D3438" s="130"/>
    </row>
    <row r="3439" spans="4:4" x14ac:dyDescent="0.2">
      <c r="D3439" s="130"/>
    </row>
    <row r="3440" spans="4:4" x14ac:dyDescent="0.2">
      <c r="D3440" s="130"/>
    </row>
    <row r="3441" spans="4:4" x14ac:dyDescent="0.2">
      <c r="D3441" s="130"/>
    </row>
    <row r="3442" spans="4:4" x14ac:dyDescent="0.2">
      <c r="D3442" s="130"/>
    </row>
    <row r="3443" spans="4:4" x14ac:dyDescent="0.2">
      <c r="D3443" s="130"/>
    </row>
    <row r="3444" spans="4:4" x14ac:dyDescent="0.2">
      <c r="D3444" s="130"/>
    </row>
    <row r="3445" spans="4:4" x14ac:dyDescent="0.2">
      <c r="D3445" s="130"/>
    </row>
    <row r="3446" spans="4:4" x14ac:dyDescent="0.2">
      <c r="D3446" s="130"/>
    </row>
    <row r="3447" spans="4:4" x14ac:dyDescent="0.2">
      <c r="D3447" s="130"/>
    </row>
    <row r="3448" spans="4:4" x14ac:dyDescent="0.2">
      <c r="D3448" s="130"/>
    </row>
    <row r="3449" spans="4:4" x14ac:dyDescent="0.2">
      <c r="D3449" s="130"/>
    </row>
    <row r="3450" spans="4:4" x14ac:dyDescent="0.2">
      <c r="D3450" s="130"/>
    </row>
    <row r="3451" spans="4:4" x14ac:dyDescent="0.2">
      <c r="D3451" s="130"/>
    </row>
    <row r="3452" spans="4:4" x14ac:dyDescent="0.2">
      <c r="D3452" s="130"/>
    </row>
    <row r="3453" spans="4:4" x14ac:dyDescent="0.2">
      <c r="D3453" s="130"/>
    </row>
    <row r="3454" spans="4:4" x14ac:dyDescent="0.2">
      <c r="D3454" s="130"/>
    </row>
    <row r="3455" spans="4:4" x14ac:dyDescent="0.2">
      <c r="D3455" s="130"/>
    </row>
    <row r="3456" spans="4:4" x14ac:dyDescent="0.2">
      <c r="D3456" s="130"/>
    </row>
    <row r="3457" spans="4:4" x14ac:dyDescent="0.2">
      <c r="D3457" s="130"/>
    </row>
    <row r="3458" spans="4:4" x14ac:dyDescent="0.2">
      <c r="D3458" s="130"/>
    </row>
    <row r="3459" spans="4:4" x14ac:dyDescent="0.2">
      <c r="D3459" s="130"/>
    </row>
    <row r="3460" spans="4:4" x14ac:dyDescent="0.2">
      <c r="D3460" s="130"/>
    </row>
    <row r="3461" spans="4:4" x14ac:dyDescent="0.2">
      <c r="D3461" s="130"/>
    </row>
    <row r="3462" spans="4:4" x14ac:dyDescent="0.2">
      <c r="D3462" s="130"/>
    </row>
    <row r="3463" spans="4:4" x14ac:dyDescent="0.2">
      <c r="D3463" s="130"/>
    </row>
    <row r="3464" spans="4:4" x14ac:dyDescent="0.2">
      <c r="D3464" s="130"/>
    </row>
    <row r="3465" spans="4:4" x14ac:dyDescent="0.2">
      <c r="D3465" s="130"/>
    </row>
    <row r="3466" spans="4:4" x14ac:dyDescent="0.2">
      <c r="D3466" s="130"/>
    </row>
    <row r="3467" spans="4:4" x14ac:dyDescent="0.2">
      <c r="D3467" s="130"/>
    </row>
    <row r="3468" spans="4:4" x14ac:dyDescent="0.2">
      <c r="D3468" s="130"/>
    </row>
    <row r="3469" spans="4:4" x14ac:dyDescent="0.2">
      <c r="D3469" s="130"/>
    </row>
    <row r="3470" spans="4:4" x14ac:dyDescent="0.2">
      <c r="D3470" s="130"/>
    </row>
    <row r="3471" spans="4:4" x14ac:dyDescent="0.2">
      <c r="D3471" s="130"/>
    </row>
    <row r="3472" spans="4:4" x14ac:dyDescent="0.2">
      <c r="D3472" s="130"/>
    </row>
    <row r="3473" spans="4:4" x14ac:dyDescent="0.2">
      <c r="D3473" s="130"/>
    </row>
    <row r="3474" spans="4:4" x14ac:dyDescent="0.2">
      <c r="D3474" s="130"/>
    </row>
    <row r="3475" spans="4:4" x14ac:dyDescent="0.2">
      <c r="D3475" s="130"/>
    </row>
    <row r="3476" spans="4:4" x14ac:dyDescent="0.2">
      <c r="D3476" s="130"/>
    </row>
    <row r="3477" spans="4:4" x14ac:dyDescent="0.2">
      <c r="D3477" s="130"/>
    </row>
    <row r="3478" spans="4:4" x14ac:dyDescent="0.2">
      <c r="D3478" s="130"/>
    </row>
    <row r="3479" spans="4:4" x14ac:dyDescent="0.2">
      <c r="D3479" s="130"/>
    </row>
    <row r="3480" spans="4:4" x14ac:dyDescent="0.2">
      <c r="D3480" s="130"/>
    </row>
    <row r="3481" spans="4:4" x14ac:dyDescent="0.2">
      <c r="D3481" s="130"/>
    </row>
    <row r="3482" spans="4:4" x14ac:dyDescent="0.2">
      <c r="D3482" s="130"/>
    </row>
    <row r="3483" spans="4:4" x14ac:dyDescent="0.2">
      <c r="D3483" s="130"/>
    </row>
    <row r="3484" spans="4:4" x14ac:dyDescent="0.2">
      <c r="D3484" s="130"/>
    </row>
    <row r="3485" spans="4:4" x14ac:dyDescent="0.2">
      <c r="D3485" s="130"/>
    </row>
    <row r="3486" spans="4:4" x14ac:dyDescent="0.2">
      <c r="D3486" s="130"/>
    </row>
    <row r="3487" spans="4:4" x14ac:dyDescent="0.2">
      <c r="D3487" s="130"/>
    </row>
    <row r="3488" spans="4:4" x14ac:dyDescent="0.2">
      <c r="D3488" s="130"/>
    </row>
    <row r="3489" spans="4:4" x14ac:dyDescent="0.2">
      <c r="D3489" s="130"/>
    </row>
    <row r="3490" spans="4:4" x14ac:dyDescent="0.2">
      <c r="D3490" s="130"/>
    </row>
    <row r="3491" spans="4:4" x14ac:dyDescent="0.2">
      <c r="D3491" s="130"/>
    </row>
    <row r="3492" spans="4:4" x14ac:dyDescent="0.2">
      <c r="D3492" s="130"/>
    </row>
    <row r="3493" spans="4:4" x14ac:dyDescent="0.2">
      <c r="D3493" s="130"/>
    </row>
    <row r="3494" spans="4:4" x14ac:dyDescent="0.2">
      <c r="D3494" s="130"/>
    </row>
    <row r="3495" spans="4:4" x14ac:dyDescent="0.2">
      <c r="D3495" s="130"/>
    </row>
    <row r="3496" spans="4:4" x14ac:dyDescent="0.2">
      <c r="D3496" s="130"/>
    </row>
    <row r="3497" spans="4:4" x14ac:dyDescent="0.2">
      <c r="D3497" s="130"/>
    </row>
    <row r="3498" spans="4:4" x14ac:dyDescent="0.2">
      <c r="D3498" s="130"/>
    </row>
    <row r="3499" spans="4:4" x14ac:dyDescent="0.2">
      <c r="D3499" s="130"/>
    </row>
    <row r="3500" spans="4:4" x14ac:dyDescent="0.2">
      <c r="D3500" s="130"/>
    </row>
    <row r="3501" spans="4:4" x14ac:dyDescent="0.2">
      <c r="D3501" s="130"/>
    </row>
    <row r="3502" spans="4:4" x14ac:dyDescent="0.2">
      <c r="D3502" s="130"/>
    </row>
    <row r="3503" spans="4:4" x14ac:dyDescent="0.2">
      <c r="D3503" s="130"/>
    </row>
    <row r="3504" spans="4:4" x14ac:dyDescent="0.2">
      <c r="D3504" s="130"/>
    </row>
    <row r="3505" spans="4:4" x14ac:dyDescent="0.2">
      <c r="D3505" s="130"/>
    </row>
    <row r="3506" spans="4:4" x14ac:dyDescent="0.2">
      <c r="D3506" s="130"/>
    </row>
    <row r="3507" spans="4:4" x14ac:dyDescent="0.2">
      <c r="D3507" s="130"/>
    </row>
    <row r="3508" spans="4:4" x14ac:dyDescent="0.2">
      <c r="D3508" s="130"/>
    </row>
    <row r="3509" spans="4:4" x14ac:dyDescent="0.2">
      <c r="D3509" s="130"/>
    </row>
    <row r="3510" spans="4:4" x14ac:dyDescent="0.2">
      <c r="D3510" s="130"/>
    </row>
    <row r="3511" spans="4:4" x14ac:dyDescent="0.2">
      <c r="D3511" s="130"/>
    </row>
    <row r="3512" spans="4:4" x14ac:dyDescent="0.2">
      <c r="D3512" s="130"/>
    </row>
    <row r="3513" spans="4:4" x14ac:dyDescent="0.2">
      <c r="D3513" s="130"/>
    </row>
    <row r="3514" spans="4:4" x14ac:dyDescent="0.2">
      <c r="D3514" s="130"/>
    </row>
    <row r="3515" spans="4:4" x14ac:dyDescent="0.2">
      <c r="D3515" s="130"/>
    </row>
    <row r="3516" spans="4:4" x14ac:dyDescent="0.2">
      <c r="D3516" s="130"/>
    </row>
    <row r="3517" spans="4:4" x14ac:dyDescent="0.2">
      <c r="D3517" s="130"/>
    </row>
    <row r="3518" spans="4:4" x14ac:dyDescent="0.2">
      <c r="D3518" s="130"/>
    </row>
    <row r="3519" spans="4:4" x14ac:dyDescent="0.2">
      <c r="D3519" s="130"/>
    </row>
    <row r="3520" spans="4:4" x14ac:dyDescent="0.2">
      <c r="D3520" s="130"/>
    </row>
    <row r="3521" spans="4:4" x14ac:dyDescent="0.2">
      <c r="D3521" s="130"/>
    </row>
    <row r="3522" spans="4:4" x14ac:dyDescent="0.2">
      <c r="D3522" s="130"/>
    </row>
    <row r="3523" spans="4:4" x14ac:dyDescent="0.2">
      <c r="D3523" s="130"/>
    </row>
    <row r="3524" spans="4:4" x14ac:dyDescent="0.2">
      <c r="D3524" s="130"/>
    </row>
    <row r="3525" spans="4:4" x14ac:dyDescent="0.2">
      <c r="D3525" s="130"/>
    </row>
    <row r="3526" spans="4:4" x14ac:dyDescent="0.2">
      <c r="D3526" s="130"/>
    </row>
    <row r="3527" spans="4:4" x14ac:dyDescent="0.2">
      <c r="D3527" s="130"/>
    </row>
    <row r="3528" spans="4:4" x14ac:dyDescent="0.2">
      <c r="D3528" s="130"/>
    </row>
    <row r="3529" spans="4:4" x14ac:dyDescent="0.2">
      <c r="D3529" s="130"/>
    </row>
    <row r="3530" spans="4:4" x14ac:dyDescent="0.2">
      <c r="D3530" s="130"/>
    </row>
    <row r="3531" spans="4:4" x14ac:dyDescent="0.2">
      <c r="D3531" s="130"/>
    </row>
    <row r="3532" spans="4:4" x14ac:dyDescent="0.2">
      <c r="D3532" s="130"/>
    </row>
    <row r="3533" spans="4:4" x14ac:dyDescent="0.2">
      <c r="D3533" s="130"/>
    </row>
    <row r="3534" spans="4:4" x14ac:dyDescent="0.2">
      <c r="D3534" s="130"/>
    </row>
    <row r="3535" spans="4:4" x14ac:dyDescent="0.2">
      <c r="D3535" s="130"/>
    </row>
    <row r="3536" spans="4:4" x14ac:dyDescent="0.2">
      <c r="D3536" s="130"/>
    </row>
    <row r="3537" spans="4:4" x14ac:dyDescent="0.2">
      <c r="D3537" s="130"/>
    </row>
    <row r="3538" spans="4:4" x14ac:dyDescent="0.2">
      <c r="D3538" s="130"/>
    </row>
    <row r="3539" spans="4:4" x14ac:dyDescent="0.2">
      <c r="D3539" s="130"/>
    </row>
    <row r="3540" spans="4:4" x14ac:dyDescent="0.2">
      <c r="D3540" s="130"/>
    </row>
    <row r="3541" spans="4:4" x14ac:dyDescent="0.2">
      <c r="D3541" s="130"/>
    </row>
    <row r="3542" spans="4:4" x14ac:dyDescent="0.2">
      <c r="D3542" s="130"/>
    </row>
    <row r="3543" spans="4:4" x14ac:dyDescent="0.2">
      <c r="D3543" s="130"/>
    </row>
    <row r="3544" spans="4:4" x14ac:dyDescent="0.2">
      <c r="D3544" s="130"/>
    </row>
    <row r="3545" spans="4:4" x14ac:dyDescent="0.2">
      <c r="D3545" s="130"/>
    </row>
    <row r="3546" spans="4:4" x14ac:dyDescent="0.2">
      <c r="D3546" s="130"/>
    </row>
    <row r="3547" spans="4:4" x14ac:dyDescent="0.2">
      <c r="D3547" s="130"/>
    </row>
    <row r="3548" spans="4:4" x14ac:dyDescent="0.2">
      <c r="D3548" s="130"/>
    </row>
    <row r="3549" spans="4:4" x14ac:dyDescent="0.2">
      <c r="D3549" s="130"/>
    </row>
    <row r="3550" spans="4:4" x14ac:dyDescent="0.2">
      <c r="D3550" s="130"/>
    </row>
    <row r="3551" spans="4:4" x14ac:dyDescent="0.2">
      <c r="D3551" s="130"/>
    </row>
    <row r="3552" spans="4:4" x14ac:dyDescent="0.2">
      <c r="D3552" s="130"/>
    </row>
    <row r="3553" spans="4:4" x14ac:dyDescent="0.2">
      <c r="D3553" s="130"/>
    </row>
    <row r="3554" spans="4:4" x14ac:dyDescent="0.2">
      <c r="D3554" s="130"/>
    </row>
    <row r="3555" spans="4:4" x14ac:dyDescent="0.2">
      <c r="D3555" s="130"/>
    </row>
    <row r="3556" spans="4:4" x14ac:dyDescent="0.2">
      <c r="D3556" s="130"/>
    </row>
    <row r="3557" spans="4:4" x14ac:dyDescent="0.2">
      <c r="D3557" s="130"/>
    </row>
    <row r="3558" spans="4:4" x14ac:dyDescent="0.2">
      <c r="D3558" s="130"/>
    </row>
    <row r="3559" spans="4:4" x14ac:dyDescent="0.2">
      <c r="D3559" s="130"/>
    </row>
    <row r="3560" spans="4:4" x14ac:dyDescent="0.2">
      <c r="D3560" s="130"/>
    </row>
    <row r="3561" spans="4:4" x14ac:dyDescent="0.2">
      <c r="D3561" s="130"/>
    </row>
    <row r="3562" spans="4:4" x14ac:dyDescent="0.2">
      <c r="D3562" s="130"/>
    </row>
    <row r="3563" spans="4:4" x14ac:dyDescent="0.2">
      <c r="D3563" s="130"/>
    </row>
    <row r="3564" spans="4:4" x14ac:dyDescent="0.2">
      <c r="D3564" s="130"/>
    </row>
    <row r="3565" spans="4:4" x14ac:dyDescent="0.2">
      <c r="D3565" s="130"/>
    </row>
    <row r="3566" spans="4:4" x14ac:dyDescent="0.2">
      <c r="D3566" s="130"/>
    </row>
    <row r="3567" spans="4:4" x14ac:dyDescent="0.2">
      <c r="D3567" s="130"/>
    </row>
    <row r="3568" spans="4:4" x14ac:dyDescent="0.2">
      <c r="D3568" s="130"/>
    </row>
    <row r="3569" spans="4:4" x14ac:dyDescent="0.2">
      <c r="D3569" s="130"/>
    </row>
    <row r="3570" spans="4:4" x14ac:dyDescent="0.2">
      <c r="D3570" s="130"/>
    </row>
    <row r="3571" spans="4:4" x14ac:dyDescent="0.2">
      <c r="D3571" s="130"/>
    </row>
    <row r="3572" spans="4:4" x14ac:dyDescent="0.2">
      <c r="D3572" s="130"/>
    </row>
    <row r="3573" spans="4:4" x14ac:dyDescent="0.2">
      <c r="D3573" s="130"/>
    </row>
    <row r="3574" spans="4:4" x14ac:dyDescent="0.2">
      <c r="D3574" s="130"/>
    </row>
    <row r="3575" spans="4:4" x14ac:dyDescent="0.2">
      <c r="D3575" s="130"/>
    </row>
    <row r="3576" spans="4:4" x14ac:dyDescent="0.2">
      <c r="D3576" s="130"/>
    </row>
    <row r="3577" spans="4:4" x14ac:dyDescent="0.2">
      <c r="D3577" s="130"/>
    </row>
    <row r="3578" spans="4:4" x14ac:dyDescent="0.2">
      <c r="D3578" s="130"/>
    </row>
    <row r="3579" spans="4:4" x14ac:dyDescent="0.2">
      <c r="D3579" s="130"/>
    </row>
    <row r="3580" spans="4:4" x14ac:dyDescent="0.2">
      <c r="D3580" s="130"/>
    </row>
    <row r="3581" spans="4:4" x14ac:dyDescent="0.2">
      <c r="D3581" s="130"/>
    </row>
    <row r="3582" spans="4:4" x14ac:dyDescent="0.2">
      <c r="D3582" s="130"/>
    </row>
    <row r="3583" spans="4:4" x14ac:dyDescent="0.2">
      <c r="D3583" s="130"/>
    </row>
    <row r="3584" spans="4:4" x14ac:dyDescent="0.2">
      <c r="D3584" s="130"/>
    </row>
    <row r="3585" spans="4:4" x14ac:dyDescent="0.2">
      <c r="D3585" s="130"/>
    </row>
    <row r="3586" spans="4:4" x14ac:dyDescent="0.2">
      <c r="D3586" s="130"/>
    </row>
    <row r="3587" spans="4:4" x14ac:dyDescent="0.2">
      <c r="D3587" s="130"/>
    </row>
    <row r="3588" spans="4:4" x14ac:dyDescent="0.2">
      <c r="D3588" s="130"/>
    </row>
    <row r="3589" spans="4:4" x14ac:dyDescent="0.2">
      <c r="D3589" s="130"/>
    </row>
    <row r="3590" spans="4:4" x14ac:dyDescent="0.2">
      <c r="D3590" s="130"/>
    </row>
    <row r="3591" spans="4:4" x14ac:dyDescent="0.2">
      <c r="D3591" s="130"/>
    </row>
    <row r="3592" spans="4:4" x14ac:dyDescent="0.2">
      <c r="D3592" s="130"/>
    </row>
    <row r="3593" spans="4:4" x14ac:dyDescent="0.2">
      <c r="D3593" s="130"/>
    </row>
    <row r="3594" spans="4:4" x14ac:dyDescent="0.2">
      <c r="D3594" s="130"/>
    </row>
    <row r="3595" spans="4:4" x14ac:dyDescent="0.2">
      <c r="D3595" s="130"/>
    </row>
    <row r="3596" spans="4:4" x14ac:dyDescent="0.2">
      <c r="D3596" s="130"/>
    </row>
    <row r="3597" spans="4:4" x14ac:dyDescent="0.2">
      <c r="D3597" s="130"/>
    </row>
    <row r="3598" spans="4:4" x14ac:dyDescent="0.2">
      <c r="D3598" s="130"/>
    </row>
    <row r="3599" spans="4:4" x14ac:dyDescent="0.2">
      <c r="D3599" s="130"/>
    </row>
    <row r="3600" spans="4:4" x14ac:dyDescent="0.2">
      <c r="D3600" s="130"/>
    </row>
    <row r="3601" spans="4:4" x14ac:dyDescent="0.2">
      <c r="D3601" s="130"/>
    </row>
    <row r="3602" spans="4:4" x14ac:dyDescent="0.2">
      <c r="D3602" s="130"/>
    </row>
    <row r="3603" spans="4:4" x14ac:dyDescent="0.2">
      <c r="D3603" s="130"/>
    </row>
    <row r="3604" spans="4:4" x14ac:dyDescent="0.2">
      <c r="D3604" s="130"/>
    </row>
    <row r="3605" spans="4:4" x14ac:dyDescent="0.2">
      <c r="D3605" s="130"/>
    </row>
    <row r="3606" spans="4:4" x14ac:dyDescent="0.2">
      <c r="D3606" s="130"/>
    </row>
    <row r="3607" spans="4:4" x14ac:dyDescent="0.2">
      <c r="D3607" s="130"/>
    </row>
    <row r="3608" spans="4:4" x14ac:dyDescent="0.2">
      <c r="D3608" s="130"/>
    </row>
    <row r="3609" spans="4:4" x14ac:dyDescent="0.2">
      <c r="D3609" s="130"/>
    </row>
    <row r="3610" spans="4:4" x14ac:dyDescent="0.2">
      <c r="D3610" s="130"/>
    </row>
    <row r="3611" spans="4:4" x14ac:dyDescent="0.2">
      <c r="D3611" s="130"/>
    </row>
    <row r="3612" spans="4:4" x14ac:dyDescent="0.2">
      <c r="D3612" s="130"/>
    </row>
    <row r="3613" spans="4:4" x14ac:dyDescent="0.2">
      <c r="D3613" s="130"/>
    </row>
    <row r="3614" spans="4:4" x14ac:dyDescent="0.2">
      <c r="D3614" s="130"/>
    </row>
    <row r="3615" spans="4:4" x14ac:dyDescent="0.2">
      <c r="D3615" s="130"/>
    </row>
    <row r="3616" spans="4:4" x14ac:dyDescent="0.2">
      <c r="D3616" s="130"/>
    </row>
    <row r="3617" spans="4:4" x14ac:dyDescent="0.2">
      <c r="D3617" s="130"/>
    </row>
    <row r="3618" spans="4:4" x14ac:dyDescent="0.2">
      <c r="D3618" s="130"/>
    </row>
    <row r="3619" spans="4:4" x14ac:dyDescent="0.2">
      <c r="D3619" s="130"/>
    </row>
    <row r="3620" spans="4:4" x14ac:dyDescent="0.2">
      <c r="D3620" s="130"/>
    </row>
    <row r="3621" spans="4:4" x14ac:dyDescent="0.2">
      <c r="D3621" s="130"/>
    </row>
    <row r="3622" spans="4:4" x14ac:dyDescent="0.2">
      <c r="D3622" s="130"/>
    </row>
    <row r="3623" spans="4:4" x14ac:dyDescent="0.2">
      <c r="D3623" s="130"/>
    </row>
    <row r="3624" spans="4:4" x14ac:dyDescent="0.2">
      <c r="D3624" s="130"/>
    </row>
    <row r="3625" spans="4:4" x14ac:dyDescent="0.2">
      <c r="D3625" s="130"/>
    </row>
    <row r="3626" spans="4:4" x14ac:dyDescent="0.2">
      <c r="D3626" s="130"/>
    </row>
    <row r="3627" spans="4:4" x14ac:dyDescent="0.2">
      <c r="D3627" s="130"/>
    </row>
    <row r="3628" spans="4:4" x14ac:dyDescent="0.2">
      <c r="D3628" s="130"/>
    </row>
    <row r="3629" spans="4:4" x14ac:dyDescent="0.2">
      <c r="D3629" s="130"/>
    </row>
    <row r="3630" spans="4:4" x14ac:dyDescent="0.2">
      <c r="D3630" s="130"/>
    </row>
    <row r="3631" spans="4:4" x14ac:dyDescent="0.2">
      <c r="D3631" s="130"/>
    </row>
    <row r="3632" spans="4:4" x14ac:dyDescent="0.2">
      <c r="D3632" s="130"/>
    </row>
    <row r="3633" spans="4:4" x14ac:dyDescent="0.2">
      <c r="D3633" s="130"/>
    </row>
    <row r="3634" spans="4:4" x14ac:dyDescent="0.2">
      <c r="D3634" s="130"/>
    </row>
    <row r="3635" spans="4:4" x14ac:dyDescent="0.2">
      <c r="D3635" s="130"/>
    </row>
    <row r="3636" spans="4:4" x14ac:dyDescent="0.2">
      <c r="D3636" s="130"/>
    </row>
    <row r="3637" spans="4:4" x14ac:dyDescent="0.2">
      <c r="D3637" s="130"/>
    </row>
    <row r="3638" spans="4:4" x14ac:dyDescent="0.2">
      <c r="D3638" s="130"/>
    </row>
    <row r="3639" spans="4:4" x14ac:dyDescent="0.2">
      <c r="D3639" s="130"/>
    </row>
    <row r="3640" spans="4:4" x14ac:dyDescent="0.2">
      <c r="D3640" s="130"/>
    </row>
    <row r="3641" spans="4:4" x14ac:dyDescent="0.2">
      <c r="D3641" s="130"/>
    </row>
    <row r="3642" spans="4:4" x14ac:dyDescent="0.2">
      <c r="D3642" s="130"/>
    </row>
    <row r="3643" spans="4:4" x14ac:dyDescent="0.2">
      <c r="D3643" s="130"/>
    </row>
    <row r="3644" spans="4:4" x14ac:dyDescent="0.2">
      <c r="D3644" s="130"/>
    </row>
    <row r="3645" spans="4:4" x14ac:dyDescent="0.2">
      <c r="D3645" s="130"/>
    </row>
    <row r="3646" spans="4:4" x14ac:dyDescent="0.2">
      <c r="D3646" s="130"/>
    </row>
    <row r="3647" spans="4:4" x14ac:dyDescent="0.2">
      <c r="D3647" s="130"/>
    </row>
    <row r="3648" spans="4:4" x14ac:dyDescent="0.2">
      <c r="D3648" s="130"/>
    </row>
    <row r="3649" spans="4:4" x14ac:dyDescent="0.2">
      <c r="D3649" s="130"/>
    </row>
    <row r="3650" spans="4:4" x14ac:dyDescent="0.2">
      <c r="D3650" s="130"/>
    </row>
    <row r="3651" spans="4:4" x14ac:dyDescent="0.2">
      <c r="D3651" s="130"/>
    </row>
    <row r="3652" spans="4:4" x14ac:dyDescent="0.2">
      <c r="D3652" s="130"/>
    </row>
    <row r="3653" spans="4:4" x14ac:dyDescent="0.2">
      <c r="D3653" s="130"/>
    </row>
    <row r="3654" spans="4:4" x14ac:dyDescent="0.2">
      <c r="D3654" s="130"/>
    </row>
    <row r="3655" spans="4:4" x14ac:dyDescent="0.2">
      <c r="D3655" s="130"/>
    </row>
    <row r="3656" spans="4:4" x14ac:dyDescent="0.2">
      <c r="D3656" s="130"/>
    </row>
    <row r="3657" spans="4:4" x14ac:dyDescent="0.2">
      <c r="D3657" s="130"/>
    </row>
    <row r="3658" spans="4:4" x14ac:dyDescent="0.2">
      <c r="D3658" s="130"/>
    </row>
    <row r="3659" spans="4:4" x14ac:dyDescent="0.2">
      <c r="D3659" s="130"/>
    </row>
    <row r="3660" spans="4:4" x14ac:dyDescent="0.2">
      <c r="D3660" s="130"/>
    </row>
    <row r="3661" spans="4:4" x14ac:dyDescent="0.2">
      <c r="D3661" s="130"/>
    </row>
    <row r="3662" spans="4:4" x14ac:dyDescent="0.2">
      <c r="D3662" s="130"/>
    </row>
    <row r="3663" spans="4:4" x14ac:dyDescent="0.2">
      <c r="D3663" s="130"/>
    </row>
    <row r="3664" spans="4:4" x14ac:dyDescent="0.2">
      <c r="D3664" s="130"/>
    </row>
    <row r="3665" spans="4:4" x14ac:dyDescent="0.2">
      <c r="D3665" s="130"/>
    </row>
    <row r="3666" spans="4:4" x14ac:dyDescent="0.2">
      <c r="D3666" s="130"/>
    </row>
    <row r="3667" spans="4:4" x14ac:dyDescent="0.2">
      <c r="D3667" s="130"/>
    </row>
    <row r="3668" spans="4:4" x14ac:dyDescent="0.2">
      <c r="D3668" s="130"/>
    </row>
    <row r="3669" spans="4:4" x14ac:dyDescent="0.2">
      <c r="D3669" s="130"/>
    </row>
    <row r="3670" spans="4:4" x14ac:dyDescent="0.2">
      <c r="D3670" s="130"/>
    </row>
    <row r="3671" spans="4:4" x14ac:dyDescent="0.2">
      <c r="D3671" s="130"/>
    </row>
    <row r="3672" spans="4:4" x14ac:dyDescent="0.2">
      <c r="D3672" s="130"/>
    </row>
    <row r="3673" spans="4:4" x14ac:dyDescent="0.2">
      <c r="D3673" s="130"/>
    </row>
    <row r="3674" spans="4:4" x14ac:dyDescent="0.2">
      <c r="D3674" s="130"/>
    </row>
    <row r="3675" spans="4:4" x14ac:dyDescent="0.2">
      <c r="D3675" s="130"/>
    </row>
    <row r="3676" spans="4:4" x14ac:dyDescent="0.2">
      <c r="D3676" s="130"/>
    </row>
    <row r="3677" spans="4:4" x14ac:dyDescent="0.2">
      <c r="D3677" s="130"/>
    </row>
    <row r="3678" spans="4:4" x14ac:dyDescent="0.2">
      <c r="D3678" s="130"/>
    </row>
    <row r="3679" spans="4:4" x14ac:dyDescent="0.2">
      <c r="D3679" s="130"/>
    </row>
    <row r="3680" spans="4:4" x14ac:dyDescent="0.2">
      <c r="D3680" s="130"/>
    </row>
    <row r="3681" spans="4:4" x14ac:dyDescent="0.2">
      <c r="D3681" s="130"/>
    </row>
    <row r="3682" spans="4:4" x14ac:dyDescent="0.2">
      <c r="D3682" s="130"/>
    </row>
    <row r="3683" spans="4:4" x14ac:dyDescent="0.2">
      <c r="D3683" s="130"/>
    </row>
    <row r="3684" spans="4:4" x14ac:dyDescent="0.2">
      <c r="D3684" s="130"/>
    </row>
    <row r="3685" spans="4:4" x14ac:dyDescent="0.2">
      <c r="D3685" s="130"/>
    </row>
    <row r="3686" spans="4:4" x14ac:dyDescent="0.2">
      <c r="D3686" s="130"/>
    </row>
    <row r="3687" spans="4:4" x14ac:dyDescent="0.2">
      <c r="D3687" s="130"/>
    </row>
    <row r="3688" spans="4:4" x14ac:dyDescent="0.2">
      <c r="D3688" s="130"/>
    </row>
    <row r="3689" spans="4:4" x14ac:dyDescent="0.2">
      <c r="D3689" s="130"/>
    </row>
    <row r="3690" spans="4:4" x14ac:dyDescent="0.2">
      <c r="D3690" s="130"/>
    </row>
    <row r="3691" spans="4:4" x14ac:dyDescent="0.2">
      <c r="D3691" s="130"/>
    </row>
    <row r="3692" spans="4:4" x14ac:dyDescent="0.2">
      <c r="D3692" s="130"/>
    </row>
    <row r="3693" spans="4:4" x14ac:dyDescent="0.2">
      <c r="D3693" s="130"/>
    </row>
    <row r="3694" spans="4:4" x14ac:dyDescent="0.2">
      <c r="D3694" s="130"/>
    </row>
    <row r="3695" spans="4:4" x14ac:dyDescent="0.2">
      <c r="D3695" s="130"/>
    </row>
    <row r="3696" spans="4:4" x14ac:dyDescent="0.2">
      <c r="D3696" s="130"/>
    </row>
    <row r="3697" spans="4:4" x14ac:dyDescent="0.2">
      <c r="D3697" s="130"/>
    </row>
    <row r="3698" spans="4:4" x14ac:dyDescent="0.2">
      <c r="D3698" s="130"/>
    </row>
    <row r="3699" spans="4:4" x14ac:dyDescent="0.2">
      <c r="D3699" s="130"/>
    </row>
    <row r="3700" spans="4:4" x14ac:dyDescent="0.2">
      <c r="D3700" s="130"/>
    </row>
    <row r="3701" spans="4:4" x14ac:dyDescent="0.2">
      <c r="D3701" s="130"/>
    </row>
    <row r="3702" spans="4:4" x14ac:dyDescent="0.2">
      <c r="D3702" s="130"/>
    </row>
    <row r="3703" spans="4:4" x14ac:dyDescent="0.2">
      <c r="D3703" s="130"/>
    </row>
    <row r="3704" spans="4:4" x14ac:dyDescent="0.2">
      <c r="D3704" s="130"/>
    </row>
    <row r="3705" spans="4:4" x14ac:dyDescent="0.2">
      <c r="D3705" s="130"/>
    </row>
    <row r="3706" spans="4:4" x14ac:dyDescent="0.2">
      <c r="D3706" s="130"/>
    </row>
    <row r="3707" spans="4:4" x14ac:dyDescent="0.2">
      <c r="D3707" s="130"/>
    </row>
    <row r="3708" spans="4:4" x14ac:dyDescent="0.2">
      <c r="D3708" s="130"/>
    </row>
    <row r="3709" spans="4:4" x14ac:dyDescent="0.2">
      <c r="D3709" s="130"/>
    </row>
    <row r="3710" spans="4:4" x14ac:dyDescent="0.2">
      <c r="D3710" s="130"/>
    </row>
    <row r="3711" spans="4:4" x14ac:dyDescent="0.2">
      <c r="D3711" s="130"/>
    </row>
    <row r="3712" spans="4:4" x14ac:dyDescent="0.2">
      <c r="D3712" s="130"/>
    </row>
    <row r="3713" spans="4:4" x14ac:dyDescent="0.2">
      <c r="D3713" s="130"/>
    </row>
    <row r="3714" spans="4:4" x14ac:dyDescent="0.2">
      <c r="D3714" s="130"/>
    </row>
    <row r="3715" spans="4:4" x14ac:dyDescent="0.2">
      <c r="D3715" s="130"/>
    </row>
    <row r="3716" spans="4:4" x14ac:dyDescent="0.2">
      <c r="D3716" s="130"/>
    </row>
    <row r="3717" spans="4:4" x14ac:dyDescent="0.2">
      <c r="D3717" s="130"/>
    </row>
    <row r="3718" spans="4:4" x14ac:dyDescent="0.2">
      <c r="D3718" s="130"/>
    </row>
    <row r="3719" spans="4:4" x14ac:dyDescent="0.2">
      <c r="D3719" s="130"/>
    </row>
    <row r="3720" spans="4:4" x14ac:dyDescent="0.2">
      <c r="D3720" s="130"/>
    </row>
    <row r="3721" spans="4:4" x14ac:dyDescent="0.2">
      <c r="D3721" s="130"/>
    </row>
    <row r="3722" spans="4:4" x14ac:dyDescent="0.2">
      <c r="D3722" s="130"/>
    </row>
    <row r="3723" spans="4:4" x14ac:dyDescent="0.2">
      <c r="D3723" s="130"/>
    </row>
    <row r="3724" spans="4:4" x14ac:dyDescent="0.2">
      <c r="D3724" s="130"/>
    </row>
    <row r="3725" spans="4:4" x14ac:dyDescent="0.2">
      <c r="D3725" s="130"/>
    </row>
    <row r="3726" spans="4:4" x14ac:dyDescent="0.2">
      <c r="D3726" s="130"/>
    </row>
    <row r="3727" spans="4:4" x14ac:dyDescent="0.2">
      <c r="D3727" s="130"/>
    </row>
    <row r="3728" spans="4:4" x14ac:dyDescent="0.2">
      <c r="D3728" s="130"/>
    </row>
    <row r="3729" spans="4:4" x14ac:dyDescent="0.2">
      <c r="D3729" s="130"/>
    </row>
    <row r="3730" spans="4:4" x14ac:dyDescent="0.2">
      <c r="D3730" s="130"/>
    </row>
    <row r="3731" spans="4:4" x14ac:dyDescent="0.2">
      <c r="D3731" s="130"/>
    </row>
    <row r="3732" spans="4:4" x14ac:dyDescent="0.2">
      <c r="D3732" s="130"/>
    </row>
    <row r="3733" spans="4:4" x14ac:dyDescent="0.2">
      <c r="D3733" s="130"/>
    </row>
    <row r="3734" spans="4:4" x14ac:dyDescent="0.2">
      <c r="D3734" s="130"/>
    </row>
    <row r="3735" spans="4:4" x14ac:dyDescent="0.2">
      <c r="D3735" s="130"/>
    </row>
    <row r="3736" spans="4:4" x14ac:dyDescent="0.2">
      <c r="D3736" s="130"/>
    </row>
    <row r="3737" spans="4:4" x14ac:dyDescent="0.2">
      <c r="D3737" s="130"/>
    </row>
    <row r="3738" spans="4:4" x14ac:dyDescent="0.2">
      <c r="D3738" s="130"/>
    </row>
    <row r="3739" spans="4:4" x14ac:dyDescent="0.2">
      <c r="D3739" s="130"/>
    </row>
    <row r="3740" spans="4:4" x14ac:dyDescent="0.2">
      <c r="D3740" s="130"/>
    </row>
    <row r="3741" spans="4:4" x14ac:dyDescent="0.2">
      <c r="D3741" s="130"/>
    </row>
    <row r="3742" spans="4:4" x14ac:dyDescent="0.2">
      <c r="D3742" s="130"/>
    </row>
    <row r="3743" spans="4:4" x14ac:dyDescent="0.2">
      <c r="D3743" s="130"/>
    </row>
    <row r="3744" spans="4:4" x14ac:dyDescent="0.2">
      <c r="D3744" s="130"/>
    </row>
    <row r="3745" spans="4:4" x14ac:dyDescent="0.2">
      <c r="D3745" s="130"/>
    </row>
    <row r="3746" spans="4:4" x14ac:dyDescent="0.2">
      <c r="D3746" s="130"/>
    </row>
    <row r="3747" spans="4:4" x14ac:dyDescent="0.2">
      <c r="D3747" s="130"/>
    </row>
    <row r="3748" spans="4:4" x14ac:dyDescent="0.2">
      <c r="D3748" s="130"/>
    </row>
    <row r="3749" spans="4:4" x14ac:dyDescent="0.2">
      <c r="D3749" s="130"/>
    </row>
    <row r="3750" spans="4:4" x14ac:dyDescent="0.2">
      <c r="D3750" s="130"/>
    </row>
    <row r="3751" spans="4:4" x14ac:dyDescent="0.2">
      <c r="D3751" s="130"/>
    </row>
    <row r="3752" spans="4:4" x14ac:dyDescent="0.2">
      <c r="D3752" s="130"/>
    </row>
    <row r="3753" spans="4:4" x14ac:dyDescent="0.2">
      <c r="D3753" s="130"/>
    </row>
    <row r="3754" spans="4:4" x14ac:dyDescent="0.2">
      <c r="D3754" s="130"/>
    </row>
    <row r="3755" spans="4:4" x14ac:dyDescent="0.2">
      <c r="D3755" s="130"/>
    </row>
    <row r="3756" spans="4:4" x14ac:dyDescent="0.2">
      <c r="D3756" s="130"/>
    </row>
    <row r="3757" spans="4:4" x14ac:dyDescent="0.2">
      <c r="D3757" s="130"/>
    </row>
    <row r="3758" spans="4:4" x14ac:dyDescent="0.2">
      <c r="D3758" s="130"/>
    </row>
    <row r="3759" spans="4:4" x14ac:dyDescent="0.2">
      <c r="D3759" s="130"/>
    </row>
    <row r="3760" spans="4:4" x14ac:dyDescent="0.2">
      <c r="D3760" s="130"/>
    </row>
    <row r="3761" spans="4:4" x14ac:dyDescent="0.2">
      <c r="D3761" s="130"/>
    </row>
    <row r="3762" spans="4:4" x14ac:dyDescent="0.2">
      <c r="D3762" s="130"/>
    </row>
    <row r="3763" spans="4:4" x14ac:dyDescent="0.2">
      <c r="D3763" s="130"/>
    </row>
    <row r="3764" spans="4:4" x14ac:dyDescent="0.2">
      <c r="D3764" s="130"/>
    </row>
    <row r="3765" spans="4:4" x14ac:dyDescent="0.2">
      <c r="D3765" s="130"/>
    </row>
    <row r="3766" spans="4:4" x14ac:dyDescent="0.2">
      <c r="D3766" s="130"/>
    </row>
    <row r="3767" spans="4:4" x14ac:dyDescent="0.2">
      <c r="D3767" s="130"/>
    </row>
    <row r="3768" spans="4:4" x14ac:dyDescent="0.2">
      <c r="D3768" s="130"/>
    </row>
    <row r="3769" spans="4:4" x14ac:dyDescent="0.2">
      <c r="D3769" s="130"/>
    </row>
    <row r="3770" spans="4:4" x14ac:dyDescent="0.2">
      <c r="D3770" s="130"/>
    </row>
    <row r="3771" spans="4:4" x14ac:dyDescent="0.2">
      <c r="D3771" s="130"/>
    </row>
    <row r="3772" spans="4:4" x14ac:dyDescent="0.2">
      <c r="D3772" s="130"/>
    </row>
    <row r="3773" spans="4:4" x14ac:dyDescent="0.2">
      <c r="D3773" s="130"/>
    </row>
    <row r="3774" spans="4:4" x14ac:dyDescent="0.2">
      <c r="D3774" s="130"/>
    </row>
    <row r="3775" spans="4:4" x14ac:dyDescent="0.2">
      <c r="D3775" s="130"/>
    </row>
    <row r="3776" spans="4:4" x14ac:dyDescent="0.2">
      <c r="D3776" s="130"/>
    </row>
    <row r="3777" spans="4:4" x14ac:dyDescent="0.2">
      <c r="D3777" s="130"/>
    </row>
    <row r="3778" spans="4:4" x14ac:dyDescent="0.2">
      <c r="D3778" s="130"/>
    </row>
    <row r="3779" spans="4:4" x14ac:dyDescent="0.2">
      <c r="D3779" s="130"/>
    </row>
    <row r="3780" spans="4:4" x14ac:dyDescent="0.2">
      <c r="D3780" s="130"/>
    </row>
    <row r="3781" spans="4:4" x14ac:dyDescent="0.2">
      <c r="D3781" s="130"/>
    </row>
    <row r="3782" spans="4:4" x14ac:dyDescent="0.2">
      <c r="D3782" s="130"/>
    </row>
    <row r="3783" spans="4:4" x14ac:dyDescent="0.2">
      <c r="D3783" s="130"/>
    </row>
    <row r="3784" spans="4:4" x14ac:dyDescent="0.2">
      <c r="D3784" s="130"/>
    </row>
    <row r="3785" spans="4:4" x14ac:dyDescent="0.2">
      <c r="D3785" s="130"/>
    </row>
    <row r="3786" spans="4:4" x14ac:dyDescent="0.2">
      <c r="D3786" s="130"/>
    </row>
    <row r="3787" spans="4:4" x14ac:dyDescent="0.2">
      <c r="D3787" s="130"/>
    </row>
    <row r="3788" spans="4:4" x14ac:dyDescent="0.2">
      <c r="D3788" s="130"/>
    </row>
    <row r="3789" spans="4:4" x14ac:dyDescent="0.2">
      <c r="D3789" s="130"/>
    </row>
    <row r="3790" spans="4:4" x14ac:dyDescent="0.2">
      <c r="D3790" s="130"/>
    </row>
    <row r="3791" spans="4:4" x14ac:dyDescent="0.2">
      <c r="D3791" s="130"/>
    </row>
    <row r="3792" spans="4:4" x14ac:dyDescent="0.2">
      <c r="D3792" s="130"/>
    </row>
    <row r="3793" spans="4:4" x14ac:dyDescent="0.2">
      <c r="D3793" s="130"/>
    </row>
    <row r="3794" spans="4:4" x14ac:dyDescent="0.2">
      <c r="D3794" s="130"/>
    </row>
    <row r="3795" spans="4:4" x14ac:dyDescent="0.2">
      <c r="D3795" s="130"/>
    </row>
    <row r="3796" spans="4:4" x14ac:dyDescent="0.2">
      <c r="D3796" s="130"/>
    </row>
    <row r="3797" spans="4:4" x14ac:dyDescent="0.2">
      <c r="D3797" s="130"/>
    </row>
    <row r="3798" spans="4:4" x14ac:dyDescent="0.2">
      <c r="D3798" s="130"/>
    </row>
    <row r="3799" spans="4:4" x14ac:dyDescent="0.2">
      <c r="D3799" s="130"/>
    </row>
    <row r="3800" spans="4:4" x14ac:dyDescent="0.2">
      <c r="D3800" s="130"/>
    </row>
    <row r="3801" spans="4:4" x14ac:dyDescent="0.2">
      <c r="D3801" s="130"/>
    </row>
    <row r="3802" spans="4:4" x14ac:dyDescent="0.2">
      <c r="D3802" s="130"/>
    </row>
    <row r="3803" spans="4:4" x14ac:dyDescent="0.2">
      <c r="D3803" s="130"/>
    </row>
    <row r="3804" spans="4:4" x14ac:dyDescent="0.2">
      <c r="D3804" s="130"/>
    </row>
    <row r="3805" spans="4:4" x14ac:dyDescent="0.2">
      <c r="D3805" s="130"/>
    </row>
    <row r="3806" spans="4:4" x14ac:dyDescent="0.2">
      <c r="D3806" s="130"/>
    </row>
    <row r="3807" spans="4:4" x14ac:dyDescent="0.2">
      <c r="D3807" s="130"/>
    </row>
    <row r="3808" spans="4:4" x14ac:dyDescent="0.2">
      <c r="D3808" s="130"/>
    </row>
    <row r="3809" spans="4:4" x14ac:dyDescent="0.2">
      <c r="D3809" s="130"/>
    </row>
    <row r="3810" spans="4:4" x14ac:dyDescent="0.2">
      <c r="D3810" s="130"/>
    </row>
    <row r="3811" spans="4:4" x14ac:dyDescent="0.2">
      <c r="D3811" s="130"/>
    </row>
    <row r="3812" spans="4:4" x14ac:dyDescent="0.2">
      <c r="D3812" s="130"/>
    </row>
    <row r="3813" spans="4:4" x14ac:dyDescent="0.2">
      <c r="D3813" s="130"/>
    </row>
    <row r="3814" spans="4:4" x14ac:dyDescent="0.2">
      <c r="D3814" s="130"/>
    </row>
    <row r="3815" spans="4:4" x14ac:dyDescent="0.2">
      <c r="D3815" s="130"/>
    </row>
    <row r="3816" spans="4:4" x14ac:dyDescent="0.2">
      <c r="D3816" s="130"/>
    </row>
    <row r="3817" spans="4:4" x14ac:dyDescent="0.2">
      <c r="D3817" s="130"/>
    </row>
    <row r="3818" spans="4:4" x14ac:dyDescent="0.2">
      <c r="D3818" s="130"/>
    </row>
    <row r="3819" spans="4:4" x14ac:dyDescent="0.2">
      <c r="D3819" s="130"/>
    </row>
    <row r="3820" spans="4:4" x14ac:dyDescent="0.2">
      <c r="D3820" s="130"/>
    </row>
    <row r="3821" spans="4:4" x14ac:dyDescent="0.2">
      <c r="D3821" s="130"/>
    </row>
    <row r="3822" spans="4:4" x14ac:dyDescent="0.2">
      <c r="D3822" s="130"/>
    </row>
    <row r="3823" spans="4:4" x14ac:dyDescent="0.2">
      <c r="D3823" s="130"/>
    </row>
    <row r="3824" spans="4:4" x14ac:dyDescent="0.2">
      <c r="D3824" s="130"/>
    </row>
    <row r="3825" spans="4:4" x14ac:dyDescent="0.2">
      <c r="D3825" s="130"/>
    </row>
    <row r="3826" spans="4:4" x14ac:dyDescent="0.2">
      <c r="D3826" s="130"/>
    </row>
    <row r="3827" spans="4:4" x14ac:dyDescent="0.2">
      <c r="D3827" s="130"/>
    </row>
    <row r="3828" spans="4:4" x14ac:dyDescent="0.2">
      <c r="D3828" s="130"/>
    </row>
    <row r="3829" spans="4:4" x14ac:dyDescent="0.2">
      <c r="D3829" s="130"/>
    </row>
    <row r="3830" spans="4:4" x14ac:dyDescent="0.2">
      <c r="D3830" s="130"/>
    </row>
    <row r="3831" spans="4:4" x14ac:dyDescent="0.2">
      <c r="D3831" s="130"/>
    </row>
    <row r="3832" spans="4:4" x14ac:dyDescent="0.2">
      <c r="D3832" s="130"/>
    </row>
    <row r="3833" spans="4:4" x14ac:dyDescent="0.2">
      <c r="D3833" s="130"/>
    </row>
    <row r="3834" spans="4:4" x14ac:dyDescent="0.2">
      <c r="D3834" s="130"/>
    </row>
    <row r="3835" spans="4:4" x14ac:dyDescent="0.2">
      <c r="D3835" s="130"/>
    </row>
    <row r="3836" spans="4:4" x14ac:dyDescent="0.2">
      <c r="D3836" s="130"/>
    </row>
    <row r="3837" spans="4:4" x14ac:dyDescent="0.2">
      <c r="D3837" s="130"/>
    </row>
    <row r="3838" spans="4:4" x14ac:dyDescent="0.2">
      <c r="D3838" s="130"/>
    </row>
    <row r="3839" spans="4:4" x14ac:dyDescent="0.2">
      <c r="D3839" s="130"/>
    </row>
    <row r="3840" spans="4:4" x14ac:dyDescent="0.2">
      <c r="D3840" s="130"/>
    </row>
    <row r="3841" spans="4:4" x14ac:dyDescent="0.2">
      <c r="D3841" s="130"/>
    </row>
    <row r="3842" spans="4:4" x14ac:dyDescent="0.2">
      <c r="D3842" s="130"/>
    </row>
    <row r="3843" spans="4:4" x14ac:dyDescent="0.2">
      <c r="D3843" s="130"/>
    </row>
    <row r="3844" spans="4:4" x14ac:dyDescent="0.2">
      <c r="D3844" s="130"/>
    </row>
    <row r="3845" spans="4:4" x14ac:dyDescent="0.2">
      <c r="D3845" s="130"/>
    </row>
    <row r="3846" spans="4:4" x14ac:dyDescent="0.2">
      <c r="D3846" s="130"/>
    </row>
    <row r="3847" spans="4:4" x14ac:dyDescent="0.2">
      <c r="D3847" s="130"/>
    </row>
    <row r="3848" spans="4:4" x14ac:dyDescent="0.2">
      <c r="D3848" s="130"/>
    </row>
    <row r="3849" spans="4:4" x14ac:dyDescent="0.2">
      <c r="D3849" s="130"/>
    </row>
    <row r="3850" spans="4:4" x14ac:dyDescent="0.2">
      <c r="D3850" s="130"/>
    </row>
    <row r="3851" spans="4:4" x14ac:dyDescent="0.2">
      <c r="D3851" s="130"/>
    </row>
    <row r="3852" spans="4:4" x14ac:dyDescent="0.2">
      <c r="D3852" s="130"/>
    </row>
    <row r="3853" spans="4:4" x14ac:dyDescent="0.2">
      <c r="D3853" s="130"/>
    </row>
    <row r="3854" spans="4:4" x14ac:dyDescent="0.2">
      <c r="D3854" s="130"/>
    </row>
    <row r="3855" spans="4:4" x14ac:dyDescent="0.2">
      <c r="D3855" s="130"/>
    </row>
    <row r="3856" spans="4:4" x14ac:dyDescent="0.2">
      <c r="D3856" s="130"/>
    </row>
    <row r="3857" spans="4:4" x14ac:dyDescent="0.2">
      <c r="D3857" s="130"/>
    </row>
    <row r="3858" spans="4:4" x14ac:dyDescent="0.2">
      <c r="D3858" s="130"/>
    </row>
    <row r="3859" spans="4:4" x14ac:dyDescent="0.2">
      <c r="D3859" s="130"/>
    </row>
    <row r="3860" spans="4:4" x14ac:dyDescent="0.2">
      <c r="D3860" s="130"/>
    </row>
    <row r="3861" spans="4:4" x14ac:dyDescent="0.2">
      <c r="D3861" s="130"/>
    </row>
    <row r="3862" spans="4:4" x14ac:dyDescent="0.2">
      <c r="D3862" s="130"/>
    </row>
    <row r="3863" spans="4:4" x14ac:dyDescent="0.2">
      <c r="D3863" s="130"/>
    </row>
    <row r="3864" spans="4:4" x14ac:dyDescent="0.2">
      <c r="D3864" s="130"/>
    </row>
    <row r="3865" spans="4:4" x14ac:dyDescent="0.2">
      <c r="D3865" s="130"/>
    </row>
    <row r="3866" spans="4:4" x14ac:dyDescent="0.2">
      <c r="D3866" s="130"/>
    </row>
    <row r="3867" spans="4:4" x14ac:dyDescent="0.2">
      <c r="D3867" s="130"/>
    </row>
    <row r="3868" spans="4:4" x14ac:dyDescent="0.2">
      <c r="D3868" s="130"/>
    </row>
    <row r="3869" spans="4:4" x14ac:dyDescent="0.2">
      <c r="D3869" s="130"/>
    </row>
    <row r="3870" spans="4:4" x14ac:dyDescent="0.2">
      <c r="D3870" s="130"/>
    </row>
    <row r="3871" spans="4:4" x14ac:dyDescent="0.2">
      <c r="D3871" s="130"/>
    </row>
    <row r="3872" spans="4:4" x14ac:dyDescent="0.2">
      <c r="D3872" s="130"/>
    </row>
    <row r="3873" spans="4:4" x14ac:dyDescent="0.2">
      <c r="D3873" s="130"/>
    </row>
    <row r="3874" spans="4:4" x14ac:dyDescent="0.2">
      <c r="D3874" s="130"/>
    </row>
    <row r="3875" spans="4:4" x14ac:dyDescent="0.2">
      <c r="D3875" s="130"/>
    </row>
    <row r="3876" spans="4:4" x14ac:dyDescent="0.2">
      <c r="D3876" s="130"/>
    </row>
    <row r="3877" spans="4:4" x14ac:dyDescent="0.2">
      <c r="D3877" s="130"/>
    </row>
    <row r="3878" spans="4:4" x14ac:dyDescent="0.2">
      <c r="D3878" s="130"/>
    </row>
    <row r="3879" spans="4:4" x14ac:dyDescent="0.2">
      <c r="D3879" s="130"/>
    </row>
    <row r="3880" spans="4:4" x14ac:dyDescent="0.2">
      <c r="D3880" s="130"/>
    </row>
    <row r="3881" spans="4:4" x14ac:dyDescent="0.2">
      <c r="D3881" s="130"/>
    </row>
    <row r="3882" spans="4:4" x14ac:dyDescent="0.2">
      <c r="D3882" s="130"/>
    </row>
    <row r="3883" spans="4:4" x14ac:dyDescent="0.2">
      <c r="D3883" s="130"/>
    </row>
    <row r="3884" spans="4:4" x14ac:dyDescent="0.2">
      <c r="D3884" s="130"/>
    </row>
    <row r="3885" spans="4:4" x14ac:dyDescent="0.2">
      <c r="D3885" s="130"/>
    </row>
    <row r="3886" spans="4:4" x14ac:dyDescent="0.2">
      <c r="D3886" s="130"/>
    </row>
    <row r="3887" spans="4:4" x14ac:dyDescent="0.2">
      <c r="D3887" s="130"/>
    </row>
    <row r="3888" spans="4:4" x14ac:dyDescent="0.2">
      <c r="D3888" s="130"/>
    </row>
    <row r="3889" spans="4:4" x14ac:dyDescent="0.2">
      <c r="D3889" s="130"/>
    </row>
    <row r="3890" spans="4:4" x14ac:dyDescent="0.2">
      <c r="D3890" s="130"/>
    </row>
    <row r="3891" spans="4:4" x14ac:dyDescent="0.2">
      <c r="D3891" s="130"/>
    </row>
    <row r="3892" spans="4:4" x14ac:dyDescent="0.2">
      <c r="D3892" s="130"/>
    </row>
    <row r="3893" spans="4:4" x14ac:dyDescent="0.2">
      <c r="D3893" s="130"/>
    </row>
    <row r="3894" spans="4:4" x14ac:dyDescent="0.2">
      <c r="D3894" s="130"/>
    </row>
    <row r="3895" spans="4:4" x14ac:dyDescent="0.2">
      <c r="D3895" s="130"/>
    </row>
    <row r="3896" spans="4:4" x14ac:dyDescent="0.2">
      <c r="D3896" s="130"/>
    </row>
    <row r="3897" spans="4:4" x14ac:dyDescent="0.2">
      <c r="D3897" s="130"/>
    </row>
    <row r="3898" spans="4:4" x14ac:dyDescent="0.2">
      <c r="D3898" s="130"/>
    </row>
    <row r="3899" spans="4:4" x14ac:dyDescent="0.2">
      <c r="D3899" s="130"/>
    </row>
    <row r="3900" spans="4:4" x14ac:dyDescent="0.2">
      <c r="D3900" s="130"/>
    </row>
    <row r="3901" spans="4:4" x14ac:dyDescent="0.2">
      <c r="D3901" s="130"/>
    </row>
    <row r="3902" spans="4:4" x14ac:dyDescent="0.2">
      <c r="D3902" s="130"/>
    </row>
    <row r="3903" spans="4:4" x14ac:dyDescent="0.2">
      <c r="D3903" s="130"/>
    </row>
    <row r="3904" spans="4:4" x14ac:dyDescent="0.2">
      <c r="D3904" s="130"/>
    </row>
    <row r="3905" spans="4:4" x14ac:dyDescent="0.2">
      <c r="D3905" s="130"/>
    </row>
    <row r="3906" spans="4:4" x14ac:dyDescent="0.2">
      <c r="D3906" s="130"/>
    </row>
    <row r="3907" spans="4:4" x14ac:dyDescent="0.2">
      <c r="D3907" s="130"/>
    </row>
    <row r="3908" spans="4:4" x14ac:dyDescent="0.2">
      <c r="D3908" s="130"/>
    </row>
    <row r="3909" spans="4:4" x14ac:dyDescent="0.2">
      <c r="D3909" s="130"/>
    </row>
    <row r="3910" spans="4:4" x14ac:dyDescent="0.2">
      <c r="D3910" s="130"/>
    </row>
    <row r="3911" spans="4:4" x14ac:dyDescent="0.2">
      <c r="D3911" s="130"/>
    </row>
    <row r="3912" spans="4:4" x14ac:dyDescent="0.2">
      <c r="D3912" s="130"/>
    </row>
    <row r="3913" spans="4:4" x14ac:dyDescent="0.2">
      <c r="D3913" s="130"/>
    </row>
    <row r="3914" spans="4:4" x14ac:dyDescent="0.2">
      <c r="D3914" s="130"/>
    </row>
    <row r="3915" spans="4:4" x14ac:dyDescent="0.2">
      <c r="D3915" s="130"/>
    </row>
    <row r="3916" spans="4:4" x14ac:dyDescent="0.2">
      <c r="D3916" s="130"/>
    </row>
    <row r="3917" spans="4:4" x14ac:dyDescent="0.2">
      <c r="D3917" s="130"/>
    </row>
    <row r="3918" spans="4:4" x14ac:dyDescent="0.2">
      <c r="D3918" s="130"/>
    </row>
    <row r="3919" spans="4:4" x14ac:dyDescent="0.2">
      <c r="D3919" s="130"/>
    </row>
    <row r="3920" spans="4:4" x14ac:dyDescent="0.2">
      <c r="D3920" s="130"/>
    </row>
    <row r="3921" spans="4:4" x14ac:dyDescent="0.2">
      <c r="D3921" s="130"/>
    </row>
    <row r="3922" spans="4:4" x14ac:dyDescent="0.2">
      <c r="D3922" s="130"/>
    </row>
    <row r="3923" spans="4:4" x14ac:dyDescent="0.2">
      <c r="D3923" s="130"/>
    </row>
    <row r="3924" spans="4:4" x14ac:dyDescent="0.2">
      <c r="D3924" s="130"/>
    </row>
    <row r="3925" spans="4:4" x14ac:dyDescent="0.2">
      <c r="D3925" s="130"/>
    </row>
    <row r="3926" spans="4:4" x14ac:dyDescent="0.2">
      <c r="D3926" s="130"/>
    </row>
    <row r="3927" spans="4:4" x14ac:dyDescent="0.2">
      <c r="D3927" s="130"/>
    </row>
    <row r="3928" spans="4:4" x14ac:dyDescent="0.2">
      <c r="D3928" s="130"/>
    </row>
    <row r="3929" spans="4:4" x14ac:dyDescent="0.2">
      <c r="D3929" s="130"/>
    </row>
    <row r="3930" spans="4:4" x14ac:dyDescent="0.2">
      <c r="D3930" s="130"/>
    </row>
    <row r="3931" spans="4:4" x14ac:dyDescent="0.2">
      <c r="D3931" s="130"/>
    </row>
    <row r="3932" spans="4:4" x14ac:dyDescent="0.2">
      <c r="D3932" s="130"/>
    </row>
    <row r="3933" spans="4:4" x14ac:dyDescent="0.2">
      <c r="D3933" s="130"/>
    </row>
    <row r="3934" spans="4:4" x14ac:dyDescent="0.2">
      <c r="D3934" s="130"/>
    </row>
    <row r="3935" spans="4:4" x14ac:dyDescent="0.2">
      <c r="D3935" s="130"/>
    </row>
    <row r="3936" spans="4:4" x14ac:dyDescent="0.2">
      <c r="D3936" s="130"/>
    </row>
    <row r="3937" spans="4:4" x14ac:dyDescent="0.2">
      <c r="D3937" s="130"/>
    </row>
    <row r="3938" spans="4:4" x14ac:dyDescent="0.2">
      <c r="D3938" s="130"/>
    </row>
    <row r="3939" spans="4:4" x14ac:dyDescent="0.2">
      <c r="D3939" s="130"/>
    </row>
    <row r="3940" spans="4:4" x14ac:dyDescent="0.2">
      <c r="D3940" s="130"/>
    </row>
    <row r="3941" spans="4:4" x14ac:dyDescent="0.2">
      <c r="D3941" s="130"/>
    </row>
    <row r="3942" spans="4:4" x14ac:dyDescent="0.2">
      <c r="D3942" s="130"/>
    </row>
    <row r="3943" spans="4:4" x14ac:dyDescent="0.2">
      <c r="D3943" s="130"/>
    </row>
    <row r="3944" spans="4:4" x14ac:dyDescent="0.2">
      <c r="D3944" s="130"/>
    </row>
    <row r="3945" spans="4:4" x14ac:dyDescent="0.2">
      <c r="D3945" s="130"/>
    </row>
    <row r="3946" spans="4:4" x14ac:dyDescent="0.2">
      <c r="D3946" s="130"/>
    </row>
    <row r="3947" spans="4:4" x14ac:dyDescent="0.2">
      <c r="D3947" s="130"/>
    </row>
    <row r="3948" spans="4:4" x14ac:dyDescent="0.2">
      <c r="D3948" s="130"/>
    </row>
    <row r="3949" spans="4:4" x14ac:dyDescent="0.2">
      <c r="D3949" s="130"/>
    </row>
    <row r="3950" spans="4:4" x14ac:dyDescent="0.2">
      <c r="D3950" s="130"/>
    </row>
    <row r="3951" spans="4:4" x14ac:dyDescent="0.2">
      <c r="D3951" s="130"/>
    </row>
    <row r="3952" spans="4:4" x14ac:dyDescent="0.2">
      <c r="D3952" s="130"/>
    </row>
    <row r="3953" spans="4:4" x14ac:dyDescent="0.2">
      <c r="D3953" s="130"/>
    </row>
    <row r="3954" spans="4:4" x14ac:dyDescent="0.2">
      <c r="D3954" s="130"/>
    </row>
    <row r="3955" spans="4:4" x14ac:dyDescent="0.2">
      <c r="D3955" s="130"/>
    </row>
    <row r="3956" spans="4:4" x14ac:dyDescent="0.2">
      <c r="D3956" s="130"/>
    </row>
    <row r="3957" spans="4:4" x14ac:dyDescent="0.2">
      <c r="D3957" s="130"/>
    </row>
    <row r="3958" spans="4:4" x14ac:dyDescent="0.2">
      <c r="D3958" s="130"/>
    </row>
    <row r="3959" spans="4:4" x14ac:dyDescent="0.2">
      <c r="D3959" s="130"/>
    </row>
    <row r="3960" spans="4:4" x14ac:dyDescent="0.2">
      <c r="D3960" s="130"/>
    </row>
    <row r="3961" spans="4:4" x14ac:dyDescent="0.2">
      <c r="D3961" s="130"/>
    </row>
    <row r="3962" spans="4:4" x14ac:dyDescent="0.2">
      <c r="D3962" s="130"/>
    </row>
    <row r="3963" spans="4:4" x14ac:dyDescent="0.2">
      <c r="D3963" s="130"/>
    </row>
    <row r="3964" spans="4:4" x14ac:dyDescent="0.2">
      <c r="D3964" s="130"/>
    </row>
    <row r="3965" spans="4:4" x14ac:dyDescent="0.2">
      <c r="D3965" s="130"/>
    </row>
    <row r="3966" spans="4:4" x14ac:dyDescent="0.2">
      <c r="D3966" s="130"/>
    </row>
    <row r="3967" spans="4:4" x14ac:dyDescent="0.2">
      <c r="D3967" s="130"/>
    </row>
    <row r="3968" spans="4:4" x14ac:dyDescent="0.2">
      <c r="D3968" s="130"/>
    </row>
    <row r="3969" spans="4:4" x14ac:dyDescent="0.2">
      <c r="D3969" s="130"/>
    </row>
    <row r="3970" spans="4:4" x14ac:dyDescent="0.2">
      <c r="D3970" s="130"/>
    </row>
    <row r="3971" spans="4:4" x14ac:dyDescent="0.2">
      <c r="D3971" s="130"/>
    </row>
    <row r="3972" spans="4:4" x14ac:dyDescent="0.2">
      <c r="D3972" s="130"/>
    </row>
    <row r="3973" spans="4:4" x14ac:dyDescent="0.2">
      <c r="D3973" s="130"/>
    </row>
    <row r="3974" spans="4:4" x14ac:dyDescent="0.2">
      <c r="D3974" s="130"/>
    </row>
    <row r="3975" spans="4:4" x14ac:dyDescent="0.2">
      <c r="D3975" s="130"/>
    </row>
    <row r="3976" spans="4:4" x14ac:dyDescent="0.2">
      <c r="D3976" s="130"/>
    </row>
    <row r="3977" spans="4:4" x14ac:dyDescent="0.2">
      <c r="D3977" s="130"/>
    </row>
    <row r="3978" spans="4:4" x14ac:dyDescent="0.2">
      <c r="D3978" s="130"/>
    </row>
    <row r="3979" spans="4:4" x14ac:dyDescent="0.2">
      <c r="D3979" s="130"/>
    </row>
    <row r="3980" spans="4:4" x14ac:dyDescent="0.2">
      <c r="D3980" s="130"/>
    </row>
    <row r="3981" spans="4:4" x14ac:dyDescent="0.2">
      <c r="D3981" s="130"/>
    </row>
    <row r="3982" spans="4:4" x14ac:dyDescent="0.2">
      <c r="D3982" s="130"/>
    </row>
    <row r="3983" spans="4:4" x14ac:dyDescent="0.2">
      <c r="D3983" s="130"/>
    </row>
    <row r="3984" spans="4:4" x14ac:dyDescent="0.2">
      <c r="D3984" s="130"/>
    </row>
    <row r="3985" spans="4:4" x14ac:dyDescent="0.2">
      <c r="D3985" s="130"/>
    </row>
    <row r="3986" spans="4:4" x14ac:dyDescent="0.2">
      <c r="D3986" s="130"/>
    </row>
    <row r="3987" spans="4:4" x14ac:dyDescent="0.2">
      <c r="D3987" s="130"/>
    </row>
    <row r="3988" spans="4:4" x14ac:dyDescent="0.2">
      <c r="D3988" s="130"/>
    </row>
    <row r="3989" spans="4:4" x14ac:dyDescent="0.2">
      <c r="D3989" s="130"/>
    </row>
    <row r="3990" spans="4:4" x14ac:dyDescent="0.2">
      <c r="D3990" s="130"/>
    </row>
    <row r="3991" spans="4:4" x14ac:dyDescent="0.2">
      <c r="D3991" s="130"/>
    </row>
    <row r="3992" spans="4:4" x14ac:dyDescent="0.2">
      <c r="D3992" s="130"/>
    </row>
    <row r="3993" spans="4:4" x14ac:dyDescent="0.2">
      <c r="D3993" s="130"/>
    </row>
    <row r="3994" spans="4:4" x14ac:dyDescent="0.2">
      <c r="D3994" s="130"/>
    </row>
    <row r="3995" spans="4:4" x14ac:dyDescent="0.2">
      <c r="D3995" s="130"/>
    </row>
    <row r="3996" spans="4:4" x14ac:dyDescent="0.2">
      <c r="D3996" s="130"/>
    </row>
    <row r="3997" spans="4:4" x14ac:dyDescent="0.2">
      <c r="D3997" s="130"/>
    </row>
    <row r="3998" spans="4:4" x14ac:dyDescent="0.2">
      <c r="D3998" s="130"/>
    </row>
    <row r="3999" spans="4:4" x14ac:dyDescent="0.2">
      <c r="D3999" s="130"/>
    </row>
    <row r="4000" spans="4:4" x14ac:dyDescent="0.2">
      <c r="D4000" s="130"/>
    </row>
    <row r="4001" spans="4:4" x14ac:dyDescent="0.2">
      <c r="D4001" s="130"/>
    </row>
    <row r="4002" spans="4:4" x14ac:dyDescent="0.2">
      <c r="D4002" s="130"/>
    </row>
    <row r="4003" spans="4:4" x14ac:dyDescent="0.2">
      <c r="D4003" s="130"/>
    </row>
    <row r="4004" spans="4:4" x14ac:dyDescent="0.2">
      <c r="D4004" s="130"/>
    </row>
    <row r="4005" spans="4:4" x14ac:dyDescent="0.2">
      <c r="D4005" s="130"/>
    </row>
    <row r="4006" spans="4:4" x14ac:dyDescent="0.2">
      <c r="D4006" s="130"/>
    </row>
    <row r="4007" spans="4:4" x14ac:dyDescent="0.2">
      <c r="D4007" s="130"/>
    </row>
    <row r="4008" spans="4:4" x14ac:dyDescent="0.2">
      <c r="D4008" s="130"/>
    </row>
    <row r="4009" spans="4:4" x14ac:dyDescent="0.2">
      <c r="D4009" s="130"/>
    </row>
    <row r="4010" spans="4:4" x14ac:dyDescent="0.2">
      <c r="D4010" s="130"/>
    </row>
    <row r="4011" spans="4:4" x14ac:dyDescent="0.2">
      <c r="D4011" s="130"/>
    </row>
    <row r="4012" spans="4:4" x14ac:dyDescent="0.2">
      <c r="D4012" s="130"/>
    </row>
    <row r="4013" spans="4:4" x14ac:dyDescent="0.2">
      <c r="D4013" s="130"/>
    </row>
    <row r="4014" spans="4:4" x14ac:dyDescent="0.2">
      <c r="D4014" s="130"/>
    </row>
    <row r="4015" spans="4:4" x14ac:dyDescent="0.2">
      <c r="D4015" s="130"/>
    </row>
    <row r="4016" spans="4:4" x14ac:dyDescent="0.2">
      <c r="D4016" s="130"/>
    </row>
    <row r="4017" spans="4:4" x14ac:dyDescent="0.2">
      <c r="D4017" s="130"/>
    </row>
    <row r="4018" spans="4:4" x14ac:dyDescent="0.2">
      <c r="D4018" s="130"/>
    </row>
    <row r="4019" spans="4:4" x14ac:dyDescent="0.2">
      <c r="D4019" s="130"/>
    </row>
    <row r="4020" spans="4:4" x14ac:dyDescent="0.2">
      <c r="D4020" s="130"/>
    </row>
    <row r="4021" spans="4:4" x14ac:dyDescent="0.2">
      <c r="D4021" s="130"/>
    </row>
    <row r="4022" spans="4:4" x14ac:dyDescent="0.2">
      <c r="D4022" s="130"/>
    </row>
    <row r="4023" spans="4:4" x14ac:dyDescent="0.2">
      <c r="D4023" s="130"/>
    </row>
    <row r="4024" spans="4:4" x14ac:dyDescent="0.2">
      <c r="D4024" s="130"/>
    </row>
    <row r="4025" spans="4:4" x14ac:dyDescent="0.2">
      <c r="D4025" s="130"/>
    </row>
    <row r="4026" spans="4:4" x14ac:dyDescent="0.2">
      <c r="D4026" s="130"/>
    </row>
    <row r="4027" spans="4:4" x14ac:dyDescent="0.2">
      <c r="D4027" s="130"/>
    </row>
    <row r="4028" spans="4:4" x14ac:dyDescent="0.2">
      <c r="D4028" s="130"/>
    </row>
    <row r="4029" spans="4:4" x14ac:dyDescent="0.2">
      <c r="D4029" s="130"/>
    </row>
    <row r="4030" spans="4:4" x14ac:dyDescent="0.2">
      <c r="D4030" s="130"/>
    </row>
    <row r="4031" spans="4:4" x14ac:dyDescent="0.2">
      <c r="D4031" s="130"/>
    </row>
    <row r="4032" spans="4:4" x14ac:dyDescent="0.2">
      <c r="D4032" s="130"/>
    </row>
    <row r="4033" spans="4:4" x14ac:dyDescent="0.2">
      <c r="D4033" s="130"/>
    </row>
    <row r="4034" spans="4:4" x14ac:dyDescent="0.2">
      <c r="D4034" s="130"/>
    </row>
    <row r="4035" spans="4:4" x14ac:dyDescent="0.2">
      <c r="D4035" s="130"/>
    </row>
    <row r="4036" spans="4:4" x14ac:dyDescent="0.2">
      <c r="D4036" s="130"/>
    </row>
    <row r="4037" spans="4:4" x14ac:dyDescent="0.2">
      <c r="D4037" s="130"/>
    </row>
    <row r="4038" spans="4:4" x14ac:dyDescent="0.2">
      <c r="D4038" s="130"/>
    </row>
    <row r="4039" spans="4:4" x14ac:dyDescent="0.2">
      <c r="D4039" s="130"/>
    </row>
    <row r="4040" spans="4:4" x14ac:dyDescent="0.2">
      <c r="D4040" s="130"/>
    </row>
    <row r="4041" spans="4:4" x14ac:dyDescent="0.2">
      <c r="D4041" s="130"/>
    </row>
    <row r="4042" spans="4:4" x14ac:dyDescent="0.2">
      <c r="D4042" s="130"/>
    </row>
    <row r="4043" spans="4:4" x14ac:dyDescent="0.2">
      <c r="D4043" s="130"/>
    </row>
    <row r="4044" spans="4:4" x14ac:dyDescent="0.2">
      <c r="D4044" s="130"/>
    </row>
    <row r="4045" spans="4:4" x14ac:dyDescent="0.2">
      <c r="D4045" s="130"/>
    </row>
    <row r="4046" spans="4:4" x14ac:dyDescent="0.2">
      <c r="D4046" s="130"/>
    </row>
    <row r="4047" spans="4:4" x14ac:dyDescent="0.2">
      <c r="D4047" s="130"/>
    </row>
    <row r="4048" spans="4:4" x14ac:dyDescent="0.2">
      <c r="D4048" s="130"/>
    </row>
    <row r="4049" spans="4:4" x14ac:dyDescent="0.2">
      <c r="D4049" s="130"/>
    </row>
    <row r="4050" spans="4:4" x14ac:dyDescent="0.2">
      <c r="D4050" s="130"/>
    </row>
    <row r="4051" spans="4:4" x14ac:dyDescent="0.2">
      <c r="D4051" s="130"/>
    </row>
    <row r="4052" spans="4:4" x14ac:dyDescent="0.2">
      <c r="D4052" s="130"/>
    </row>
    <row r="4053" spans="4:4" x14ac:dyDescent="0.2">
      <c r="D4053" s="130"/>
    </row>
    <row r="4054" spans="4:4" x14ac:dyDescent="0.2">
      <c r="D4054" s="130"/>
    </row>
    <row r="4055" spans="4:4" x14ac:dyDescent="0.2">
      <c r="D4055" s="130"/>
    </row>
    <row r="4056" spans="4:4" x14ac:dyDescent="0.2">
      <c r="D4056" s="130"/>
    </row>
    <row r="4057" spans="4:4" x14ac:dyDescent="0.2">
      <c r="D4057" s="130"/>
    </row>
    <row r="4058" spans="4:4" x14ac:dyDescent="0.2">
      <c r="D4058" s="130"/>
    </row>
    <row r="4059" spans="4:4" x14ac:dyDescent="0.2">
      <c r="D4059" s="130"/>
    </row>
    <row r="4060" spans="4:4" x14ac:dyDescent="0.2">
      <c r="D4060" s="130"/>
    </row>
    <row r="4061" spans="4:4" x14ac:dyDescent="0.2">
      <c r="D4061" s="130"/>
    </row>
    <row r="4062" spans="4:4" x14ac:dyDescent="0.2">
      <c r="D4062" s="130"/>
    </row>
    <row r="4063" spans="4:4" x14ac:dyDescent="0.2">
      <c r="D4063" s="130"/>
    </row>
    <row r="4064" spans="4:4" x14ac:dyDescent="0.2">
      <c r="D4064" s="130"/>
    </row>
    <row r="4065" spans="4:4" x14ac:dyDescent="0.2">
      <c r="D4065" s="130"/>
    </row>
    <row r="4066" spans="4:4" x14ac:dyDescent="0.2">
      <c r="D4066" s="130"/>
    </row>
    <row r="4067" spans="4:4" x14ac:dyDescent="0.2">
      <c r="D4067" s="130"/>
    </row>
    <row r="4068" spans="4:4" x14ac:dyDescent="0.2">
      <c r="D4068" s="130"/>
    </row>
    <row r="4069" spans="4:4" x14ac:dyDescent="0.2">
      <c r="D4069" s="130"/>
    </row>
    <row r="4070" spans="4:4" x14ac:dyDescent="0.2">
      <c r="D4070" s="130"/>
    </row>
    <row r="4071" spans="4:4" x14ac:dyDescent="0.2">
      <c r="D4071" s="130"/>
    </row>
    <row r="4072" spans="4:4" x14ac:dyDescent="0.2">
      <c r="D4072" s="130"/>
    </row>
    <row r="4073" spans="4:4" x14ac:dyDescent="0.2">
      <c r="D4073" s="130"/>
    </row>
    <row r="4074" spans="4:4" x14ac:dyDescent="0.2">
      <c r="D4074" s="130"/>
    </row>
    <row r="4075" spans="4:4" x14ac:dyDescent="0.2">
      <c r="D4075" s="130"/>
    </row>
    <row r="4076" spans="4:4" x14ac:dyDescent="0.2">
      <c r="D4076" s="130"/>
    </row>
    <row r="4077" spans="4:4" x14ac:dyDescent="0.2">
      <c r="D4077" s="130"/>
    </row>
    <row r="4078" spans="4:4" x14ac:dyDescent="0.2">
      <c r="D4078" s="130"/>
    </row>
    <row r="4079" spans="4:4" x14ac:dyDescent="0.2">
      <c r="D4079" s="130"/>
    </row>
    <row r="4080" spans="4:4" x14ac:dyDescent="0.2">
      <c r="D4080" s="130"/>
    </row>
    <row r="4081" spans="4:4" x14ac:dyDescent="0.2">
      <c r="D4081" s="130"/>
    </row>
    <row r="4082" spans="4:4" x14ac:dyDescent="0.2">
      <c r="D4082" s="130"/>
    </row>
    <row r="4083" spans="4:4" x14ac:dyDescent="0.2">
      <c r="D4083" s="130"/>
    </row>
    <row r="4084" spans="4:4" x14ac:dyDescent="0.2">
      <c r="D4084" s="130"/>
    </row>
    <row r="4085" spans="4:4" x14ac:dyDescent="0.2">
      <c r="D4085" s="130"/>
    </row>
    <row r="4086" spans="4:4" x14ac:dyDescent="0.2">
      <c r="D4086" s="130"/>
    </row>
    <row r="4087" spans="4:4" x14ac:dyDescent="0.2">
      <c r="D4087" s="130"/>
    </row>
    <row r="4088" spans="4:4" x14ac:dyDescent="0.2">
      <c r="D4088" s="130"/>
    </row>
    <row r="4089" spans="4:4" x14ac:dyDescent="0.2">
      <c r="D4089" s="130"/>
    </row>
    <row r="4090" spans="4:4" x14ac:dyDescent="0.2">
      <c r="D4090" s="130"/>
    </row>
    <row r="4091" spans="4:4" x14ac:dyDescent="0.2">
      <c r="D4091" s="130"/>
    </row>
    <row r="4092" spans="4:4" x14ac:dyDescent="0.2">
      <c r="D4092" s="130"/>
    </row>
    <row r="4093" spans="4:4" x14ac:dyDescent="0.2">
      <c r="D4093" s="130"/>
    </row>
    <row r="4094" spans="4:4" x14ac:dyDescent="0.2">
      <c r="D4094" s="130"/>
    </row>
    <row r="4095" spans="4:4" x14ac:dyDescent="0.2">
      <c r="D4095" s="130"/>
    </row>
    <row r="4096" spans="4:4" x14ac:dyDescent="0.2">
      <c r="D4096" s="130"/>
    </row>
    <row r="4097" spans="4:4" x14ac:dyDescent="0.2">
      <c r="D4097" s="130"/>
    </row>
    <row r="4098" spans="4:4" x14ac:dyDescent="0.2">
      <c r="D4098" s="130"/>
    </row>
    <row r="4099" spans="4:4" x14ac:dyDescent="0.2">
      <c r="D4099" s="130"/>
    </row>
    <row r="4100" spans="4:4" x14ac:dyDescent="0.2">
      <c r="D4100" s="130"/>
    </row>
    <row r="4101" spans="4:4" x14ac:dyDescent="0.2">
      <c r="D4101" s="130"/>
    </row>
    <row r="4102" spans="4:4" x14ac:dyDescent="0.2">
      <c r="D4102" s="130"/>
    </row>
    <row r="4103" spans="4:4" x14ac:dyDescent="0.2">
      <c r="D4103" s="130"/>
    </row>
    <row r="4104" spans="4:4" x14ac:dyDescent="0.2">
      <c r="D4104" s="130"/>
    </row>
    <row r="4105" spans="4:4" x14ac:dyDescent="0.2">
      <c r="D4105" s="130"/>
    </row>
    <row r="4106" spans="4:4" x14ac:dyDescent="0.2">
      <c r="D4106" s="130"/>
    </row>
    <row r="4107" spans="4:4" x14ac:dyDescent="0.2">
      <c r="D4107" s="130"/>
    </row>
    <row r="4108" spans="4:4" x14ac:dyDescent="0.2">
      <c r="D4108" s="130"/>
    </row>
    <row r="4109" spans="4:4" x14ac:dyDescent="0.2">
      <c r="D4109" s="130"/>
    </row>
    <row r="4110" spans="4:4" x14ac:dyDescent="0.2">
      <c r="D4110" s="130"/>
    </row>
    <row r="4111" spans="4:4" x14ac:dyDescent="0.2">
      <c r="D4111" s="130"/>
    </row>
    <row r="4112" spans="4:4" x14ac:dyDescent="0.2">
      <c r="D4112" s="130"/>
    </row>
    <row r="4113" spans="4:4" x14ac:dyDescent="0.2">
      <c r="D4113" s="130"/>
    </row>
    <row r="4114" spans="4:4" x14ac:dyDescent="0.2">
      <c r="D4114" s="130"/>
    </row>
    <row r="4115" spans="4:4" x14ac:dyDescent="0.2">
      <c r="D4115" s="130"/>
    </row>
    <row r="4116" spans="4:4" x14ac:dyDescent="0.2">
      <c r="D4116" s="130"/>
    </row>
    <row r="4117" spans="4:4" x14ac:dyDescent="0.2">
      <c r="D4117" s="130"/>
    </row>
    <row r="4118" spans="4:4" x14ac:dyDescent="0.2">
      <c r="D4118" s="130"/>
    </row>
    <row r="4119" spans="4:4" x14ac:dyDescent="0.2">
      <c r="D4119" s="130"/>
    </row>
    <row r="4120" spans="4:4" x14ac:dyDescent="0.2">
      <c r="D4120" s="130"/>
    </row>
    <row r="4121" spans="4:4" x14ac:dyDescent="0.2">
      <c r="D4121" s="130"/>
    </row>
    <row r="4122" spans="4:4" x14ac:dyDescent="0.2">
      <c r="D4122" s="130"/>
    </row>
    <row r="4123" spans="4:4" x14ac:dyDescent="0.2">
      <c r="D4123" s="130"/>
    </row>
    <row r="4124" spans="4:4" x14ac:dyDescent="0.2">
      <c r="D4124" s="130"/>
    </row>
    <row r="4125" spans="4:4" x14ac:dyDescent="0.2">
      <c r="D4125" s="130"/>
    </row>
    <row r="4126" spans="4:4" x14ac:dyDescent="0.2">
      <c r="D4126" s="130"/>
    </row>
    <row r="4127" spans="4:4" x14ac:dyDescent="0.2">
      <c r="D4127" s="130"/>
    </row>
    <row r="4128" spans="4:4" x14ac:dyDescent="0.2">
      <c r="D4128" s="130"/>
    </row>
    <row r="4129" spans="4:4" x14ac:dyDescent="0.2">
      <c r="D4129" s="130"/>
    </row>
    <row r="4130" spans="4:4" x14ac:dyDescent="0.2">
      <c r="D4130" s="130"/>
    </row>
    <row r="4131" spans="4:4" x14ac:dyDescent="0.2">
      <c r="D4131" s="130"/>
    </row>
    <row r="4132" spans="4:4" x14ac:dyDescent="0.2">
      <c r="D4132" s="130"/>
    </row>
    <row r="4133" spans="4:4" x14ac:dyDescent="0.2">
      <c r="D4133" s="130"/>
    </row>
    <row r="4134" spans="4:4" x14ac:dyDescent="0.2">
      <c r="D4134" s="130"/>
    </row>
    <row r="4135" spans="4:4" x14ac:dyDescent="0.2">
      <c r="D4135" s="130"/>
    </row>
    <row r="4136" spans="4:4" x14ac:dyDescent="0.2">
      <c r="D4136" s="130"/>
    </row>
    <row r="4137" spans="4:4" x14ac:dyDescent="0.2">
      <c r="D4137" s="130"/>
    </row>
    <row r="4138" spans="4:4" x14ac:dyDescent="0.2">
      <c r="D4138" s="130"/>
    </row>
    <row r="4139" spans="4:4" x14ac:dyDescent="0.2">
      <c r="D4139" s="130"/>
    </row>
    <row r="4140" spans="4:4" x14ac:dyDescent="0.2">
      <c r="D4140" s="130"/>
    </row>
    <row r="4141" spans="4:4" x14ac:dyDescent="0.2">
      <c r="D4141" s="130"/>
    </row>
    <row r="4142" spans="4:4" x14ac:dyDescent="0.2">
      <c r="D4142" s="130"/>
    </row>
    <row r="4143" spans="4:4" x14ac:dyDescent="0.2">
      <c r="D4143" s="130"/>
    </row>
    <row r="4144" spans="4:4" x14ac:dyDescent="0.2">
      <c r="D4144" s="130"/>
    </row>
    <row r="4145" spans="4:4" x14ac:dyDescent="0.2">
      <c r="D4145" s="130"/>
    </row>
    <row r="4146" spans="4:4" x14ac:dyDescent="0.2">
      <c r="D4146" s="130"/>
    </row>
    <row r="4147" spans="4:4" x14ac:dyDescent="0.2">
      <c r="D4147" s="130"/>
    </row>
    <row r="4148" spans="4:4" x14ac:dyDescent="0.2">
      <c r="D4148" s="130"/>
    </row>
    <row r="4149" spans="4:4" x14ac:dyDescent="0.2">
      <c r="D4149" s="130"/>
    </row>
    <row r="4150" spans="4:4" x14ac:dyDescent="0.2">
      <c r="D4150" s="130"/>
    </row>
    <row r="4151" spans="4:4" x14ac:dyDescent="0.2">
      <c r="D4151" s="130"/>
    </row>
    <row r="4152" spans="4:4" x14ac:dyDescent="0.2">
      <c r="D4152" s="130"/>
    </row>
    <row r="4153" spans="4:4" x14ac:dyDescent="0.2">
      <c r="D4153" s="130"/>
    </row>
    <row r="4154" spans="4:4" x14ac:dyDescent="0.2">
      <c r="D4154" s="130"/>
    </row>
    <row r="4155" spans="4:4" x14ac:dyDescent="0.2">
      <c r="D4155" s="130"/>
    </row>
    <row r="4156" spans="4:4" x14ac:dyDescent="0.2">
      <c r="D4156" s="130"/>
    </row>
    <row r="4157" spans="4:4" x14ac:dyDescent="0.2">
      <c r="D4157" s="130"/>
    </row>
    <row r="4158" spans="4:4" x14ac:dyDescent="0.2">
      <c r="D4158" s="130"/>
    </row>
    <row r="4159" spans="4:4" x14ac:dyDescent="0.2">
      <c r="D4159" s="130"/>
    </row>
    <row r="4160" spans="4:4" x14ac:dyDescent="0.2">
      <c r="D4160" s="130"/>
    </row>
    <row r="4161" spans="4:4" x14ac:dyDescent="0.2">
      <c r="D4161" s="130"/>
    </row>
    <row r="4162" spans="4:4" x14ac:dyDescent="0.2">
      <c r="D4162" s="130"/>
    </row>
    <row r="4163" spans="4:4" x14ac:dyDescent="0.2">
      <c r="D4163" s="130"/>
    </row>
    <row r="4164" spans="4:4" x14ac:dyDescent="0.2">
      <c r="D4164" s="130"/>
    </row>
    <row r="4165" spans="4:4" x14ac:dyDescent="0.2">
      <c r="D4165" s="130"/>
    </row>
    <row r="4166" spans="4:4" x14ac:dyDescent="0.2">
      <c r="D4166" s="130"/>
    </row>
    <row r="4167" spans="4:4" x14ac:dyDescent="0.2">
      <c r="D4167" s="130"/>
    </row>
    <row r="4168" spans="4:4" x14ac:dyDescent="0.2">
      <c r="D4168" s="130"/>
    </row>
    <row r="4169" spans="4:4" x14ac:dyDescent="0.2">
      <c r="D4169" s="130"/>
    </row>
    <row r="4170" spans="4:4" x14ac:dyDescent="0.2">
      <c r="D4170" s="130"/>
    </row>
    <row r="4171" spans="4:4" x14ac:dyDescent="0.2">
      <c r="D4171" s="130"/>
    </row>
    <row r="4172" spans="4:4" x14ac:dyDescent="0.2">
      <c r="D4172" s="130"/>
    </row>
    <row r="4173" spans="4:4" x14ac:dyDescent="0.2">
      <c r="D4173" s="130"/>
    </row>
    <row r="4174" spans="4:4" x14ac:dyDescent="0.2">
      <c r="D4174" s="130"/>
    </row>
    <row r="4175" spans="4:4" x14ac:dyDescent="0.2">
      <c r="D4175" s="130"/>
    </row>
    <row r="4176" spans="4:4" x14ac:dyDescent="0.2">
      <c r="D4176" s="130"/>
    </row>
    <row r="4177" spans="4:4" x14ac:dyDescent="0.2">
      <c r="D4177" s="130"/>
    </row>
    <row r="4178" spans="4:4" x14ac:dyDescent="0.2">
      <c r="D4178" s="130"/>
    </row>
    <row r="4179" spans="4:4" x14ac:dyDescent="0.2">
      <c r="D4179" s="130"/>
    </row>
    <row r="4180" spans="4:4" x14ac:dyDescent="0.2">
      <c r="D4180" s="130"/>
    </row>
    <row r="4181" spans="4:4" x14ac:dyDescent="0.2">
      <c r="D4181" s="130"/>
    </row>
    <row r="4182" spans="4:4" x14ac:dyDescent="0.2">
      <c r="D4182" s="130"/>
    </row>
    <row r="4183" spans="4:4" x14ac:dyDescent="0.2">
      <c r="D4183" s="130"/>
    </row>
    <row r="4184" spans="4:4" x14ac:dyDescent="0.2">
      <c r="D4184" s="130"/>
    </row>
    <row r="4185" spans="4:4" x14ac:dyDescent="0.2">
      <c r="D4185" s="130"/>
    </row>
    <row r="4186" spans="4:4" x14ac:dyDescent="0.2">
      <c r="D4186" s="130"/>
    </row>
    <row r="4187" spans="4:4" x14ac:dyDescent="0.2">
      <c r="D4187" s="130"/>
    </row>
    <row r="4188" spans="4:4" x14ac:dyDescent="0.2">
      <c r="D4188" s="130"/>
    </row>
    <row r="4189" spans="4:4" x14ac:dyDescent="0.2">
      <c r="D4189" s="130"/>
    </row>
    <row r="4190" spans="4:4" x14ac:dyDescent="0.2">
      <c r="D4190" s="130"/>
    </row>
    <row r="4191" spans="4:4" x14ac:dyDescent="0.2">
      <c r="D4191" s="130"/>
    </row>
    <row r="4192" spans="4:4" x14ac:dyDescent="0.2">
      <c r="D4192" s="130"/>
    </row>
    <row r="4193" spans="4:4" x14ac:dyDescent="0.2">
      <c r="D4193" s="130"/>
    </row>
    <row r="4194" spans="4:4" x14ac:dyDescent="0.2">
      <c r="D4194" s="130"/>
    </row>
    <row r="4195" spans="4:4" x14ac:dyDescent="0.2">
      <c r="D4195" s="130"/>
    </row>
    <row r="4196" spans="4:4" x14ac:dyDescent="0.2">
      <c r="D4196" s="130"/>
    </row>
    <row r="4197" spans="4:4" x14ac:dyDescent="0.2">
      <c r="D4197" s="130"/>
    </row>
    <row r="4198" spans="4:4" x14ac:dyDescent="0.2">
      <c r="D4198" s="130"/>
    </row>
    <row r="4199" spans="4:4" x14ac:dyDescent="0.2">
      <c r="D4199" s="130"/>
    </row>
    <row r="4200" spans="4:4" x14ac:dyDescent="0.2">
      <c r="D4200" s="130"/>
    </row>
    <row r="4201" spans="4:4" x14ac:dyDescent="0.2">
      <c r="D4201" s="130"/>
    </row>
    <row r="4202" spans="4:4" x14ac:dyDescent="0.2">
      <c r="D4202" s="130"/>
    </row>
    <row r="4203" spans="4:4" x14ac:dyDescent="0.2">
      <c r="D4203" s="130"/>
    </row>
    <row r="4204" spans="4:4" x14ac:dyDescent="0.2">
      <c r="D4204" s="130"/>
    </row>
    <row r="4205" spans="4:4" x14ac:dyDescent="0.2">
      <c r="D4205" s="130"/>
    </row>
    <row r="4206" spans="4:4" x14ac:dyDescent="0.2">
      <c r="D4206" s="130"/>
    </row>
    <row r="4207" spans="4:4" x14ac:dyDescent="0.2">
      <c r="D4207" s="130"/>
    </row>
    <row r="4208" spans="4:4" x14ac:dyDescent="0.2">
      <c r="D4208" s="130"/>
    </row>
    <row r="4209" spans="4:4" x14ac:dyDescent="0.2">
      <c r="D4209" s="130"/>
    </row>
    <row r="4210" spans="4:4" x14ac:dyDescent="0.2">
      <c r="D4210" s="130"/>
    </row>
    <row r="4211" spans="4:4" x14ac:dyDescent="0.2">
      <c r="D4211" s="130"/>
    </row>
    <row r="4212" spans="4:4" x14ac:dyDescent="0.2">
      <c r="D4212" s="130"/>
    </row>
    <row r="4213" spans="4:4" x14ac:dyDescent="0.2">
      <c r="D4213" s="130"/>
    </row>
    <row r="4214" spans="4:4" x14ac:dyDescent="0.2">
      <c r="D4214" s="130"/>
    </row>
    <row r="4215" spans="4:4" x14ac:dyDescent="0.2">
      <c r="D4215" s="130"/>
    </row>
    <row r="4216" spans="4:4" x14ac:dyDescent="0.2">
      <c r="D4216" s="130"/>
    </row>
    <row r="4217" spans="4:4" x14ac:dyDescent="0.2">
      <c r="D4217" s="130"/>
    </row>
    <row r="4218" spans="4:4" x14ac:dyDescent="0.2">
      <c r="D4218" s="130"/>
    </row>
    <row r="4219" spans="4:4" x14ac:dyDescent="0.2">
      <c r="D4219" s="130"/>
    </row>
    <row r="4220" spans="4:4" x14ac:dyDescent="0.2">
      <c r="D4220" s="130"/>
    </row>
    <row r="4221" spans="4:4" x14ac:dyDescent="0.2">
      <c r="D4221" s="130"/>
    </row>
    <row r="4222" spans="4:4" x14ac:dyDescent="0.2">
      <c r="D4222" s="130"/>
    </row>
    <row r="4223" spans="4:4" x14ac:dyDescent="0.2">
      <c r="D4223" s="130"/>
    </row>
    <row r="4224" spans="4:4" x14ac:dyDescent="0.2">
      <c r="D4224" s="130"/>
    </row>
    <row r="4225" spans="4:4" x14ac:dyDescent="0.2">
      <c r="D4225" s="130"/>
    </row>
    <row r="4226" spans="4:4" x14ac:dyDescent="0.2">
      <c r="D4226" s="130"/>
    </row>
    <row r="4227" spans="4:4" x14ac:dyDescent="0.2">
      <c r="D4227" s="130"/>
    </row>
    <row r="4228" spans="4:4" x14ac:dyDescent="0.2">
      <c r="D4228" s="130"/>
    </row>
    <row r="4229" spans="4:4" x14ac:dyDescent="0.2">
      <c r="D4229" s="130"/>
    </row>
    <row r="4230" spans="4:4" x14ac:dyDescent="0.2">
      <c r="D4230" s="130"/>
    </row>
    <row r="4231" spans="4:4" x14ac:dyDescent="0.2">
      <c r="D4231" s="130"/>
    </row>
    <row r="4232" spans="4:4" x14ac:dyDescent="0.2">
      <c r="D4232" s="130"/>
    </row>
    <row r="4233" spans="4:4" x14ac:dyDescent="0.2">
      <c r="D4233" s="130"/>
    </row>
    <row r="4234" spans="4:4" x14ac:dyDescent="0.2">
      <c r="D4234" s="130"/>
    </row>
    <row r="4235" spans="4:4" x14ac:dyDescent="0.2">
      <c r="D4235" s="130"/>
    </row>
    <row r="4236" spans="4:4" x14ac:dyDescent="0.2">
      <c r="D4236" s="130"/>
    </row>
    <row r="4237" spans="4:4" x14ac:dyDescent="0.2">
      <c r="D4237" s="130"/>
    </row>
    <row r="4238" spans="4:4" x14ac:dyDescent="0.2">
      <c r="D4238" s="130"/>
    </row>
    <row r="4239" spans="4:4" x14ac:dyDescent="0.2">
      <c r="D4239" s="130"/>
    </row>
    <row r="4240" spans="4:4" x14ac:dyDescent="0.2">
      <c r="D4240" s="130"/>
    </row>
    <row r="4241" spans="4:4" x14ac:dyDescent="0.2">
      <c r="D4241" s="130"/>
    </row>
    <row r="4242" spans="4:4" x14ac:dyDescent="0.2">
      <c r="D4242" s="130"/>
    </row>
    <row r="4243" spans="4:4" x14ac:dyDescent="0.2">
      <c r="D4243" s="130"/>
    </row>
    <row r="4244" spans="4:4" x14ac:dyDescent="0.2">
      <c r="D4244" s="130"/>
    </row>
    <row r="4245" spans="4:4" x14ac:dyDescent="0.2">
      <c r="D4245" s="130"/>
    </row>
    <row r="4246" spans="4:4" x14ac:dyDescent="0.2">
      <c r="D4246" s="130"/>
    </row>
    <row r="4247" spans="4:4" x14ac:dyDescent="0.2">
      <c r="D4247" s="130"/>
    </row>
    <row r="4248" spans="4:4" x14ac:dyDescent="0.2">
      <c r="D4248" s="130"/>
    </row>
    <row r="4249" spans="4:4" x14ac:dyDescent="0.2">
      <c r="D4249" s="130"/>
    </row>
    <row r="4250" spans="4:4" x14ac:dyDescent="0.2">
      <c r="D4250" s="130"/>
    </row>
    <row r="4251" spans="4:4" x14ac:dyDescent="0.2">
      <c r="D4251" s="130"/>
    </row>
    <row r="4252" spans="4:4" x14ac:dyDescent="0.2">
      <c r="D4252" s="130"/>
    </row>
    <row r="4253" spans="4:4" x14ac:dyDescent="0.2">
      <c r="D4253" s="130"/>
    </row>
    <row r="4254" spans="4:4" x14ac:dyDescent="0.2">
      <c r="D4254" s="130"/>
    </row>
    <row r="4255" spans="4:4" x14ac:dyDescent="0.2">
      <c r="D4255" s="130"/>
    </row>
    <row r="4256" spans="4:4" x14ac:dyDescent="0.2">
      <c r="D4256" s="130"/>
    </row>
    <row r="4257" spans="4:4" x14ac:dyDescent="0.2">
      <c r="D4257" s="130"/>
    </row>
    <row r="4258" spans="4:4" x14ac:dyDescent="0.2">
      <c r="D4258" s="130"/>
    </row>
    <row r="4259" spans="4:4" x14ac:dyDescent="0.2">
      <c r="D4259" s="130"/>
    </row>
    <row r="4260" spans="4:4" x14ac:dyDescent="0.2">
      <c r="D4260" s="130"/>
    </row>
    <row r="4261" spans="4:4" x14ac:dyDescent="0.2">
      <c r="D4261" s="130"/>
    </row>
    <row r="4262" spans="4:4" x14ac:dyDescent="0.2">
      <c r="D4262" s="130"/>
    </row>
    <row r="4263" spans="4:4" x14ac:dyDescent="0.2">
      <c r="D4263" s="130"/>
    </row>
    <row r="4264" spans="4:4" x14ac:dyDescent="0.2">
      <c r="D4264" s="130"/>
    </row>
    <row r="4265" spans="4:4" x14ac:dyDescent="0.2">
      <c r="D4265" s="130"/>
    </row>
    <row r="4266" spans="4:4" x14ac:dyDescent="0.2">
      <c r="D4266" s="130"/>
    </row>
    <row r="4267" spans="4:4" x14ac:dyDescent="0.2">
      <c r="D4267" s="130"/>
    </row>
    <row r="4268" spans="4:4" x14ac:dyDescent="0.2">
      <c r="D4268" s="130"/>
    </row>
    <row r="4269" spans="4:4" x14ac:dyDescent="0.2">
      <c r="D4269" s="130"/>
    </row>
    <row r="4270" spans="4:4" x14ac:dyDescent="0.2">
      <c r="D4270" s="130"/>
    </row>
    <row r="4271" spans="4:4" x14ac:dyDescent="0.2">
      <c r="D4271" s="130"/>
    </row>
    <row r="4272" spans="4:4" x14ac:dyDescent="0.2">
      <c r="D4272" s="130"/>
    </row>
    <row r="4273" spans="4:4" x14ac:dyDescent="0.2">
      <c r="D4273" s="130"/>
    </row>
    <row r="4274" spans="4:4" x14ac:dyDescent="0.2">
      <c r="D4274" s="130"/>
    </row>
    <row r="4275" spans="4:4" x14ac:dyDescent="0.2">
      <c r="D4275" s="130"/>
    </row>
    <row r="4276" spans="4:4" x14ac:dyDescent="0.2">
      <c r="D4276" s="130"/>
    </row>
    <row r="4277" spans="4:4" x14ac:dyDescent="0.2">
      <c r="D4277" s="130"/>
    </row>
    <row r="4278" spans="4:4" x14ac:dyDescent="0.2">
      <c r="D4278" s="130"/>
    </row>
    <row r="4279" spans="4:4" x14ac:dyDescent="0.2">
      <c r="D4279" s="130"/>
    </row>
    <row r="4280" spans="4:4" x14ac:dyDescent="0.2">
      <c r="D4280" s="130"/>
    </row>
    <row r="4281" spans="4:4" x14ac:dyDescent="0.2">
      <c r="D4281" s="130"/>
    </row>
    <row r="4282" spans="4:4" x14ac:dyDescent="0.2">
      <c r="D4282" s="130"/>
    </row>
    <row r="4283" spans="4:4" x14ac:dyDescent="0.2">
      <c r="D4283" s="130"/>
    </row>
    <row r="4284" spans="4:4" x14ac:dyDescent="0.2">
      <c r="D4284" s="130"/>
    </row>
    <row r="4285" spans="4:4" x14ac:dyDescent="0.2">
      <c r="D4285" s="130"/>
    </row>
    <row r="4286" spans="4:4" x14ac:dyDescent="0.2">
      <c r="D4286" s="130"/>
    </row>
    <row r="4287" spans="4:4" x14ac:dyDescent="0.2">
      <c r="D4287" s="130"/>
    </row>
    <row r="4288" spans="4:4" x14ac:dyDescent="0.2">
      <c r="D4288" s="130"/>
    </row>
    <row r="4289" spans="4:4" x14ac:dyDescent="0.2">
      <c r="D4289" s="130"/>
    </row>
    <row r="4290" spans="4:4" x14ac:dyDescent="0.2">
      <c r="D4290" s="130"/>
    </row>
    <row r="4291" spans="4:4" x14ac:dyDescent="0.2">
      <c r="D4291" s="130"/>
    </row>
    <row r="4292" spans="4:4" x14ac:dyDescent="0.2">
      <c r="D4292" s="130"/>
    </row>
    <row r="4293" spans="4:4" x14ac:dyDescent="0.2">
      <c r="D4293" s="130"/>
    </row>
    <row r="4294" spans="4:4" x14ac:dyDescent="0.2">
      <c r="D4294" s="130"/>
    </row>
    <row r="4295" spans="4:4" x14ac:dyDescent="0.2">
      <c r="D4295" s="130"/>
    </row>
    <row r="4296" spans="4:4" x14ac:dyDescent="0.2">
      <c r="D4296" s="130"/>
    </row>
    <row r="4297" spans="4:4" x14ac:dyDescent="0.2">
      <c r="D4297" s="130"/>
    </row>
    <row r="4298" spans="4:4" x14ac:dyDescent="0.2">
      <c r="D4298" s="130"/>
    </row>
    <row r="4299" spans="4:4" x14ac:dyDescent="0.2">
      <c r="D4299" s="130"/>
    </row>
    <row r="4300" spans="4:4" x14ac:dyDescent="0.2">
      <c r="D4300" s="130"/>
    </row>
    <row r="4301" spans="4:4" x14ac:dyDescent="0.2">
      <c r="D4301" s="130"/>
    </row>
    <row r="4302" spans="4:4" x14ac:dyDescent="0.2">
      <c r="D4302" s="130"/>
    </row>
    <row r="4303" spans="4:4" x14ac:dyDescent="0.2">
      <c r="D4303" s="130"/>
    </row>
    <row r="4304" spans="4:4" x14ac:dyDescent="0.2">
      <c r="D4304" s="130"/>
    </row>
    <row r="4305" spans="4:4" x14ac:dyDescent="0.2">
      <c r="D4305" s="130"/>
    </row>
    <row r="4306" spans="4:4" x14ac:dyDescent="0.2">
      <c r="D4306" s="130"/>
    </row>
    <row r="4307" spans="4:4" x14ac:dyDescent="0.2">
      <c r="D4307" s="130"/>
    </row>
    <row r="4308" spans="4:4" x14ac:dyDescent="0.2">
      <c r="D4308" s="130"/>
    </row>
    <row r="4309" spans="4:4" x14ac:dyDescent="0.2">
      <c r="D4309" s="130"/>
    </row>
    <row r="4310" spans="4:4" x14ac:dyDescent="0.2">
      <c r="D4310" s="130"/>
    </row>
    <row r="4311" spans="4:4" x14ac:dyDescent="0.2">
      <c r="D4311" s="130"/>
    </row>
    <row r="4312" spans="4:4" x14ac:dyDescent="0.2">
      <c r="D4312" s="130"/>
    </row>
    <row r="4313" spans="4:4" x14ac:dyDescent="0.2">
      <c r="D4313" s="130"/>
    </row>
    <row r="4314" spans="4:4" x14ac:dyDescent="0.2">
      <c r="D4314" s="130"/>
    </row>
    <row r="4315" spans="4:4" x14ac:dyDescent="0.2">
      <c r="D4315" s="130"/>
    </row>
    <row r="4316" spans="4:4" x14ac:dyDescent="0.2">
      <c r="D4316" s="130"/>
    </row>
    <row r="4317" spans="4:4" x14ac:dyDescent="0.2">
      <c r="D4317" s="130"/>
    </row>
    <row r="4318" spans="4:4" x14ac:dyDescent="0.2">
      <c r="D4318" s="130"/>
    </row>
    <row r="4319" spans="4:4" x14ac:dyDescent="0.2">
      <c r="D4319" s="130"/>
    </row>
    <row r="4320" spans="4:4" x14ac:dyDescent="0.2">
      <c r="D4320" s="130"/>
    </row>
    <row r="4321" spans="4:4" x14ac:dyDescent="0.2">
      <c r="D4321" s="130"/>
    </row>
    <row r="4322" spans="4:4" x14ac:dyDescent="0.2">
      <c r="D4322" s="130"/>
    </row>
    <row r="4323" spans="4:4" x14ac:dyDescent="0.2">
      <c r="D4323" s="130"/>
    </row>
    <row r="4324" spans="4:4" x14ac:dyDescent="0.2">
      <c r="D4324" s="130"/>
    </row>
    <row r="4325" spans="4:4" x14ac:dyDescent="0.2">
      <c r="D4325" s="130"/>
    </row>
    <row r="4326" spans="4:4" x14ac:dyDescent="0.2">
      <c r="D4326" s="130"/>
    </row>
    <row r="4327" spans="4:4" x14ac:dyDescent="0.2">
      <c r="D4327" s="130"/>
    </row>
    <row r="4328" spans="4:4" x14ac:dyDescent="0.2">
      <c r="D4328" s="130"/>
    </row>
    <row r="4329" spans="4:4" x14ac:dyDescent="0.2">
      <c r="D4329" s="130"/>
    </row>
    <row r="4330" spans="4:4" x14ac:dyDescent="0.2">
      <c r="D4330" s="130"/>
    </row>
    <row r="4331" spans="4:4" x14ac:dyDescent="0.2">
      <c r="D4331" s="130"/>
    </row>
    <row r="4332" spans="4:4" x14ac:dyDescent="0.2">
      <c r="D4332" s="130"/>
    </row>
    <row r="4333" spans="4:4" x14ac:dyDescent="0.2">
      <c r="D4333" s="130"/>
    </row>
    <row r="4334" spans="4:4" x14ac:dyDescent="0.2">
      <c r="D4334" s="130"/>
    </row>
    <row r="4335" spans="4:4" x14ac:dyDescent="0.2">
      <c r="D4335" s="130"/>
    </row>
    <row r="4336" spans="4:4" x14ac:dyDescent="0.2">
      <c r="D4336" s="130"/>
    </row>
    <row r="4337" spans="4:4" x14ac:dyDescent="0.2">
      <c r="D4337" s="130"/>
    </row>
    <row r="4338" spans="4:4" x14ac:dyDescent="0.2">
      <c r="D4338" s="130"/>
    </row>
    <row r="4339" spans="4:4" x14ac:dyDescent="0.2">
      <c r="D4339" s="130"/>
    </row>
    <row r="4340" spans="4:4" x14ac:dyDescent="0.2">
      <c r="D4340" s="130"/>
    </row>
    <row r="4341" spans="4:4" x14ac:dyDescent="0.2">
      <c r="D4341" s="130"/>
    </row>
    <row r="4342" spans="4:4" x14ac:dyDescent="0.2">
      <c r="D4342" s="130"/>
    </row>
    <row r="4343" spans="4:4" x14ac:dyDescent="0.2">
      <c r="D4343" s="130"/>
    </row>
    <row r="4344" spans="4:4" x14ac:dyDescent="0.2">
      <c r="D4344" s="130"/>
    </row>
    <row r="4345" spans="4:4" x14ac:dyDescent="0.2">
      <c r="D4345" s="130"/>
    </row>
    <row r="4346" spans="4:4" x14ac:dyDescent="0.2">
      <c r="D4346" s="130"/>
    </row>
    <row r="4347" spans="4:4" x14ac:dyDescent="0.2">
      <c r="D4347" s="130"/>
    </row>
    <row r="4348" spans="4:4" x14ac:dyDescent="0.2">
      <c r="D4348" s="130"/>
    </row>
    <row r="4349" spans="4:4" x14ac:dyDescent="0.2">
      <c r="D4349" s="130"/>
    </row>
    <row r="4350" spans="4:4" x14ac:dyDescent="0.2">
      <c r="D4350" s="130"/>
    </row>
    <row r="4351" spans="4:4" x14ac:dyDescent="0.2">
      <c r="D4351" s="130"/>
    </row>
    <row r="4352" spans="4:4" x14ac:dyDescent="0.2">
      <c r="D4352" s="130"/>
    </row>
    <row r="4353" spans="4:4" x14ac:dyDescent="0.2">
      <c r="D4353" s="130"/>
    </row>
    <row r="4354" spans="4:4" x14ac:dyDescent="0.2">
      <c r="D4354" s="130"/>
    </row>
    <row r="4355" spans="4:4" x14ac:dyDescent="0.2">
      <c r="D4355" s="130"/>
    </row>
    <row r="4356" spans="4:4" x14ac:dyDescent="0.2">
      <c r="D4356" s="130"/>
    </row>
    <row r="4357" spans="4:4" x14ac:dyDescent="0.2">
      <c r="D4357" s="130"/>
    </row>
    <row r="4358" spans="4:4" x14ac:dyDescent="0.2">
      <c r="D4358" s="130"/>
    </row>
    <row r="4359" spans="4:4" x14ac:dyDescent="0.2">
      <c r="D4359" s="130"/>
    </row>
    <row r="4360" spans="4:4" x14ac:dyDescent="0.2">
      <c r="D4360" s="130"/>
    </row>
    <row r="4361" spans="4:4" x14ac:dyDescent="0.2">
      <c r="D4361" s="130"/>
    </row>
    <row r="4362" spans="4:4" x14ac:dyDescent="0.2">
      <c r="D4362" s="130"/>
    </row>
    <row r="4363" spans="4:4" x14ac:dyDescent="0.2">
      <c r="D4363" s="130"/>
    </row>
    <row r="4364" spans="4:4" x14ac:dyDescent="0.2">
      <c r="D4364" s="130"/>
    </row>
    <row r="4365" spans="4:4" x14ac:dyDescent="0.2">
      <c r="D4365" s="130"/>
    </row>
    <row r="4366" spans="4:4" x14ac:dyDescent="0.2">
      <c r="D4366" s="130"/>
    </row>
    <row r="4367" spans="4:4" x14ac:dyDescent="0.2">
      <c r="D4367" s="130"/>
    </row>
    <row r="4368" spans="4:4" x14ac:dyDescent="0.2">
      <c r="D4368" s="130"/>
    </row>
    <row r="4369" spans="4:4" x14ac:dyDescent="0.2">
      <c r="D4369" s="130"/>
    </row>
    <row r="4370" spans="4:4" x14ac:dyDescent="0.2">
      <c r="D4370" s="130"/>
    </row>
    <row r="4371" spans="4:4" x14ac:dyDescent="0.2">
      <c r="D4371" s="130"/>
    </row>
    <row r="4372" spans="4:4" x14ac:dyDescent="0.2">
      <c r="D4372" s="130"/>
    </row>
    <row r="4373" spans="4:4" x14ac:dyDescent="0.2">
      <c r="D4373" s="130"/>
    </row>
    <row r="4374" spans="4:4" x14ac:dyDescent="0.2">
      <c r="D4374" s="130"/>
    </row>
    <row r="4375" spans="4:4" x14ac:dyDescent="0.2">
      <c r="D4375" s="130"/>
    </row>
    <row r="4376" spans="4:4" x14ac:dyDescent="0.2">
      <c r="D4376" s="130"/>
    </row>
    <row r="4377" spans="4:4" x14ac:dyDescent="0.2">
      <c r="D4377" s="130"/>
    </row>
    <row r="4378" spans="4:4" x14ac:dyDescent="0.2">
      <c r="D4378" s="130"/>
    </row>
    <row r="4379" spans="4:4" x14ac:dyDescent="0.2">
      <c r="D4379" s="130"/>
    </row>
    <row r="4380" spans="4:4" x14ac:dyDescent="0.2">
      <c r="D4380" s="130"/>
    </row>
    <row r="4381" spans="4:4" x14ac:dyDescent="0.2">
      <c r="D4381" s="130"/>
    </row>
    <row r="4382" spans="4:4" x14ac:dyDescent="0.2">
      <c r="D4382" s="130"/>
    </row>
    <row r="4383" spans="4:4" x14ac:dyDescent="0.2">
      <c r="D4383" s="130"/>
    </row>
    <row r="4384" spans="4:4" x14ac:dyDescent="0.2">
      <c r="D4384" s="130"/>
    </row>
    <row r="4385" spans="4:4" x14ac:dyDescent="0.2">
      <c r="D4385" s="130"/>
    </row>
    <row r="4386" spans="4:4" x14ac:dyDescent="0.2">
      <c r="D4386" s="130"/>
    </row>
    <row r="4387" spans="4:4" x14ac:dyDescent="0.2">
      <c r="D4387" s="130"/>
    </row>
    <row r="4388" spans="4:4" x14ac:dyDescent="0.2">
      <c r="D4388" s="130"/>
    </row>
    <row r="4389" spans="4:4" x14ac:dyDescent="0.2">
      <c r="D4389" s="130"/>
    </row>
    <row r="4390" spans="4:4" x14ac:dyDescent="0.2">
      <c r="D4390" s="130"/>
    </row>
    <row r="4391" spans="4:4" x14ac:dyDescent="0.2">
      <c r="D4391" s="130"/>
    </row>
    <row r="4392" spans="4:4" x14ac:dyDescent="0.2">
      <c r="D4392" s="130"/>
    </row>
    <row r="4393" spans="4:4" x14ac:dyDescent="0.2">
      <c r="D4393" s="130"/>
    </row>
    <row r="4394" spans="4:4" x14ac:dyDescent="0.2">
      <c r="D4394" s="130"/>
    </row>
    <row r="4395" spans="4:4" x14ac:dyDescent="0.2">
      <c r="D4395" s="130"/>
    </row>
    <row r="4396" spans="4:4" x14ac:dyDescent="0.2">
      <c r="D4396" s="130"/>
    </row>
    <row r="4397" spans="4:4" x14ac:dyDescent="0.2">
      <c r="D4397" s="130"/>
    </row>
    <row r="4398" spans="4:4" x14ac:dyDescent="0.2">
      <c r="D4398" s="130"/>
    </row>
    <row r="4399" spans="4:4" x14ac:dyDescent="0.2">
      <c r="D4399" s="130"/>
    </row>
    <row r="4400" spans="4:4" x14ac:dyDescent="0.2">
      <c r="D4400" s="130"/>
    </row>
    <row r="4401" spans="4:4" x14ac:dyDescent="0.2">
      <c r="D4401" s="130"/>
    </row>
    <row r="4402" spans="4:4" x14ac:dyDescent="0.2">
      <c r="D4402" s="130"/>
    </row>
    <row r="4403" spans="4:4" x14ac:dyDescent="0.2">
      <c r="D4403" s="130"/>
    </row>
    <row r="4404" spans="4:4" x14ac:dyDescent="0.2">
      <c r="D4404" s="130"/>
    </row>
    <row r="4405" spans="4:4" x14ac:dyDescent="0.2">
      <c r="D4405" s="130"/>
    </row>
    <row r="4406" spans="4:4" x14ac:dyDescent="0.2">
      <c r="D4406" s="130"/>
    </row>
    <row r="4407" spans="4:4" x14ac:dyDescent="0.2">
      <c r="D4407" s="130"/>
    </row>
    <row r="4408" spans="4:4" x14ac:dyDescent="0.2">
      <c r="D4408" s="130"/>
    </row>
    <row r="4409" spans="4:4" x14ac:dyDescent="0.2">
      <c r="D4409" s="130"/>
    </row>
    <row r="4410" spans="4:4" x14ac:dyDescent="0.2">
      <c r="D4410" s="130"/>
    </row>
    <row r="4411" spans="4:4" x14ac:dyDescent="0.2">
      <c r="D4411" s="130"/>
    </row>
    <row r="4412" spans="4:4" x14ac:dyDescent="0.2">
      <c r="D4412" s="130"/>
    </row>
    <row r="4413" spans="4:4" x14ac:dyDescent="0.2">
      <c r="D4413" s="130"/>
    </row>
    <row r="4414" spans="4:4" x14ac:dyDescent="0.2">
      <c r="D4414" s="130"/>
    </row>
    <row r="4415" spans="4:4" x14ac:dyDescent="0.2">
      <c r="D4415" s="130"/>
    </row>
    <row r="4416" spans="4:4" x14ac:dyDescent="0.2">
      <c r="D4416" s="130"/>
    </row>
    <row r="4417" spans="4:4" x14ac:dyDescent="0.2">
      <c r="D4417" s="130"/>
    </row>
    <row r="4418" spans="4:4" x14ac:dyDescent="0.2">
      <c r="D4418" s="130"/>
    </row>
    <row r="4419" spans="4:4" x14ac:dyDescent="0.2">
      <c r="D4419" s="130"/>
    </row>
    <row r="4420" spans="4:4" x14ac:dyDescent="0.2">
      <c r="D4420" s="130"/>
    </row>
    <row r="4421" spans="4:4" x14ac:dyDescent="0.2">
      <c r="D4421" s="130"/>
    </row>
    <row r="4422" spans="4:4" x14ac:dyDescent="0.2">
      <c r="D4422" s="130"/>
    </row>
    <row r="4423" spans="4:4" x14ac:dyDescent="0.2">
      <c r="D4423" s="130"/>
    </row>
    <row r="4424" spans="4:4" x14ac:dyDescent="0.2">
      <c r="D4424" s="130"/>
    </row>
    <row r="4425" spans="4:4" x14ac:dyDescent="0.2">
      <c r="D4425" s="130"/>
    </row>
    <row r="4426" spans="4:4" x14ac:dyDescent="0.2">
      <c r="D4426" s="130"/>
    </row>
    <row r="4427" spans="4:4" x14ac:dyDescent="0.2">
      <c r="D4427" s="130"/>
    </row>
    <row r="4428" spans="4:4" x14ac:dyDescent="0.2">
      <c r="D4428" s="130"/>
    </row>
    <row r="4429" spans="4:4" x14ac:dyDescent="0.2">
      <c r="D4429" s="130"/>
    </row>
    <row r="4430" spans="4:4" x14ac:dyDescent="0.2">
      <c r="D4430" s="130"/>
    </row>
    <row r="4431" spans="4:4" x14ac:dyDescent="0.2">
      <c r="D4431" s="130"/>
    </row>
    <row r="4432" spans="4:4" x14ac:dyDescent="0.2">
      <c r="D4432" s="130"/>
    </row>
    <row r="4433" spans="4:4" x14ac:dyDescent="0.2">
      <c r="D4433" s="130"/>
    </row>
    <row r="4434" spans="4:4" x14ac:dyDescent="0.2">
      <c r="D4434" s="130"/>
    </row>
    <row r="4435" spans="4:4" x14ac:dyDescent="0.2">
      <c r="D4435" s="130"/>
    </row>
    <row r="4436" spans="4:4" x14ac:dyDescent="0.2">
      <c r="D4436" s="130"/>
    </row>
    <row r="4437" spans="4:4" x14ac:dyDescent="0.2">
      <c r="D4437" s="130"/>
    </row>
    <row r="4438" spans="4:4" x14ac:dyDescent="0.2">
      <c r="D4438" s="130"/>
    </row>
    <row r="4439" spans="4:4" x14ac:dyDescent="0.2">
      <c r="D4439" s="130"/>
    </row>
    <row r="4440" spans="4:4" x14ac:dyDescent="0.2">
      <c r="D4440" s="130"/>
    </row>
    <row r="4441" spans="4:4" x14ac:dyDescent="0.2">
      <c r="D4441" s="130"/>
    </row>
    <row r="4442" spans="4:4" x14ac:dyDescent="0.2">
      <c r="D4442" s="130"/>
    </row>
    <row r="4443" spans="4:4" x14ac:dyDescent="0.2">
      <c r="D4443" s="130"/>
    </row>
    <row r="4444" spans="4:4" x14ac:dyDescent="0.2">
      <c r="D4444" s="130"/>
    </row>
    <row r="4445" spans="4:4" x14ac:dyDescent="0.2">
      <c r="D4445" s="130"/>
    </row>
    <row r="4446" spans="4:4" x14ac:dyDescent="0.2">
      <c r="D4446" s="130"/>
    </row>
    <row r="4447" spans="4:4" x14ac:dyDescent="0.2">
      <c r="D4447" s="130"/>
    </row>
    <row r="4448" spans="4:4" x14ac:dyDescent="0.2">
      <c r="D4448" s="130"/>
    </row>
    <row r="4449" spans="4:4" x14ac:dyDescent="0.2">
      <c r="D4449" s="130"/>
    </row>
    <row r="4450" spans="4:4" x14ac:dyDescent="0.2">
      <c r="D4450" s="130"/>
    </row>
    <row r="4451" spans="4:4" x14ac:dyDescent="0.2">
      <c r="D4451" s="130"/>
    </row>
    <row r="4452" spans="4:4" x14ac:dyDescent="0.2">
      <c r="D4452" s="130"/>
    </row>
    <row r="4453" spans="4:4" x14ac:dyDescent="0.2">
      <c r="D4453" s="130"/>
    </row>
    <row r="4454" spans="4:4" x14ac:dyDescent="0.2">
      <c r="D4454" s="130"/>
    </row>
    <row r="4455" spans="4:4" x14ac:dyDescent="0.2">
      <c r="D4455" s="130"/>
    </row>
    <row r="4456" spans="4:4" x14ac:dyDescent="0.2">
      <c r="D4456" s="130"/>
    </row>
    <row r="4457" spans="4:4" x14ac:dyDescent="0.2">
      <c r="D4457" s="130"/>
    </row>
    <row r="4458" spans="4:4" x14ac:dyDescent="0.2">
      <c r="D4458" s="130"/>
    </row>
    <row r="4459" spans="4:4" x14ac:dyDescent="0.2">
      <c r="D4459" s="130"/>
    </row>
    <row r="4460" spans="4:4" x14ac:dyDescent="0.2">
      <c r="D4460" s="130"/>
    </row>
    <row r="4461" spans="4:4" x14ac:dyDescent="0.2">
      <c r="D4461" s="130"/>
    </row>
    <row r="4462" spans="4:4" x14ac:dyDescent="0.2">
      <c r="D4462" s="130"/>
    </row>
    <row r="4463" spans="4:4" x14ac:dyDescent="0.2">
      <c r="D4463" s="130"/>
    </row>
    <row r="4464" spans="4:4" x14ac:dyDescent="0.2">
      <c r="D4464" s="130"/>
    </row>
    <row r="4465" spans="4:4" x14ac:dyDescent="0.2">
      <c r="D4465" s="130"/>
    </row>
    <row r="4466" spans="4:4" x14ac:dyDescent="0.2">
      <c r="D4466" s="130"/>
    </row>
    <row r="4467" spans="4:4" x14ac:dyDescent="0.2">
      <c r="D4467" s="130"/>
    </row>
    <row r="4468" spans="4:4" x14ac:dyDescent="0.2">
      <c r="D4468" s="130"/>
    </row>
    <row r="4469" spans="4:4" x14ac:dyDescent="0.2">
      <c r="D4469" s="130"/>
    </row>
    <row r="4470" spans="4:4" x14ac:dyDescent="0.2">
      <c r="D4470" s="130"/>
    </row>
    <row r="4471" spans="4:4" x14ac:dyDescent="0.2">
      <c r="D4471" s="130"/>
    </row>
    <row r="4472" spans="4:4" x14ac:dyDescent="0.2">
      <c r="D4472" s="130"/>
    </row>
    <row r="4473" spans="4:4" x14ac:dyDescent="0.2">
      <c r="D4473" s="130"/>
    </row>
    <row r="4474" spans="4:4" x14ac:dyDescent="0.2">
      <c r="D4474" s="130"/>
    </row>
    <row r="4475" spans="4:4" x14ac:dyDescent="0.2">
      <c r="D4475" s="130"/>
    </row>
    <row r="4476" spans="4:4" x14ac:dyDescent="0.2">
      <c r="D4476" s="130"/>
    </row>
    <row r="4477" spans="4:4" x14ac:dyDescent="0.2">
      <c r="D4477" s="130"/>
    </row>
    <row r="4478" spans="4:4" x14ac:dyDescent="0.2">
      <c r="D4478" s="130"/>
    </row>
    <row r="4479" spans="4:4" x14ac:dyDescent="0.2">
      <c r="D4479" s="130"/>
    </row>
    <row r="4480" spans="4:4" x14ac:dyDescent="0.2">
      <c r="D4480" s="130"/>
    </row>
    <row r="4481" spans="4:4" x14ac:dyDescent="0.2">
      <c r="D4481" s="130"/>
    </row>
    <row r="4482" spans="4:4" x14ac:dyDescent="0.2">
      <c r="D4482" s="130"/>
    </row>
    <row r="4483" spans="4:4" x14ac:dyDescent="0.2">
      <c r="D4483" s="130"/>
    </row>
    <row r="4484" spans="4:4" x14ac:dyDescent="0.2">
      <c r="D4484" s="130"/>
    </row>
    <row r="4485" spans="4:4" x14ac:dyDescent="0.2">
      <c r="D4485" s="130"/>
    </row>
    <row r="4486" spans="4:4" x14ac:dyDescent="0.2">
      <c r="D4486" s="130"/>
    </row>
    <row r="4487" spans="4:4" x14ac:dyDescent="0.2">
      <c r="D4487" s="130"/>
    </row>
    <row r="4488" spans="4:4" x14ac:dyDescent="0.2">
      <c r="D4488" s="130"/>
    </row>
    <row r="4489" spans="4:4" x14ac:dyDescent="0.2">
      <c r="D4489" s="130"/>
    </row>
    <row r="4490" spans="4:4" x14ac:dyDescent="0.2">
      <c r="D4490" s="130"/>
    </row>
    <row r="4491" spans="4:4" x14ac:dyDescent="0.2">
      <c r="D4491" s="130"/>
    </row>
    <row r="4492" spans="4:4" x14ac:dyDescent="0.2">
      <c r="D4492" s="130"/>
    </row>
    <row r="4493" spans="4:4" x14ac:dyDescent="0.2">
      <c r="D4493" s="130"/>
    </row>
    <row r="4494" spans="4:4" x14ac:dyDescent="0.2">
      <c r="D4494" s="130"/>
    </row>
    <row r="4495" spans="4:4" x14ac:dyDescent="0.2">
      <c r="D4495" s="130"/>
    </row>
    <row r="4496" spans="4:4" x14ac:dyDescent="0.2">
      <c r="D4496" s="130"/>
    </row>
    <row r="4497" spans="4:4" x14ac:dyDescent="0.2">
      <c r="D4497" s="130"/>
    </row>
    <row r="4498" spans="4:4" x14ac:dyDescent="0.2">
      <c r="D4498" s="130"/>
    </row>
    <row r="4499" spans="4:4" x14ac:dyDescent="0.2">
      <c r="D4499" s="130"/>
    </row>
    <row r="4500" spans="4:4" x14ac:dyDescent="0.2">
      <c r="D4500" s="130"/>
    </row>
    <row r="4501" spans="4:4" x14ac:dyDescent="0.2">
      <c r="D4501" s="130"/>
    </row>
    <row r="4502" spans="4:4" x14ac:dyDescent="0.2">
      <c r="D4502" s="130"/>
    </row>
    <row r="4503" spans="4:4" x14ac:dyDescent="0.2">
      <c r="D4503" s="130"/>
    </row>
    <row r="4504" spans="4:4" x14ac:dyDescent="0.2">
      <c r="D4504" s="130"/>
    </row>
    <row r="4505" spans="4:4" x14ac:dyDescent="0.2">
      <c r="D4505" s="130"/>
    </row>
    <row r="4506" spans="4:4" x14ac:dyDescent="0.2">
      <c r="D4506" s="130"/>
    </row>
    <row r="4507" spans="4:4" x14ac:dyDescent="0.2">
      <c r="D4507" s="130"/>
    </row>
    <row r="4508" spans="4:4" x14ac:dyDescent="0.2">
      <c r="D4508" s="130"/>
    </row>
    <row r="4509" spans="4:4" x14ac:dyDescent="0.2">
      <c r="D4509" s="130"/>
    </row>
    <row r="4510" spans="4:4" x14ac:dyDescent="0.2">
      <c r="D4510" s="130"/>
    </row>
    <row r="4511" spans="4:4" x14ac:dyDescent="0.2">
      <c r="D4511" s="130"/>
    </row>
    <row r="4512" spans="4:4" x14ac:dyDescent="0.2">
      <c r="D4512" s="130"/>
    </row>
    <row r="4513" spans="4:4" x14ac:dyDescent="0.2">
      <c r="D4513" s="130"/>
    </row>
    <row r="4514" spans="4:4" x14ac:dyDescent="0.2">
      <c r="D4514" s="130"/>
    </row>
    <row r="4515" spans="4:4" x14ac:dyDescent="0.2">
      <c r="D4515" s="130"/>
    </row>
    <row r="4516" spans="4:4" x14ac:dyDescent="0.2">
      <c r="D4516" s="130"/>
    </row>
    <row r="4517" spans="4:4" x14ac:dyDescent="0.2">
      <c r="D4517" s="130"/>
    </row>
    <row r="4518" spans="4:4" x14ac:dyDescent="0.2">
      <c r="D4518" s="130"/>
    </row>
    <row r="4519" spans="4:4" x14ac:dyDescent="0.2">
      <c r="D4519" s="130"/>
    </row>
    <row r="4520" spans="4:4" x14ac:dyDescent="0.2">
      <c r="D4520" s="130"/>
    </row>
    <row r="4521" spans="4:4" x14ac:dyDescent="0.2">
      <c r="D4521" s="130"/>
    </row>
    <row r="4522" spans="4:4" x14ac:dyDescent="0.2">
      <c r="D4522" s="130"/>
    </row>
    <row r="4523" spans="4:4" x14ac:dyDescent="0.2">
      <c r="D4523" s="130"/>
    </row>
    <row r="4524" spans="4:4" x14ac:dyDescent="0.2">
      <c r="D4524" s="130"/>
    </row>
    <row r="4525" spans="4:4" x14ac:dyDescent="0.2">
      <c r="D4525" s="130"/>
    </row>
    <row r="4526" spans="4:4" x14ac:dyDescent="0.2">
      <c r="D4526" s="130"/>
    </row>
    <row r="4527" spans="4:4" x14ac:dyDescent="0.2">
      <c r="D4527" s="130"/>
    </row>
    <row r="4528" spans="4:4" x14ac:dyDescent="0.2">
      <c r="D4528" s="130"/>
    </row>
    <row r="4529" spans="4:4" x14ac:dyDescent="0.2">
      <c r="D4529" s="130"/>
    </row>
    <row r="4530" spans="4:4" x14ac:dyDescent="0.2">
      <c r="D4530" s="130"/>
    </row>
    <row r="4531" spans="4:4" x14ac:dyDescent="0.2">
      <c r="D4531" s="130"/>
    </row>
    <row r="4532" spans="4:4" x14ac:dyDescent="0.2">
      <c r="D4532" s="130"/>
    </row>
    <row r="4533" spans="4:4" x14ac:dyDescent="0.2">
      <c r="D4533" s="130"/>
    </row>
    <row r="4534" spans="4:4" x14ac:dyDescent="0.2">
      <c r="D4534" s="130"/>
    </row>
    <row r="4535" spans="4:4" x14ac:dyDescent="0.2">
      <c r="D4535" s="130"/>
    </row>
    <row r="4536" spans="4:4" x14ac:dyDescent="0.2">
      <c r="D4536" s="130"/>
    </row>
    <row r="4537" spans="4:4" x14ac:dyDescent="0.2">
      <c r="D4537" s="130"/>
    </row>
    <row r="4538" spans="4:4" x14ac:dyDescent="0.2">
      <c r="D4538" s="130"/>
    </row>
    <row r="4539" spans="4:4" x14ac:dyDescent="0.2">
      <c r="D4539" s="130"/>
    </row>
    <row r="4540" spans="4:4" x14ac:dyDescent="0.2">
      <c r="D4540" s="130"/>
    </row>
    <row r="4541" spans="4:4" x14ac:dyDescent="0.2">
      <c r="D4541" s="130"/>
    </row>
    <row r="4542" spans="4:4" x14ac:dyDescent="0.2">
      <c r="D4542" s="130"/>
    </row>
    <row r="4543" spans="4:4" x14ac:dyDescent="0.2">
      <c r="D4543" s="130"/>
    </row>
    <row r="4544" spans="4:4" x14ac:dyDescent="0.2">
      <c r="D4544" s="130"/>
    </row>
    <row r="4545" spans="4:4" x14ac:dyDescent="0.2">
      <c r="D4545" s="130"/>
    </row>
    <row r="4546" spans="4:4" x14ac:dyDescent="0.2">
      <c r="D4546" s="130"/>
    </row>
    <row r="4547" spans="4:4" x14ac:dyDescent="0.2">
      <c r="D4547" s="130"/>
    </row>
    <row r="4548" spans="4:4" x14ac:dyDescent="0.2">
      <c r="D4548" s="130"/>
    </row>
    <row r="4549" spans="4:4" x14ac:dyDescent="0.2">
      <c r="D4549" s="130"/>
    </row>
    <row r="4550" spans="4:4" x14ac:dyDescent="0.2">
      <c r="D4550" s="130"/>
    </row>
    <row r="4551" spans="4:4" x14ac:dyDescent="0.2">
      <c r="D4551" s="130"/>
    </row>
    <row r="4552" spans="4:4" x14ac:dyDescent="0.2">
      <c r="D4552" s="130"/>
    </row>
    <row r="4553" spans="4:4" x14ac:dyDescent="0.2">
      <c r="D4553" s="130"/>
    </row>
    <row r="4554" spans="4:4" x14ac:dyDescent="0.2">
      <c r="D4554" s="130"/>
    </row>
    <row r="4555" spans="4:4" x14ac:dyDescent="0.2">
      <c r="D4555" s="130"/>
    </row>
    <row r="4556" spans="4:4" x14ac:dyDescent="0.2">
      <c r="D4556" s="130"/>
    </row>
    <row r="4557" spans="4:4" x14ac:dyDescent="0.2">
      <c r="D4557" s="130"/>
    </row>
    <row r="4558" spans="4:4" x14ac:dyDescent="0.2">
      <c r="D4558" s="130"/>
    </row>
    <row r="4559" spans="4:4" x14ac:dyDescent="0.2">
      <c r="D4559" s="130"/>
    </row>
    <row r="4560" spans="4:4" x14ac:dyDescent="0.2">
      <c r="D4560" s="130"/>
    </row>
    <row r="4561" spans="4:4" x14ac:dyDescent="0.2">
      <c r="D4561" s="130"/>
    </row>
    <row r="4562" spans="4:4" x14ac:dyDescent="0.2">
      <c r="D4562" s="130"/>
    </row>
    <row r="4563" spans="4:4" x14ac:dyDescent="0.2">
      <c r="D4563" s="130"/>
    </row>
    <row r="4564" spans="4:4" x14ac:dyDescent="0.2">
      <c r="D4564" s="130"/>
    </row>
    <row r="4565" spans="4:4" x14ac:dyDescent="0.2">
      <c r="D4565" s="130"/>
    </row>
    <row r="4566" spans="4:4" x14ac:dyDescent="0.2">
      <c r="D4566" s="130"/>
    </row>
    <row r="4567" spans="4:4" x14ac:dyDescent="0.2">
      <c r="D4567" s="130"/>
    </row>
    <row r="4568" spans="4:4" x14ac:dyDescent="0.2">
      <c r="D4568" s="130"/>
    </row>
    <row r="4569" spans="4:4" x14ac:dyDescent="0.2">
      <c r="D4569" s="130"/>
    </row>
    <row r="4570" spans="4:4" x14ac:dyDescent="0.2">
      <c r="D4570" s="130"/>
    </row>
    <row r="4571" spans="4:4" x14ac:dyDescent="0.2">
      <c r="D4571" s="130"/>
    </row>
    <row r="4572" spans="4:4" x14ac:dyDescent="0.2">
      <c r="D4572" s="130"/>
    </row>
    <row r="4573" spans="4:4" x14ac:dyDescent="0.2">
      <c r="D4573" s="130"/>
    </row>
    <row r="4574" spans="4:4" x14ac:dyDescent="0.2">
      <c r="D4574" s="130"/>
    </row>
    <row r="4575" spans="4:4" x14ac:dyDescent="0.2">
      <c r="D4575" s="130"/>
    </row>
    <row r="4576" spans="4:4" x14ac:dyDescent="0.2">
      <c r="D4576" s="130"/>
    </row>
    <row r="4577" spans="4:4" x14ac:dyDescent="0.2">
      <c r="D4577" s="130"/>
    </row>
    <row r="4578" spans="4:4" x14ac:dyDescent="0.2">
      <c r="D4578" s="130"/>
    </row>
    <row r="4579" spans="4:4" x14ac:dyDescent="0.2">
      <c r="D4579" s="130"/>
    </row>
    <row r="4580" spans="4:4" x14ac:dyDescent="0.2">
      <c r="D4580" s="130"/>
    </row>
    <row r="4581" spans="4:4" x14ac:dyDescent="0.2">
      <c r="D4581" s="130"/>
    </row>
    <row r="4582" spans="4:4" x14ac:dyDescent="0.2">
      <c r="D4582" s="130"/>
    </row>
    <row r="4583" spans="4:4" x14ac:dyDescent="0.2">
      <c r="D4583" s="130"/>
    </row>
    <row r="4584" spans="4:4" x14ac:dyDescent="0.2">
      <c r="D4584" s="130"/>
    </row>
    <row r="4585" spans="4:4" x14ac:dyDescent="0.2">
      <c r="D4585" s="130"/>
    </row>
    <row r="4586" spans="4:4" x14ac:dyDescent="0.2">
      <c r="D4586" s="130"/>
    </row>
    <row r="4587" spans="4:4" x14ac:dyDescent="0.2">
      <c r="D4587" s="130"/>
    </row>
    <row r="4588" spans="4:4" x14ac:dyDescent="0.2">
      <c r="D4588" s="130"/>
    </row>
    <row r="4589" spans="4:4" x14ac:dyDescent="0.2">
      <c r="D4589" s="130"/>
    </row>
    <row r="4590" spans="4:4" x14ac:dyDescent="0.2">
      <c r="D4590" s="130"/>
    </row>
    <row r="4591" spans="4:4" x14ac:dyDescent="0.2">
      <c r="D4591" s="130"/>
    </row>
    <row r="4592" spans="4:4" x14ac:dyDescent="0.2">
      <c r="D4592" s="130"/>
    </row>
    <row r="4593" spans="4:4" x14ac:dyDescent="0.2">
      <c r="D4593" s="130"/>
    </row>
    <row r="4594" spans="4:4" x14ac:dyDescent="0.2">
      <c r="D4594" s="130"/>
    </row>
    <row r="4595" spans="4:4" x14ac:dyDescent="0.2">
      <c r="D4595" s="130"/>
    </row>
    <row r="4596" spans="4:4" x14ac:dyDescent="0.2">
      <c r="D4596" s="130"/>
    </row>
    <row r="4597" spans="4:4" x14ac:dyDescent="0.2">
      <c r="D4597" s="130"/>
    </row>
    <row r="4598" spans="4:4" x14ac:dyDescent="0.2">
      <c r="D4598" s="130"/>
    </row>
    <row r="4599" spans="4:4" x14ac:dyDescent="0.2">
      <c r="D4599" s="130"/>
    </row>
    <row r="4600" spans="4:4" x14ac:dyDescent="0.2">
      <c r="D4600" s="130"/>
    </row>
    <row r="4601" spans="4:4" x14ac:dyDescent="0.2">
      <c r="D4601" s="130"/>
    </row>
    <row r="4602" spans="4:4" x14ac:dyDescent="0.2">
      <c r="D4602" s="130"/>
    </row>
    <row r="4603" spans="4:4" x14ac:dyDescent="0.2">
      <c r="D4603" s="130"/>
    </row>
    <row r="4604" spans="4:4" x14ac:dyDescent="0.2">
      <c r="D4604" s="130"/>
    </row>
    <row r="4605" spans="4:4" x14ac:dyDescent="0.2">
      <c r="D4605" s="130"/>
    </row>
    <row r="4606" spans="4:4" x14ac:dyDescent="0.2">
      <c r="D4606" s="130"/>
    </row>
    <row r="4607" spans="4:4" x14ac:dyDescent="0.2">
      <c r="D4607" s="130"/>
    </row>
    <row r="4608" spans="4:4" x14ac:dyDescent="0.2">
      <c r="D4608" s="130"/>
    </row>
    <row r="4609" spans="4:4" x14ac:dyDescent="0.2">
      <c r="D4609" s="130"/>
    </row>
    <row r="4610" spans="4:4" x14ac:dyDescent="0.2">
      <c r="D4610" s="130"/>
    </row>
    <row r="4611" spans="4:4" x14ac:dyDescent="0.2">
      <c r="D4611" s="130"/>
    </row>
    <row r="4612" spans="4:4" x14ac:dyDescent="0.2">
      <c r="D4612" s="130"/>
    </row>
    <row r="4613" spans="4:4" x14ac:dyDescent="0.2">
      <c r="D4613" s="130"/>
    </row>
    <row r="4614" spans="4:4" x14ac:dyDescent="0.2">
      <c r="D4614" s="130"/>
    </row>
    <row r="4615" spans="4:4" x14ac:dyDescent="0.2">
      <c r="D4615" s="130"/>
    </row>
    <row r="4616" spans="4:4" x14ac:dyDescent="0.2">
      <c r="D4616" s="130"/>
    </row>
    <row r="4617" spans="4:4" x14ac:dyDescent="0.2">
      <c r="D4617" s="130"/>
    </row>
    <row r="4618" spans="4:4" x14ac:dyDescent="0.2">
      <c r="D4618" s="130"/>
    </row>
    <row r="4619" spans="4:4" x14ac:dyDescent="0.2">
      <c r="D4619" s="130"/>
    </row>
    <row r="4620" spans="4:4" x14ac:dyDescent="0.2">
      <c r="D4620" s="130"/>
    </row>
    <row r="4621" spans="4:4" x14ac:dyDescent="0.2">
      <c r="D4621" s="130"/>
    </row>
    <row r="4622" spans="4:4" x14ac:dyDescent="0.2">
      <c r="D4622" s="130"/>
    </row>
    <row r="4623" spans="4:4" x14ac:dyDescent="0.2">
      <c r="D4623" s="130"/>
    </row>
    <row r="4624" spans="4:4" x14ac:dyDescent="0.2">
      <c r="D4624" s="130"/>
    </row>
    <row r="4625" spans="4:4" x14ac:dyDescent="0.2">
      <c r="D4625" s="130"/>
    </row>
    <row r="4626" spans="4:4" x14ac:dyDescent="0.2">
      <c r="D4626" s="130"/>
    </row>
    <row r="4627" spans="4:4" x14ac:dyDescent="0.2">
      <c r="D4627" s="130"/>
    </row>
    <row r="4628" spans="4:4" x14ac:dyDescent="0.2">
      <c r="D4628" s="130"/>
    </row>
    <row r="4629" spans="4:4" x14ac:dyDescent="0.2">
      <c r="D4629" s="130"/>
    </row>
    <row r="4630" spans="4:4" x14ac:dyDescent="0.2">
      <c r="D4630" s="130"/>
    </row>
    <row r="4631" spans="4:4" x14ac:dyDescent="0.2">
      <c r="D4631" s="130"/>
    </row>
    <row r="4632" spans="4:4" x14ac:dyDescent="0.2">
      <c r="D4632" s="130"/>
    </row>
    <row r="4633" spans="4:4" x14ac:dyDescent="0.2">
      <c r="D4633" s="130"/>
    </row>
    <row r="4634" spans="4:4" x14ac:dyDescent="0.2">
      <c r="D4634" s="130"/>
    </row>
    <row r="4635" spans="4:4" x14ac:dyDescent="0.2">
      <c r="D4635" s="130"/>
    </row>
    <row r="4636" spans="4:4" x14ac:dyDescent="0.2">
      <c r="D4636" s="130"/>
    </row>
    <row r="4637" spans="4:4" x14ac:dyDescent="0.2">
      <c r="D4637" s="130"/>
    </row>
    <row r="4638" spans="4:4" x14ac:dyDescent="0.2">
      <c r="D4638" s="130"/>
    </row>
    <row r="4639" spans="4:4" x14ac:dyDescent="0.2">
      <c r="D4639" s="130"/>
    </row>
    <row r="4640" spans="4:4" x14ac:dyDescent="0.2">
      <c r="D4640" s="130"/>
    </row>
    <row r="4641" spans="4:4" x14ac:dyDescent="0.2">
      <c r="D4641" s="130"/>
    </row>
    <row r="4642" spans="4:4" x14ac:dyDescent="0.2">
      <c r="D4642" s="130"/>
    </row>
    <row r="4643" spans="4:4" x14ac:dyDescent="0.2">
      <c r="D4643" s="130"/>
    </row>
    <row r="4644" spans="4:4" x14ac:dyDescent="0.2">
      <c r="D4644" s="130"/>
    </row>
    <row r="4645" spans="4:4" x14ac:dyDescent="0.2">
      <c r="D4645" s="130"/>
    </row>
    <row r="4646" spans="4:4" x14ac:dyDescent="0.2">
      <c r="D4646" s="130"/>
    </row>
    <row r="4647" spans="4:4" x14ac:dyDescent="0.2">
      <c r="D4647" s="130"/>
    </row>
    <row r="4648" spans="4:4" x14ac:dyDescent="0.2">
      <c r="D4648" s="130"/>
    </row>
    <row r="4649" spans="4:4" x14ac:dyDescent="0.2">
      <c r="D4649" s="130"/>
    </row>
    <row r="4650" spans="4:4" x14ac:dyDescent="0.2">
      <c r="D4650" s="130"/>
    </row>
    <row r="4651" spans="4:4" x14ac:dyDescent="0.2">
      <c r="D4651" s="130"/>
    </row>
    <row r="4652" spans="4:4" x14ac:dyDescent="0.2">
      <c r="D4652" s="130"/>
    </row>
    <row r="4653" spans="4:4" x14ac:dyDescent="0.2">
      <c r="D4653" s="130"/>
    </row>
    <row r="4654" spans="4:4" x14ac:dyDescent="0.2">
      <c r="D4654" s="130"/>
    </row>
    <row r="4655" spans="4:4" x14ac:dyDescent="0.2">
      <c r="D4655" s="130"/>
    </row>
    <row r="4656" spans="4:4" x14ac:dyDescent="0.2">
      <c r="D4656" s="130"/>
    </row>
    <row r="4657" spans="4:4" x14ac:dyDescent="0.2">
      <c r="D4657" s="130"/>
    </row>
    <row r="4658" spans="4:4" x14ac:dyDescent="0.2">
      <c r="D4658" s="130"/>
    </row>
    <row r="4659" spans="4:4" x14ac:dyDescent="0.2">
      <c r="D4659" s="130"/>
    </row>
    <row r="4660" spans="4:4" x14ac:dyDescent="0.2">
      <c r="D4660" s="130"/>
    </row>
    <row r="4661" spans="4:4" x14ac:dyDescent="0.2">
      <c r="D4661" s="130"/>
    </row>
    <row r="4662" spans="4:4" x14ac:dyDescent="0.2">
      <c r="D4662" s="130"/>
    </row>
    <row r="4663" spans="4:4" x14ac:dyDescent="0.2">
      <c r="D4663" s="130"/>
    </row>
    <row r="4664" spans="4:4" x14ac:dyDescent="0.2">
      <c r="D4664" s="130"/>
    </row>
    <row r="4665" spans="4:4" x14ac:dyDescent="0.2">
      <c r="D4665" s="130"/>
    </row>
    <row r="4666" spans="4:4" x14ac:dyDescent="0.2">
      <c r="D4666" s="130"/>
    </row>
    <row r="4667" spans="4:4" x14ac:dyDescent="0.2">
      <c r="D4667" s="130"/>
    </row>
    <row r="4668" spans="4:4" x14ac:dyDescent="0.2">
      <c r="D4668" s="130"/>
    </row>
    <row r="4669" spans="4:4" x14ac:dyDescent="0.2">
      <c r="D4669" s="130"/>
    </row>
    <row r="4670" spans="4:4" x14ac:dyDescent="0.2">
      <c r="D4670" s="130"/>
    </row>
    <row r="4671" spans="4:4" x14ac:dyDescent="0.2">
      <c r="D4671" s="130"/>
    </row>
    <row r="4672" spans="4:4" x14ac:dyDescent="0.2">
      <c r="D4672" s="130"/>
    </row>
    <row r="4673" spans="4:4" x14ac:dyDescent="0.2">
      <c r="D4673" s="130"/>
    </row>
    <row r="4674" spans="4:4" x14ac:dyDescent="0.2">
      <c r="D4674" s="130"/>
    </row>
    <row r="4675" spans="4:4" x14ac:dyDescent="0.2">
      <c r="D4675" s="130"/>
    </row>
    <row r="4676" spans="4:4" x14ac:dyDescent="0.2">
      <c r="D4676" s="130"/>
    </row>
    <row r="4677" spans="4:4" x14ac:dyDescent="0.2">
      <c r="D4677" s="130"/>
    </row>
    <row r="4678" spans="4:4" x14ac:dyDescent="0.2">
      <c r="D4678" s="130"/>
    </row>
    <row r="4679" spans="4:4" x14ac:dyDescent="0.2">
      <c r="D4679" s="130"/>
    </row>
    <row r="4680" spans="4:4" x14ac:dyDescent="0.2">
      <c r="D4680" s="130"/>
    </row>
    <row r="4681" spans="4:4" x14ac:dyDescent="0.2">
      <c r="D4681" s="130"/>
    </row>
    <row r="4682" spans="4:4" x14ac:dyDescent="0.2">
      <c r="D4682" s="130"/>
    </row>
    <row r="4683" spans="4:4" x14ac:dyDescent="0.2">
      <c r="D4683" s="130"/>
    </row>
    <row r="4684" spans="4:4" x14ac:dyDescent="0.2">
      <c r="D4684" s="130"/>
    </row>
    <row r="4685" spans="4:4" x14ac:dyDescent="0.2">
      <c r="D4685" s="130"/>
    </row>
    <row r="4686" spans="4:4" x14ac:dyDescent="0.2">
      <c r="D4686" s="130"/>
    </row>
    <row r="4687" spans="4:4" x14ac:dyDescent="0.2">
      <c r="D4687" s="130"/>
    </row>
    <row r="4688" spans="4:4" x14ac:dyDescent="0.2">
      <c r="D4688" s="130"/>
    </row>
    <row r="4689" spans="4:4" x14ac:dyDescent="0.2">
      <c r="D4689" s="130"/>
    </row>
    <row r="4690" spans="4:4" x14ac:dyDescent="0.2">
      <c r="D4690" s="130"/>
    </row>
    <row r="4691" spans="4:4" x14ac:dyDescent="0.2">
      <c r="D4691" s="130"/>
    </row>
    <row r="4692" spans="4:4" x14ac:dyDescent="0.2">
      <c r="D4692" s="130"/>
    </row>
    <row r="4693" spans="4:4" x14ac:dyDescent="0.2">
      <c r="D4693" s="130"/>
    </row>
    <row r="4694" spans="4:4" x14ac:dyDescent="0.2">
      <c r="D4694" s="130"/>
    </row>
    <row r="4695" spans="4:4" x14ac:dyDescent="0.2">
      <c r="D4695" s="130"/>
    </row>
    <row r="4696" spans="4:4" x14ac:dyDescent="0.2">
      <c r="D4696" s="130"/>
    </row>
    <row r="4697" spans="4:4" x14ac:dyDescent="0.2">
      <c r="D4697" s="130"/>
    </row>
    <row r="4698" spans="4:4" x14ac:dyDescent="0.2">
      <c r="D4698" s="130"/>
    </row>
    <row r="4699" spans="4:4" x14ac:dyDescent="0.2">
      <c r="D4699" s="130"/>
    </row>
    <row r="4700" spans="4:4" x14ac:dyDescent="0.2">
      <c r="D4700" s="130"/>
    </row>
    <row r="4701" spans="4:4" x14ac:dyDescent="0.2">
      <c r="D4701" s="130"/>
    </row>
    <row r="4702" spans="4:4" x14ac:dyDescent="0.2">
      <c r="D4702" s="130"/>
    </row>
    <row r="4703" spans="4:4" x14ac:dyDescent="0.2">
      <c r="D4703" s="130"/>
    </row>
    <row r="4704" spans="4:4" x14ac:dyDescent="0.2">
      <c r="D4704" s="130"/>
    </row>
    <row r="4705" spans="4:4" x14ac:dyDescent="0.2">
      <c r="D4705" s="130"/>
    </row>
    <row r="4706" spans="4:4" x14ac:dyDescent="0.2">
      <c r="D4706" s="130"/>
    </row>
    <row r="4707" spans="4:4" x14ac:dyDescent="0.2">
      <c r="D4707" s="130"/>
    </row>
    <row r="4708" spans="4:4" x14ac:dyDescent="0.2">
      <c r="D4708" s="130"/>
    </row>
    <row r="4709" spans="4:4" x14ac:dyDescent="0.2">
      <c r="D4709" s="130"/>
    </row>
    <row r="4710" spans="4:4" x14ac:dyDescent="0.2">
      <c r="D4710" s="130"/>
    </row>
    <row r="4711" spans="4:4" x14ac:dyDescent="0.2">
      <c r="D4711" s="130"/>
    </row>
    <row r="4712" spans="4:4" x14ac:dyDescent="0.2">
      <c r="D4712" s="130"/>
    </row>
    <row r="4713" spans="4:4" x14ac:dyDescent="0.2">
      <c r="D4713" s="130"/>
    </row>
    <row r="4714" spans="4:4" x14ac:dyDescent="0.2">
      <c r="D4714" s="130"/>
    </row>
    <row r="4715" spans="4:4" x14ac:dyDescent="0.2">
      <c r="D4715" s="130"/>
    </row>
    <row r="4716" spans="4:4" x14ac:dyDescent="0.2">
      <c r="D4716" s="130"/>
    </row>
    <row r="4717" spans="4:4" x14ac:dyDescent="0.2">
      <c r="D4717" s="130"/>
    </row>
    <row r="4718" spans="4:4" x14ac:dyDescent="0.2">
      <c r="D4718" s="130"/>
    </row>
    <row r="4719" spans="4:4" x14ac:dyDescent="0.2">
      <c r="D4719" s="130"/>
    </row>
    <row r="4720" spans="4:4" x14ac:dyDescent="0.2">
      <c r="D4720" s="130"/>
    </row>
    <row r="4721" spans="4:4" x14ac:dyDescent="0.2">
      <c r="D4721" s="130"/>
    </row>
    <row r="4722" spans="4:4" x14ac:dyDescent="0.2">
      <c r="D4722" s="130"/>
    </row>
    <row r="4723" spans="4:4" x14ac:dyDescent="0.2">
      <c r="D4723" s="130"/>
    </row>
    <row r="4724" spans="4:4" x14ac:dyDescent="0.2">
      <c r="D4724" s="130"/>
    </row>
    <row r="4725" spans="4:4" x14ac:dyDescent="0.2">
      <c r="D4725" s="130"/>
    </row>
    <row r="4726" spans="4:4" x14ac:dyDescent="0.2">
      <c r="D4726" s="130"/>
    </row>
    <row r="4727" spans="4:4" x14ac:dyDescent="0.2">
      <c r="D4727" s="130"/>
    </row>
    <row r="4728" spans="4:4" x14ac:dyDescent="0.2">
      <c r="D4728" s="130"/>
    </row>
    <row r="4729" spans="4:4" x14ac:dyDescent="0.2">
      <c r="D4729" s="130"/>
    </row>
    <row r="4730" spans="4:4" x14ac:dyDescent="0.2">
      <c r="D4730" s="130"/>
    </row>
    <row r="4731" spans="4:4" x14ac:dyDescent="0.2">
      <c r="D4731" s="130"/>
    </row>
    <row r="4732" spans="4:4" x14ac:dyDescent="0.2">
      <c r="D4732" s="130"/>
    </row>
    <row r="4733" spans="4:4" x14ac:dyDescent="0.2">
      <c r="D4733" s="130"/>
    </row>
    <row r="4734" spans="4:4" x14ac:dyDescent="0.2">
      <c r="D4734" s="130"/>
    </row>
    <row r="4735" spans="4:4" x14ac:dyDescent="0.2">
      <c r="D4735" s="130"/>
    </row>
    <row r="4736" spans="4:4" x14ac:dyDescent="0.2">
      <c r="D4736" s="130"/>
    </row>
    <row r="4737" spans="4:4" x14ac:dyDescent="0.2">
      <c r="D4737" s="130"/>
    </row>
    <row r="4738" spans="4:4" x14ac:dyDescent="0.2">
      <c r="D4738" s="130"/>
    </row>
    <row r="4739" spans="4:4" x14ac:dyDescent="0.2">
      <c r="D4739" s="130"/>
    </row>
    <row r="4740" spans="4:4" x14ac:dyDescent="0.2">
      <c r="D4740" s="130"/>
    </row>
    <row r="4741" spans="4:4" x14ac:dyDescent="0.2">
      <c r="D4741" s="130"/>
    </row>
    <row r="4742" spans="4:4" x14ac:dyDescent="0.2">
      <c r="D4742" s="130"/>
    </row>
    <row r="4743" spans="4:4" x14ac:dyDescent="0.2">
      <c r="D4743" s="130"/>
    </row>
    <row r="4744" spans="4:4" x14ac:dyDescent="0.2">
      <c r="D4744" s="130"/>
    </row>
    <row r="4745" spans="4:4" x14ac:dyDescent="0.2">
      <c r="D4745" s="130"/>
    </row>
    <row r="4746" spans="4:4" x14ac:dyDescent="0.2">
      <c r="D4746" s="130"/>
    </row>
    <row r="4747" spans="4:4" x14ac:dyDescent="0.2">
      <c r="D4747" s="130"/>
    </row>
    <row r="4748" spans="4:4" x14ac:dyDescent="0.2">
      <c r="D4748" s="130"/>
    </row>
    <row r="4749" spans="4:4" x14ac:dyDescent="0.2">
      <c r="D4749" s="130"/>
    </row>
    <row r="4750" spans="4:4" x14ac:dyDescent="0.2">
      <c r="D4750" s="130"/>
    </row>
    <row r="4751" spans="4:4" x14ac:dyDescent="0.2">
      <c r="D4751" s="130"/>
    </row>
    <row r="4752" spans="4:4" x14ac:dyDescent="0.2">
      <c r="D4752" s="130"/>
    </row>
    <row r="4753" spans="4:4" x14ac:dyDescent="0.2">
      <c r="D4753" s="130"/>
    </row>
    <row r="4754" spans="4:4" x14ac:dyDescent="0.2">
      <c r="D4754" s="130"/>
    </row>
    <row r="4755" spans="4:4" x14ac:dyDescent="0.2">
      <c r="D4755" s="130"/>
    </row>
    <row r="4756" spans="4:4" x14ac:dyDescent="0.2">
      <c r="D4756" s="130"/>
    </row>
    <row r="4757" spans="4:4" x14ac:dyDescent="0.2">
      <c r="D4757" s="130"/>
    </row>
    <row r="4758" spans="4:4" x14ac:dyDescent="0.2">
      <c r="D4758" s="130"/>
    </row>
    <row r="4759" spans="4:4" x14ac:dyDescent="0.2">
      <c r="D4759" s="130"/>
    </row>
    <row r="4760" spans="4:4" x14ac:dyDescent="0.2">
      <c r="D4760" s="130"/>
    </row>
    <row r="4761" spans="4:4" x14ac:dyDescent="0.2">
      <c r="D4761" s="130"/>
    </row>
    <row r="4762" spans="4:4" x14ac:dyDescent="0.2">
      <c r="D4762" s="130"/>
    </row>
    <row r="4763" spans="4:4" x14ac:dyDescent="0.2">
      <c r="D4763" s="130"/>
    </row>
    <row r="4764" spans="4:4" x14ac:dyDescent="0.2">
      <c r="D4764" s="130"/>
    </row>
    <row r="4765" spans="4:4" x14ac:dyDescent="0.2">
      <c r="D4765" s="130"/>
    </row>
    <row r="4766" spans="4:4" x14ac:dyDescent="0.2">
      <c r="D4766" s="130"/>
    </row>
    <row r="4767" spans="4:4" x14ac:dyDescent="0.2">
      <c r="D4767" s="130"/>
    </row>
    <row r="4768" spans="4:4" x14ac:dyDescent="0.2">
      <c r="D4768" s="130"/>
    </row>
    <row r="4769" spans="4:4" x14ac:dyDescent="0.2">
      <c r="D4769" s="130"/>
    </row>
    <row r="4770" spans="4:4" x14ac:dyDescent="0.2">
      <c r="D4770" s="130"/>
    </row>
    <row r="4771" spans="4:4" x14ac:dyDescent="0.2">
      <c r="D4771" s="130"/>
    </row>
    <row r="4772" spans="4:4" x14ac:dyDescent="0.2">
      <c r="D4772" s="130"/>
    </row>
    <row r="4773" spans="4:4" x14ac:dyDescent="0.2">
      <c r="D4773" s="130"/>
    </row>
    <row r="4774" spans="4:4" x14ac:dyDescent="0.2">
      <c r="D4774" s="130"/>
    </row>
    <row r="4775" spans="4:4" x14ac:dyDescent="0.2">
      <c r="D4775" s="130"/>
    </row>
    <row r="4776" spans="4:4" x14ac:dyDescent="0.2">
      <c r="D4776" s="130"/>
    </row>
    <row r="4777" spans="4:4" x14ac:dyDescent="0.2">
      <c r="D4777" s="130"/>
    </row>
    <row r="4778" spans="4:4" x14ac:dyDescent="0.2">
      <c r="D4778" s="130"/>
    </row>
    <row r="4779" spans="4:4" x14ac:dyDescent="0.2">
      <c r="D4779" s="130"/>
    </row>
    <row r="4780" spans="4:4" x14ac:dyDescent="0.2">
      <c r="D4780" s="130"/>
    </row>
    <row r="4781" spans="4:4" x14ac:dyDescent="0.2">
      <c r="D4781" s="130"/>
    </row>
    <row r="4782" spans="4:4" x14ac:dyDescent="0.2">
      <c r="D4782" s="130"/>
    </row>
    <row r="4783" spans="4:4" x14ac:dyDescent="0.2">
      <c r="D4783" s="130"/>
    </row>
    <row r="4784" spans="4:4" x14ac:dyDescent="0.2">
      <c r="D4784" s="130"/>
    </row>
    <row r="4785" spans="4:4" x14ac:dyDescent="0.2">
      <c r="D4785" s="130"/>
    </row>
    <row r="4786" spans="4:4" x14ac:dyDescent="0.2">
      <c r="D4786" s="130"/>
    </row>
    <row r="4787" spans="4:4" x14ac:dyDescent="0.2">
      <c r="D4787" s="130"/>
    </row>
    <row r="4788" spans="4:4" x14ac:dyDescent="0.2">
      <c r="D4788" s="130"/>
    </row>
    <row r="4789" spans="4:4" x14ac:dyDescent="0.2">
      <c r="D4789" s="130"/>
    </row>
    <row r="4790" spans="4:4" x14ac:dyDescent="0.2">
      <c r="D4790" s="130"/>
    </row>
    <row r="4791" spans="4:4" x14ac:dyDescent="0.2">
      <c r="D4791" s="130"/>
    </row>
    <row r="4792" spans="4:4" x14ac:dyDescent="0.2">
      <c r="D4792" s="130"/>
    </row>
    <row r="4793" spans="4:4" x14ac:dyDescent="0.2">
      <c r="D4793" s="130"/>
    </row>
    <row r="4794" spans="4:4" x14ac:dyDescent="0.2">
      <c r="D4794" s="130"/>
    </row>
    <row r="4795" spans="4:4" x14ac:dyDescent="0.2">
      <c r="D4795" s="130"/>
    </row>
    <row r="4796" spans="4:4" x14ac:dyDescent="0.2">
      <c r="D4796" s="130"/>
    </row>
    <row r="4797" spans="4:4" x14ac:dyDescent="0.2">
      <c r="D4797" s="130"/>
    </row>
    <row r="4798" spans="4:4" x14ac:dyDescent="0.2">
      <c r="D4798" s="130"/>
    </row>
    <row r="4799" spans="4:4" x14ac:dyDescent="0.2">
      <c r="D4799" s="130"/>
    </row>
    <row r="4800" spans="4:4" x14ac:dyDescent="0.2">
      <c r="D4800" s="130"/>
    </row>
    <row r="4801" spans="4:4" x14ac:dyDescent="0.2">
      <c r="D4801" s="130"/>
    </row>
    <row r="4802" spans="4:4" x14ac:dyDescent="0.2">
      <c r="D4802" s="130"/>
    </row>
    <row r="4803" spans="4:4" x14ac:dyDescent="0.2">
      <c r="D4803" s="130"/>
    </row>
    <row r="4804" spans="4:4" x14ac:dyDescent="0.2">
      <c r="D4804" s="130"/>
    </row>
    <row r="4805" spans="4:4" x14ac:dyDescent="0.2">
      <c r="D4805" s="130"/>
    </row>
    <row r="4806" spans="4:4" x14ac:dyDescent="0.2">
      <c r="D4806" s="130"/>
    </row>
    <row r="4807" spans="4:4" x14ac:dyDescent="0.2">
      <c r="D4807" s="130"/>
    </row>
    <row r="4808" spans="4:4" x14ac:dyDescent="0.2">
      <c r="D4808" s="130"/>
    </row>
    <row r="4809" spans="4:4" x14ac:dyDescent="0.2">
      <c r="D4809" s="130"/>
    </row>
    <row r="4810" spans="4:4" x14ac:dyDescent="0.2">
      <c r="D4810" s="130"/>
    </row>
    <row r="4811" spans="4:4" x14ac:dyDescent="0.2">
      <c r="D4811" s="130"/>
    </row>
    <row r="4812" spans="4:4" x14ac:dyDescent="0.2">
      <c r="D4812" s="130"/>
    </row>
    <row r="4813" spans="4:4" x14ac:dyDescent="0.2">
      <c r="D4813" s="130"/>
    </row>
    <row r="4814" spans="4:4" x14ac:dyDescent="0.2">
      <c r="D4814" s="130"/>
    </row>
    <row r="4815" spans="4:4" x14ac:dyDescent="0.2">
      <c r="D4815" s="130"/>
    </row>
    <row r="4816" spans="4:4" x14ac:dyDescent="0.2">
      <c r="D4816" s="130"/>
    </row>
    <row r="4817" spans="4:4" x14ac:dyDescent="0.2">
      <c r="D4817" s="130"/>
    </row>
    <row r="4818" spans="4:4" x14ac:dyDescent="0.2">
      <c r="D4818" s="130"/>
    </row>
    <row r="4819" spans="4:4" x14ac:dyDescent="0.2">
      <c r="D4819" s="130"/>
    </row>
    <row r="4820" spans="4:4" x14ac:dyDescent="0.2">
      <c r="D4820" s="130"/>
    </row>
    <row r="4821" spans="4:4" x14ac:dyDescent="0.2">
      <c r="D4821" s="130"/>
    </row>
    <row r="4822" spans="4:4" x14ac:dyDescent="0.2">
      <c r="D4822" s="130"/>
    </row>
    <row r="4823" spans="4:4" x14ac:dyDescent="0.2">
      <c r="D4823" s="130"/>
    </row>
    <row r="4824" spans="4:4" x14ac:dyDescent="0.2">
      <c r="D4824" s="130"/>
    </row>
    <row r="4825" spans="4:4" x14ac:dyDescent="0.2">
      <c r="D4825" s="130"/>
    </row>
    <row r="4826" spans="4:4" x14ac:dyDescent="0.2">
      <c r="D4826" s="130"/>
    </row>
    <row r="4827" spans="4:4" x14ac:dyDescent="0.2">
      <c r="D4827" s="130"/>
    </row>
    <row r="4828" spans="4:4" x14ac:dyDescent="0.2">
      <c r="D4828" s="130"/>
    </row>
    <row r="4829" spans="4:4" x14ac:dyDescent="0.2">
      <c r="D4829" s="130"/>
    </row>
    <row r="4830" spans="4:4" x14ac:dyDescent="0.2">
      <c r="D4830" s="130"/>
    </row>
    <row r="4831" spans="4:4" x14ac:dyDescent="0.2">
      <c r="D4831" s="130"/>
    </row>
    <row r="4832" spans="4:4" x14ac:dyDescent="0.2">
      <c r="D4832" s="130"/>
    </row>
    <row r="4833" spans="4:4" x14ac:dyDescent="0.2">
      <c r="D4833" s="130"/>
    </row>
    <row r="4834" spans="4:4" x14ac:dyDescent="0.2">
      <c r="D4834" s="130"/>
    </row>
    <row r="4835" spans="4:4" x14ac:dyDescent="0.2">
      <c r="D4835" s="130"/>
    </row>
    <row r="4836" spans="4:4" x14ac:dyDescent="0.2">
      <c r="D4836" s="130"/>
    </row>
    <row r="4837" spans="4:4" x14ac:dyDescent="0.2">
      <c r="D4837" s="130"/>
    </row>
    <row r="4838" spans="4:4" x14ac:dyDescent="0.2">
      <c r="D4838" s="130"/>
    </row>
    <row r="4839" spans="4:4" x14ac:dyDescent="0.2">
      <c r="D4839" s="130"/>
    </row>
    <row r="4840" spans="4:4" x14ac:dyDescent="0.2">
      <c r="D4840" s="130"/>
    </row>
    <row r="4841" spans="4:4" x14ac:dyDescent="0.2">
      <c r="D4841" s="130"/>
    </row>
    <row r="4842" spans="4:4" x14ac:dyDescent="0.2">
      <c r="D4842" s="130"/>
    </row>
    <row r="4843" spans="4:4" x14ac:dyDescent="0.2">
      <c r="D4843" s="130"/>
    </row>
    <row r="4844" spans="4:4" x14ac:dyDescent="0.2">
      <c r="D4844" s="130"/>
    </row>
    <row r="4845" spans="4:4" x14ac:dyDescent="0.2">
      <c r="D4845" s="130"/>
    </row>
    <row r="4846" spans="4:4" x14ac:dyDescent="0.2">
      <c r="D4846" s="130"/>
    </row>
    <row r="4847" spans="4:4" x14ac:dyDescent="0.2">
      <c r="D4847" s="130"/>
    </row>
    <row r="4848" spans="4:4" x14ac:dyDescent="0.2">
      <c r="D4848" s="130"/>
    </row>
    <row r="4849" spans="4:4" x14ac:dyDescent="0.2">
      <c r="D4849" s="130"/>
    </row>
    <row r="4850" spans="4:4" x14ac:dyDescent="0.2">
      <c r="D4850" s="130"/>
    </row>
    <row r="4851" spans="4:4" x14ac:dyDescent="0.2">
      <c r="D4851" s="130"/>
    </row>
    <row r="4852" spans="4:4" x14ac:dyDescent="0.2">
      <c r="D4852" s="130"/>
    </row>
    <row r="4853" spans="4:4" x14ac:dyDescent="0.2">
      <c r="D4853" s="130"/>
    </row>
    <row r="4854" spans="4:4" x14ac:dyDescent="0.2">
      <c r="D4854" s="130"/>
    </row>
    <row r="4855" spans="4:4" x14ac:dyDescent="0.2">
      <c r="D4855" s="130"/>
    </row>
    <row r="4856" spans="4:4" x14ac:dyDescent="0.2">
      <c r="D4856" s="130"/>
    </row>
    <row r="4857" spans="4:4" x14ac:dyDescent="0.2">
      <c r="D4857" s="130"/>
    </row>
    <row r="4858" spans="4:4" x14ac:dyDescent="0.2">
      <c r="D4858" s="130"/>
    </row>
    <row r="4859" spans="4:4" x14ac:dyDescent="0.2">
      <c r="D4859" s="130"/>
    </row>
    <row r="4860" spans="4:4" x14ac:dyDescent="0.2">
      <c r="D4860" s="130"/>
    </row>
    <row r="4861" spans="4:4" x14ac:dyDescent="0.2">
      <c r="D4861" s="130"/>
    </row>
    <row r="4862" spans="4:4" x14ac:dyDescent="0.2">
      <c r="D4862" s="130"/>
    </row>
    <row r="4863" spans="4:4" x14ac:dyDescent="0.2">
      <c r="D4863" s="130"/>
    </row>
    <row r="4864" spans="4:4" x14ac:dyDescent="0.2">
      <c r="D4864" s="130"/>
    </row>
    <row r="4865" spans="4:4" x14ac:dyDescent="0.2">
      <c r="D4865" s="130"/>
    </row>
    <row r="4866" spans="4:4" x14ac:dyDescent="0.2">
      <c r="D4866" s="130"/>
    </row>
    <row r="4867" spans="4:4" x14ac:dyDescent="0.2">
      <c r="D4867" s="130"/>
    </row>
    <row r="4868" spans="4:4" x14ac:dyDescent="0.2">
      <c r="D4868" s="130"/>
    </row>
    <row r="4869" spans="4:4" x14ac:dyDescent="0.2">
      <c r="D4869" s="130"/>
    </row>
    <row r="4870" spans="4:4" x14ac:dyDescent="0.2">
      <c r="D4870" s="130"/>
    </row>
    <row r="4871" spans="4:4" x14ac:dyDescent="0.2">
      <c r="D4871" s="130"/>
    </row>
    <row r="4872" spans="4:4" x14ac:dyDescent="0.2">
      <c r="D4872" s="130"/>
    </row>
    <row r="4873" spans="4:4" x14ac:dyDescent="0.2">
      <c r="D4873" s="130"/>
    </row>
    <row r="4874" spans="4:4" x14ac:dyDescent="0.2">
      <c r="D4874" s="130"/>
    </row>
    <row r="4875" spans="4:4" x14ac:dyDescent="0.2">
      <c r="D4875" s="130"/>
    </row>
    <row r="4876" spans="4:4" x14ac:dyDescent="0.2">
      <c r="D4876" s="130"/>
    </row>
    <row r="4877" spans="4:4" x14ac:dyDescent="0.2">
      <c r="D4877" s="130"/>
    </row>
    <row r="4878" spans="4:4" x14ac:dyDescent="0.2">
      <c r="D4878" s="130"/>
    </row>
    <row r="4879" spans="4:4" x14ac:dyDescent="0.2">
      <c r="D4879" s="130"/>
    </row>
    <row r="4880" spans="4:4" x14ac:dyDescent="0.2">
      <c r="D4880" s="130"/>
    </row>
    <row r="4881" spans="4:4" x14ac:dyDescent="0.2">
      <c r="D4881" s="130"/>
    </row>
    <row r="4882" spans="4:4" x14ac:dyDescent="0.2">
      <c r="D4882" s="130"/>
    </row>
    <row r="4883" spans="4:4" x14ac:dyDescent="0.2">
      <c r="D4883" s="130"/>
    </row>
    <row r="4884" spans="4:4" x14ac:dyDescent="0.2">
      <c r="D4884" s="130"/>
    </row>
    <row r="4885" spans="4:4" x14ac:dyDescent="0.2">
      <c r="D4885" s="130"/>
    </row>
    <row r="4886" spans="4:4" x14ac:dyDescent="0.2">
      <c r="D4886" s="130"/>
    </row>
    <row r="4887" spans="4:4" x14ac:dyDescent="0.2">
      <c r="D4887" s="130"/>
    </row>
    <row r="4888" spans="4:4" x14ac:dyDescent="0.2">
      <c r="D4888" s="130"/>
    </row>
    <row r="4889" spans="4:4" x14ac:dyDescent="0.2">
      <c r="D4889" s="130"/>
    </row>
    <row r="4890" spans="4:4" x14ac:dyDescent="0.2">
      <c r="D4890" s="130"/>
    </row>
    <row r="4891" spans="4:4" x14ac:dyDescent="0.2">
      <c r="D4891" s="130"/>
    </row>
    <row r="4892" spans="4:4" x14ac:dyDescent="0.2">
      <c r="D4892" s="130"/>
    </row>
    <row r="4893" spans="4:4" x14ac:dyDescent="0.2">
      <c r="D4893" s="130"/>
    </row>
    <row r="4894" spans="4:4" x14ac:dyDescent="0.2">
      <c r="D4894" s="130"/>
    </row>
    <row r="4895" spans="4:4" x14ac:dyDescent="0.2">
      <c r="D4895" s="130"/>
    </row>
    <row r="4896" spans="4:4" x14ac:dyDescent="0.2">
      <c r="D4896" s="130"/>
    </row>
    <row r="4897" spans="4:4" x14ac:dyDescent="0.2">
      <c r="D4897" s="130"/>
    </row>
    <row r="4898" spans="4:4" x14ac:dyDescent="0.2">
      <c r="D4898" s="130"/>
    </row>
    <row r="4899" spans="4:4" x14ac:dyDescent="0.2">
      <c r="D4899" s="130"/>
    </row>
    <row r="4900" spans="4:4" x14ac:dyDescent="0.2">
      <c r="D4900" s="130"/>
    </row>
    <row r="4901" spans="4:4" x14ac:dyDescent="0.2">
      <c r="D4901" s="130"/>
    </row>
    <row r="4902" spans="4:4" x14ac:dyDescent="0.2">
      <c r="D4902" s="130"/>
    </row>
    <row r="4903" spans="4:4" x14ac:dyDescent="0.2">
      <c r="D4903" s="130"/>
    </row>
    <row r="4904" spans="4:4" x14ac:dyDescent="0.2">
      <c r="D4904" s="130"/>
    </row>
    <row r="4905" spans="4:4" x14ac:dyDescent="0.2">
      <c r="D4905" s="130"/>
    </row>
    <row r="4906" spans="4:4" x14ac:dyDescent="0.2">
      <c r="D4906" s="130"/>
    </row>
    <row r="4907" spans="4:4" x14ac:dyDescent="0.2">
      <c r="D4907" s="130"/>
    </row>
    <row r="4908" spans="4:4" x14ac:dyDescent="0.2">
      <c r="D4908" s="130"/>
    </row>
    <row r="4909" spans="4:4" x14ac:dyDescent="0.2">
      <c r="D4909" s="130"/>
    </row>
    <row r="4910" spans="4:4" x14ac:dyDescent="0.2">
      <c r="D4910" s="130"/>
    </row>
    <row r="4911" spans="4:4" x14ac:dyDescent="0.2">
      <c r="D4911" s="130"/>
    </row>
    <row r="4912" spans="4:4" x14ac:dyDescent="0.2">
      <c r="D4912" s="130"/>
    </row>
    <row r="4913" spans="4:4" x14ac:dyDescent="0.2">
      <c r="D4913" s="130"/>
    </row>
    <row r="4914" spans="4:4" x14ac:dyDescent="0.2">
      <c r="D4914" s="130"/>
    </row>
    <row r="4915" spans="4:4" x14ac:dyDescent="0.2">
      <c r="D4915" s="130"/>
    </row>
    <row r="4916" spans="4:4" x14ac:dyDescent="0.2">
      <c r="D4916" s="130"/>
    </row>
    <row r="4917" spans="4:4" x14ac:dyDescent="0.2">
      <c r="D4917" s="130"/>
    </row>
    <row r="4918" spans="4:4" x14ac:dyDescent="0.2">
      <c r="D4918" s="130"/>
    </row>
    <row r="4919" spans="4:4" x14ac:dyDescent="0.2">
      <c r="D4919" s="130"/>
    </row>
    <row r="4920" spans="4:4" x14ac:dyDescent="0.2">
      <c r="D4920" s="130"/>
    </row>
    <row r="4921" spans="4:4" x14ac:dyDescent="0.2">
      <c r="D4921" s="130"/>
    </row>
    <row r="4922" spans="4:4" x14ac:dyDescent="0.2">
      <c r="D4922" s="130"/>
    </row>
    <row r="4923" spans="4:4" x14ac:dyDescent="0.2">
      <c r="D4923" s="130"/>
    </row>
    <row r="4924" spans="4:4" x14ac:dyDescent="0.2">
      <c r="D4924" s="130"/>
    </row>
    <row r="4925" spans="4:4" x14ac:dyDescent="0.2">
      <c r="D4925" s="130"/>
    </row>
    <row r="4926" spans="4:4" x14ac:dyDescent="0.2">
      <c r="D4926" s="130"/>
    </row>
    <row r="4927" spans="4:4" x14ac:dyDescent="0.2">
      <c r="D4927" s="130"/>
    </row>
    <row r="4928" spans="4:4" x14ac:dyDescent="0.2">
      <c r="D4928" s="130"/>
    </row>
    <row r="4929" spans="4:4" x14ac:dyDescent="0.2">
      <c r="D4929" s="130"/>
    </row>
    <row r="4930" spans="4:4" x14ac:dyDescent="0.2">
      <c r="D4930" s="130"/>
    </row>
    <row r="4931" spans="4:4" x14ac:dyDescent="0.2">
      <c r="D4931" s="130"/>
    </row>
    <row r="4932" spans="4:4" x14ac:dyDescent="0.2">
      <c r="D4932" s="130"/>
    </row>
    <row r="4933" spans="4:4" x14ac:dyDescent="0.2">
      <c r="D4933" s="130"/>
    </row>
    <row r="4934" spans="4:4" x14ac:dyDescent="0.2">
      <c r="D4934" s="130"/>
    </row>
    <row r="4935" spans="4:4" x14ac:dyDescent="0.2">
      <c r="D4935" s="130"/>
    </row>
    <row r="4936" spans="4:4" x14ac:dyDescent="0.2">
      <c r="D4936" s="130"/>
    </row>
    <row r="4937" spans="4:4" x14ac:dyDescent="0.2">
      <c r="D4937" s="130"/>
    </row>
    <row r="4938" spans="4:4" x14ac:dyDescent="0.2">
      <c r="D4938" s="130"/>
    </row>
    <row r="4939" spans="4:4" x14ac:dyDescent="0.2">
      <c r="D4939" s="130"/>
    </row>
    <row r="4940" spans="4:4" x14ac:dyDescent="0.2">
      <c r="D4940" s="130"/>
    </row>
    <row r="4941" spans="4:4" x14ac:dyDescent="0.2">
      <c r="D4941" s="130"/>
    </row>
    <row r="4942" spans="4:4" x14ac:dyDescent="0.2">
      <c r="D4942" s="130"/>
    </row>
    <row r="4943" spans="4:4" x14ac:dyDescent="0.2">
      <c r="D4943" s="130"/>
    </row>
    <row r="4944" spans="4:4" x14ac:dyDescent="0.2">
      <c r="D4944" s="130"/>
    </row>
    <row r="4945" spans="4:4" x14ac:dyDescent="0.2">
      <c r="D4945" s="130"/>
    </row>
    <row r="4946" spans="4:4" x14ac:dyDescent="0.2">
      <c r="D4946" s="130"/>
    </row>
    <row r="4947" spans="4:4" x14ac:dyDescent="0.2">
      <c r="D4947" s="130"/>
    </row>
    <row r="4948" spans="4:4" x14ac:dyDescent="0.2">
      <c r="D4948" s="130"/>
    </row>
    <row r="4949" spans="4:4" x14ac:dyDescent="0.2">
      <c r="D4949" s="130"/>
    </row>
    <row r="4950" spans="4:4" x14ac:dyDescent="0.2">
      <c r="D4950" s="130"/>
    </row>
    <row r="4951" spans="4:4" x14ac:dyDescent="0.2">
      <c r="D4951" s="130"/>
    </row>
    <row r="4952" spans="4:4" x14ac:dyDescent="0.2">
      <c r="D4952" s="130"/>
    </row>
    <row r="4953" spans="4:4" x14ac:dyDescent="0.2">
      <c r="D4953" s="130"/>
    </row>
    <row r="4954" spans="4:4" x14ac:dyDescent="0.2">
      <c r="D4954" s="130"/>
    </row>
    <row r="4955" spans="4:4" x14ac:dyDescent="0.2">
      <c r="D4955" s="130"/>
    </row>
    <row r="4956" spans="4:4" x14ac:dyDescent="0.2">
      <c r="D4956" s="130"/>
    </row>
    <row r="4957" spans="4:4" x14ac:dyDescent="0.2">
      <c r="D4957" s="130"/>
    </row>
    <row r="4958" spans="4:4" x14ac:dyDescent="0.2">
      <c r="D4958" s="130"/>
    </row>
    <row r="4959" spans="4:4" x14ac:dyDescent="0.2">
      <c r="D4959" s="130"/>
    </row>
    <row r="4960" spans="4:4" x14ac:dyDescent="0.2">
      <c r="D4960" s="130"/>
    </row>
    <row r="4961" spans="4:4" x14ac:dyDescent="0.2">
      <c r="D4961" s="130"/>
    </row>
    <row r="4962" spans="4:4" x14ac:dyDescent="0.2">
      <c r="D4962" s="130"/>
    </row>
    <row r="4963" spans="4:4" x14ac:dyDescent="0.2">
      <c r="D4963" s="130"/>
    </row>
    <row r="4964" spans="4:4" x14ac:dyDescent="0.2">
      <c r="D4964" s="130"/>
    </row>
    <row r="4965" spans="4:4" x14ac:dyDescent="0.2">
      <c r="D4965" s="130"/>
    </row>
    <row r="4966" spans="4:4" x14ac:dyDescent="0.2">
      <c r="D4966" s="130"/>
    </row>
    <row r="4967" spans="4:4" x14ac:dyDescent="0.2">
      <c r="D4967" s="130"/>
    </row>
    <row r="4968" spans="4:4" x14ac:dyDescent="0.2">
      <c r="D4968" s="130"/>
    </row>
    <row r="4969" spans="4:4" x14ac:dyDescent="0.2">
      <c r="D4969" s="130"/>
    </row>
    <row r="4970" spans="4:4" x14ac:dyDescent="0.2">
      <c r="D4970" s="130"/>
    </row>
    <row r="4971" spans="4:4" x14ac:dyDescent="0.2">
      <c r="D4971" s="130"/>
    </row>
    <row r="4972" spans="4:4" x14ac:dyDescent="0.2">
      <c r="D4972" s="130"/>
    </row>
    <row r="4973" spans="4:4" x14ac:dyDescent="0.2">
      <c r="D4973" s="130"/>
    </row>
    <row r="4974" spans="4:4" x14ac:dyDescent="0.2">
      <c r="D4974" s="130"/>
    </row>
    <row r="4975" spans="4:4" x14ac:dyDescent="0.2">
      <c r="D4975" s="130"/>
    </row>
    <row r="4976" spans="4:4" x14ac:dyDescent="0.2">
      <c r="D4976" s="130"/>
    </row>
    <row r="4977" spans="4:4" x14ac:dyDescent="0.2">
      <c r="D4977" s="130"/>
    </row>
    <row r="4978" spans="4:4" x14ac:dyDescent="0.2">
      <c r="D4978" s="130"/>
    </row>
    <row r="4979" spans="4:4" x14ac:dyDescent="0.2">
      <c r="D4979" s="130"/>
    </row>
    <row r="4980" spans="4:4" x14ac:dyDescent="0.2">
      <c r="D4980" s="130"/>
    </row>
    <row r="4981" spans="4:4" x14ac:dyDescent="0.2">
      <c r="D4981" s="130"/>
    </row>
    <row r="4982" spans="4:4" x14ac:dyDescent="0.2">
      <c r="D4982" s="130"/>
    </row>
    <row r="4983" spans="4:4" x14ac:dyDescent="0.2">
      <c r="D4983" s="130"/>
    </row>
    <row r="4984" spans="4:4" x14ac:dyDescent="0.2">
      <c r="D4984" s="130"/>
    </row>
    <row r="4985" spans="4:4" x14ac:dyDescent="0.2">
      <c r="D4985" s="130"/>
    </row>
    <row r="4986" spans="4:4" x14ac:dyDescent="0.2">
      <c r="D4986" s="130"/>
    </row>
    <row r="4987" spans="4:4" x14ac:dyDescent="0.2">
      <c r="D4987" s="130"/>
    </row>
    <row r="4988" spans="4:4" x14ac:dyDescent="0.2">
      <c r="D4988" s="130"/>
    </row>
    <row r="4989" spans="4:4" x14ac:dyDescent="0.2">
      <c r="D4989" s="130"/>
    </row>
    <row r="4990" spans="4:4" x14ac:dyDescent="0.2">
      <c r="D4990" s="130"/>
    </row>
    <row r="4991" spans="4:4" x14ac:dyDescent="0.2">
      <c r="D4991" s="130"/>
    </row>
    <row r="4992" spans="4:4" x14ac:dyDescent="0.2">
      <c r="D4992" s="130"/>
    </row>
    <row r="4993" spans="4:4" x14ac:dyDescent="0.2">
      <c r="D4993" s="130"/>
    </row>
    <row r="4994" spans="4:4" x14ac:dyDescent="0.2">
      <c r="D4994" s="130"/>
    </row>
    <row r="4995" spans="4:4" x14ac:dyDescent="0.2">
      <c r="D4995" s="130"/>
    </row>
    <row r="4996" spans="4:4" x14ac:dyDescent="0.2">
      <c r="D4996" s="130"/>
    </row>
    <row r="4997" spans="4:4" x14ac:dyDescent="0.2">
      <c r="D4997" s="130"/>
    </row>
    <row r="4998" spans="4:4" x14ac:dyDescent="0.2">
      <c r="D4998" s="130"/>
    </row>
  </sheetData>
  <mergeCells count="6">
    <mergeCell ref="A525:G529"/>
    <mergeCell ref="A1:G1"/>
    <mergeCell ref="C2:G2"/>
    <mergeCell ref="C3:G3"/>
    <mergeCell ref="C4:G4"/>
    <mergeCell ref="A524:C524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M146"/>
  <sheetViews>
    <sheetView workbookViewId="0">
      <selection activeCell="C63" sqref="C63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1.5703125" style="188" bestFit="1" customWidth="1"/>
    <col min="4" max="4" width="3.71093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1.5703125" style="188" bestFit="1" customWidth="1"/>
    <col min="260" max="260" width="3.71093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1.5703125" style="188" bestFit="1" customWidth="1"/>
    <col min="516" max="516" width="3.71093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1.5703125" style="188" bestFit="1" customWidth="1"/>
    <col min="772" max="772" width="3.71093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1.5703125" style="188" bestFit="1" customWidth="1"/>
    <col min="1028" max="1028" width="3.71093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1.5703125" style="188" bestFit="1" customWidth="1"/>
    <col min="1284" max="1284" width="3.71093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1.5703125" style="188" bestFit="1" customWidth="1"/>
    <col min="1540" max="1540" width="3.71093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1.5703125" style="188" bestFit="1" customWidth="1"/>
    <col min="1796" max="1796" width="3.71093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1.5703125" style="188" bestFit="1" customWidth="1"/>
    <col min="2052" max="2052" width="3.71093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1.5703125" style="188" bestFit="1" customWidth="1"/>
    <col min="2308" max="2308" width="3.71093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1.5703125" style="188" bestFit="1" customWidth="1"/>
    <col min="2564" max="2564" width="3.71093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1.5703125" style="188" bestFit="1" customWidth="1"/>
    <col min="2820" max="2820" width="3.71093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1.5703125" style="188" bestFit="1" customWidth="1"/>
    <col min="3076" max="3076" width="3.71093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1.5703125" style="188" bestFit="1" customWidth="1"/>
    <col min="3332" max="3332" width="3.71093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1.5703125" style="188" bestFit="1" customWidth="1"/>
    <col min="3588" max="3588" width="3.71093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1.5703125" style="188" bestFit="1" customWidth="1"/>
    <col min="3844" max="3844" width="3.71093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1.5703125" style="188" bestFit="1" customWidth="1"/>
    <col min="4100" max="4100" width="3.71093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1.5703125" style="188" bestFit="1" customWidth="1"/>
    <col min="4356" max="4356" width="3.71093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1.5703125" style="188" bestFit="1" customWidth="1"/>
    <col min="4612" max="4612" width="3.71093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1.5703125" style="188" bestFit="1" customWidth="1"/>
    <col min="4868" max="4868" width="3.71093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1.5703125" style="188" bestFit="1" customWidth="1"/>
    <col min="5124" max="5124" width="3.71093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1.5703125" style="188" bestFit="1" customWidth="1"/>
    <col min="5380" max="5380" width="3.71093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1.5703125" style="188" bestFit="1" customWidth="1"/>
    <col min="5636" max="5636" width="3.71093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1.5703125" style="188" bestFit="1" customWidth="1"/>
    <col min="5892" max="5892" width="3.71093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1.5703125" style="188" bestFit="1" customWidth="1"/>
    <col min="6148" max="6148" width="3.71093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1.5703125" style="188" bestFit="1" customWidth="1"/>
    <col min="6404" max="6404" width="3.71093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1.5703125" style="188" bestFit="1" customWidth="1"/>
    <col min="6660" max="6660" width="3.71093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1.5703125" style="188" bestFit="1" customWidth="1"/>
    <col min="6916" max="6916" width="3.71093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1.5703125" style="188" bestFit="1" customWidth="1"/>
    <col min="7172" max="7172" width="3.71093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1.5703125" style="188" bestFit="1" customWidth="1"/>
    <col min="7428" max="7428" width="3.71093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1.5703125" style="188" bestFit="1" customWidth="1"/>
    <col min="7684" max="7684" width="3.71093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1.5703125" style="188" bestFit="1" customWidth="1"/>
    <col min="7940" max="7940" width="3.71093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1.5703125" style="188" bestFit="1" customWidth="1"/>
    <col min="8196" max="8196" width="3.71093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1.5703125" style="188" bestFit="1" customWidth="1"/>
    <col min="8452" max="8452" width="3.71093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1.5703125" style="188" bestFit="1" customWidth="1"/>
    <col min="8708" max="8708" width="3.71093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1.5703125" style="188" bestFit="1" customWidth="1"/>
    <col min="8964" max="8964" width="3.71093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1.5703125" style="188" bestFit="1" customWidth="1"/>
    <col min="9220" max="9220" width="3.71093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1.5703125" style="188" bestFit="1" customWidth="1"/>
    <col min="9476" max="9476" width="3.71093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1.5703125" style="188" bestFit="1" customWidth="1"/>
    <col min="9732" max="9732" width="3.71093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1.5703125" style="188" bestFit="1" customWidth="1"/>
    <col min="9988" max="9988" width="3.71093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1.5703125" style="188" bestFit="1" customWidth="1"/>
    <col min="10244" max="10244" width="3.71093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1.5703125" style="188" bestFit="1" customWidth="1"/>
    <col min="10500" max="10500" width="3.71093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1.5703125" style="188" bestFit="1" customWidth="1"/>
    <col min="10756" max="10756" width="3.71093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1.5703125" style="188" bestFit="1" customWidth="1"/>
    <col min="11012" max="11012" width="3.71093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1.5703125" style="188" bestFit="1" customWidth="1"/>
    <col min="11268" max="11268" width="3.71093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1.5703125" style="188" bestFit="1" customWidth="1"/>
    <col min="11524" max="11524" width="3.71093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1.5703125" style="188" bestFit="1" customWidth="1"/>
    <col min="11780" max="11780" width="3.71093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1.5703125" style="188" bestFit="1" customWidth="1"/>
    <col min="12036" max="12036" width="3.71093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1.5703125" style="188" bestFit="1" customWidth="1"/>
    <col min="12292" max="12292" width="3.71093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1.5703125" style="188" bestFit="1" customWidth="1"/>
    <col min="12548" max="12548" width="3.71093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1.5703125" style="188" bestFit="1" customWidth="1"/>
    <col min="12804" max="12804" width="3.71093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1.5703125" style="188" bestFit="1" customWidth="1"/>
    <col min="13060" max="13060" width="3.71093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1.5703125" style="188" bestFit="1" customWidth="1"/>
    <col min="13316" max="13316" width="3.71093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1.5703125" style="188" bestFit="1" customWidth="1"/>
    <col min="13572" max="13572" width="3.71093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1.5703125" style="188" bestFit="1" customWidth="1"/>
    <col min="13828" max="13828" width="3.71093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1.5703125" style="188" bestFit="1" customWidth="1"/>
    <col min="14084" max="14084" width="3.71093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1.5703125" style="188" bestFit="1" customWidth="1"/>
    <col min="14340" max="14340" width="3.71093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1.5703125" style="188" bestFit="1" customWidth="1"/>
    <col min="14596" max="14596" width="3.71093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1.5703125" style="188" bestFit="1" customWidth="1"/>
    <col min="14852" max="14852" width="3.71093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1.5703125" style="188" bestFit="1" customWidth="1"/>
    <col min="15108" max="15108" width="3.71093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1.5703125" style="188" bestFit="1" customWidth="1"/>
    <col min="15364" max="15364" width="3.71093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1.5703125" style="188" bestFit="1" customWidth="1"/>
    <col min="15620" max="15620" width="3.71093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1.5703125" style="188" bestFit="1" customWidth="1"/>
    <col min="15876" max="15876" width="3.71093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1.5703125" style="188" bestFit="1" customWidth="1"/>
    <col min="16132" max="16132" width="3.71093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1345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509043</v>
      </c>
      <c r="C10" s="209" t="s">
        <v>1347</v>
      </c>
      <c r="D10" s="209" t="s">
        <v>1299</v>
      </c>
      <c r="E10" s="210">
        <v>29</v>
      </c>
      <c r="F10" s="210"/>
      <c r="G10" s="211">
        <f>E10*F10</f>
        <v>0</v>
      </c>
      <c r="H10" s="212">
        <v>0</v>
      </c>
      <c r="I10" s="213">
        <f>E10*H10</f>
        <v>0</v>
      </c>
      <c r="J10" s="214" t="s">
        <v>1348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540115</v>
      </c>
      <c r="C11" s="209" t="s">
        <v>1350</v>
      </c>
      <c r="D11" s="209" t="s">
        <v>1299</v>
      </c>
      <c r="E11" s="210">
        <v>2</v>
      </c>
      <c r="F11" s="210"/>
      <c r="G11" s="211">
        <f>E11*F11</f>
        <v>0</v>
      </c>
      <c r="H11" s="212">
        <v>0</v>
      </c>
      <c r="I11" s="213">
        <f>E11*H11</f>
        <v>0</v>
      </c>
      <c r="J11" s="214" t="s">
        <v>1348</v>
      </c>
      <c r="K11" s="188" t="s">
        <v>1296</v>
      </c>
      <c r="M11" s="215" t="s">
        <v>1349</v>
      </c>
    </row>
    <row r="12" spans="1:13" x14ac:dyDescent="0.25">
      <c r="A12" s="207">
        <v>3</v>
      </c>
      <c r="B12" s="208">
        <v>513913</v>
      </c>
      <c r="C12" s="209" t="s">
        <v>1351</v>
      </c>
      <c r="D12" s="209" t="s">
        <v>1299</v>
      </c>
      <c r="E12" s="210">
        <v>1</v>
      </c>
      <c r="F12" s="210"/>
      <c r="G12" s="211">
        <f>E12*F12</f>
        <v>0</v>
      </c>
      <c r="H12" s="212">
        <v>0</v>
      </c>
      <c r="I12" s="213">
        <f>E12*H12</f>
        <v>0</v>
      </c>
      <c r="J12" s="214" t="s">
        <v>1348</v>
      </c>
      <c r="K12" s="188" t="s">
        <v>1296</v>
      </c>
      <c r="M12" s="215" t="s">
        <v>1349</v>
      </c>
    </row>
    <row r="13" spans="1:13" x14ac:dyDescent="0.25">
      <c r="A13" s="207">
        <v>4</v>
      </c>
      <c r="B13" s="208">
        <v>525505</v>
      </c>
      <c r="C13" s="209" t="s">
        <v>1352</v>
      </c>
      <c r="D13" s="209" t="s">
        <v>1299</v>
      </c>
      <c r="E13" s="210">
        <v>2</v>
      </c>
      <c r="F13" s="210"/>
      <c r="G13" s="211">
        <f>E13*F13</f>
        <v>0</v>
      </c>
      <c r="H13" s="212">
        <v>0</v>
      </c>
      <c r="I13" s="213">
        <f>E13*H13</f>
        <v>0</v>
      </c>
      <c r="J13" s="214" t="s">
        <v>1348</v>
      </c>
      <c r="K13" s="188" t="s">
        <v>1296</v>
      </c>
      <c r="M13" s="215" t="s">
        <v>1349</v>
      </c>
    </row>
    <row r="14" spans="1:13" ht="15.75" thickBot="1" x14ac:dyDescent="0.3">
      <c r="A14" s="218">
        <v>5</v>
      </c>
      <c r="B14" s="219">
        <v>715111</v>
      </c>
      <c r="C14" s="220" t="s">
        <v>1353</v>
      </c>
      <c r="D14" s="220" t="s">
        <v>1299</v>
      </c>
      <c r="E14" s="221">
        <v>1</v>
      </c>
      <c r="F14" s="221"/>
      <c r="G14" s="222">
        <f>E14*F14</f>
        <v>0</v>
      </c>
      <c r="H14" s="223">
        <v>0</v>
      </c>
      <c r="I14" s="224">
        <f>E14*H14</f>
        <v>0</v>
      </c>
      <c r="J14" s="225" t="s">
        <v>1348</v>
      </c>
      <c r="K14" s="188" t="s">
        <v>1296</v>
      </c>
      <c r="M14" s="215" t="s">
        <v>1349</v>
      </c>
    </row>
    <row r="15" spans="1:13" s="234" customFormat="1" ht="14.25" x14ac:dyDescent="0.2">
      <c r="A15" s="226"/>
      <c r="B15" s="227"/>
      <c r="C15" s="228" t="s">
        <v>1319</v>
      </c>
      <c r="D15" s="228"/>
      <c r="E15" s="229"/>
      <c r="F15" s="229"/>
      <c r="G15" s="230">
        <f>SUM(G10:G14)</f>
        <v>0</v>
      </c>
      <c r="H15" s="231"/>
      <c r="I15" s="232">
        <f>SUM(I10:I14)</f>
        <v>0</v>
      </c>
      <c r="J15" s="233"/>
      <c r="M15" s="235" t="s">
        <v>1349</v>
      </c>
    </row>
    <row r="16" spans="1:13" s="185" customFormat="1" ht="20.100000000000001" customHeight="1" x14ac:dyDescent="0.25">
      <c r="A16" s="236" t="s">
        <v>1293</v>
      </c>
      <c r="B16" s="237"/>
      <c r="C16" s="238"/>
      <c r="D16" s="238"/>
      <c r="E16" s="239"/>
      <c r="F16" s="239"/>
      <c r="G16" s="240"/>
      <c r="H16" s="241"/>
      <c r="I16" s="242"/>
      <c r="J16" s="243"/>
      <c r="M16" s="244"/>
    </row>
    <row r="17" spans="1:13" x14ac:dyDescent="0.25">
      <c r="A17" s="207">
        <v>6</v>
      </c>
      <c r="B17" s="208">
        <v>101210</v>
      </c>
      <c r="C17" s="209" t="s">
        <v>1354</v>
      </c>
      <c r="D17" s="209" t="s">
        <v>269</v>
      </c>
      <c r="E17" s="210">
        <v>3</v>
      </c>
      <c r="F17" s="210"/>
      <c r="G17" s="211">
        <f t="shared" ref="G17:G69" si="0">E17*F17</f>
        <v>0</v>
      </c>
      <c r="H17" s="212">
        <v>0</v>
      </c>
      <c r="I17" s="213">
        <f t="shared" ref="I17:I69" si="1">E17*H17</f>
        <v>0</v>
      </c>
      <c r="J17" s="214" t="s">
        <v>1295</v>
      </c>
      <c r="K17" s="188" t="s">
        <v>1296</v>
      </c>
      <c r="M17" s="215" t="s">
        <v>1297</v>
      </c>
    </row>
    <row r="18" spans="1:13" x14ac:dyDescent="0.25">
      <c r="A18" s="207">
        <v>7</v>
      </c>
      <c r="B18" s="208">
        <v>101209</v>
      </c>
      <c r="C18" s="209" t="s">
        <v>1355</v>
      </c>
      <c r="D18" s="209" t="s">
        <v>269</v>
      </c>
      <c r="E18" s="210">
        <v>15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8</v>
      </c>
      <c r="B19" s="208">
        <v>101105</v>
      </c>
      <c r="C19" s="209" t="s">
        <v>1356</v>
      </c>
      <c r="D19" s="209" t="s">
        <v>269</v>
      </c>
      <c r="E19" s="210">
        <v>15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9</v>
      </c>
      <c r="B20" s="208">
        <v>321502</v>
      </c>
      <c r="C20" s="209" t="s">
        <v>1357</v>
      </c>
      <c r="D20" s="209" t="s">
        <v>269</v>
      </c>
      <c r="E20" s="210">
        <v>15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10</v>
      </c>
      <c r="B21" s="208">
        <v>101306</v>
      </c>
      <c r="C21" s="209" t="s">
        <v>1358</v>
      </c>
      <c r="D21" s="209" t="s">
        <v>269</v>
      </c>
      <c r="E21" s="210">
        <v>20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11</v>
      </c>
      <c r="B22" s="208">
        <v>101305</v>
      </c>
      <c r="C22" s="209" t="s">
        <v>1359</v>
      </c>
      <c r="D22" s="209" t="s">
        <v>269</v>
      </c>
      <c r="E22" s="210">
        <v>205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12</v>
      </c>
      <c r="B23" s="208">
        <v>101106</v>
      </c>
      <c r="C23" s="209" t="s">
        <v>1360</v>
      </c>
      <c r="D23" s="209" t="s">
        <v>269</v>
      </c>
      <c r="E23" s="210">
        <v>380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13</v>
      </c>
      <c r="B24" s="208">
        <v>101105</v>
      </c>
      <c r="C24" s="209" t="s">
        <v>1356</v>
      </c>
      <c r="D24" s="209" t="s">
        <v>269</v>
      </c>
      <c r="E24" s="210">
        <v>250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14</v>
      </c>
      <c r="B25" s="208">
        <v>173109</v>
      </c>
      <c r="C25" s="209" t="s">
        <v>1361</v>
      </c>
      <c r="D25" s="209" t="s">
        <v>269</v>
      </c>
      <c r="E25" s="210">
        <v>40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15</v>
      </c>
      <c r="B26" s="208">
        <v>171107</v>
      </c>
      <c r="C26" s="209" t="s">
        <v>1362</v>
      </c>
      <c r="D26" s="209" t="s">
        <v>269</v>
      </c>
      <c r="E26" s="210">
        <v>70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16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17</v>
      </c>
      <c r="B28" s="208">
        <v>311315</v>
      </c>
      <c r="C28" s="209" t="s">
        <v>1364</v>
      </c>
      <c r="D28" s="209" t="s">
        <v>1299</v>
      </c>
      <c r="E28" s="210">
        <v>10</v>
      </c>
      <c r="F28" s="210"/>
      <c r="G28" s="211">
        <f t="shared" si="0"/>
        <v>0</v>
      </c>
      <c r="H28" s="212">
        <v>0</v>
      </c>
      <c r="I28" s="213">
        <f t="shared" si="1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18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0"/>
        <v>0</v>
      </c>
      <c r="H29" s="212">
        <v>0</v>
      </c>
      <c r="I29" s="213">
        <f t="shared" si="1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19</v>
      </c>
      <c r="B30" s="208">
        <v>199097</v>
      </c>
      <c r="C30" s="209" t="s">
        <v>1366</v>
      </c>
      <c r="D30" s="209" t="s">
        <v>1299</v>
      </c>
      <c r="E30" s="210">
        <v>1</v>
      </c>
      <c r="F30" s="210"/>
      <c r="G30" s="211">
        <f t="shared" si="0"/>
        <v>0</v>
      </c>
      <c r="H30" s="212">
        <v>0</v>
      </c>
      <c r="I30" s="213">
        <f t="shared" si="1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20</v>
      </c>
      <c r="B31" s="208">
        <v>410130</v>
      </c>
      <c r="C31" s="209" t="s">
        <v>1550</v>
      </c>
      <c r="D31" s="216"/>
      <c r="E31" s="210">
        <v>9</v>
      </c>
      <c r="F31" s="210"/>
      <c r="G31" s="211">
        <f t="shared" si="0"/>
        <v>0</v>
      </c>
      <c r="H31" s="212">
        <v>0</v>
      </c>
      <c r="I31" s="213">
        <f t="shared" si="1"/>
        <v>0</v>
      </c>
      <c r="J31" s="217"/>
      <c r="K31" s="188" t="s">
        <v>1296</v>
      </c>
      <c r="M31" s="215" t="s">
        <v>1297</v>
      </c>
    </row>
    <row r="32" spans="1:13" x14ac:dyDescent="0.25">
      <c r="A32" s="207">
        <v>21</v>
      </c>
      <c r="B32" s="208">
        <v>409820</v>
      </c>
      <c r="C32" s="209" t="s">
        <v>1367</v>
      </c>
      <c r="D32" s="209" t="s">
        <v>1299</v>
      </c>
      <c r="E32" s="210">
        <v>9</v>
      </c>
      <c r="F32" s="210"/>
      <c r="G32" s="211">
        <f t="shared" si="0"/>
        <v>0</v>
      </c>
      <c r="H32" s="212">
        <v>0</v>
      </c>
      <c r="I32" s="213">
        <f t="shared" si="1"/>
        <v>0</v>
      </c>
      <c r="J32" s="214" t="s">
        <v>1295</v>
      </c>
      <c r="M32" s="215" t="s">
        <v>1297</v>
      </c>
    </row>
    <row r="33" spans="1:13" x14ac:dyDescent="0.25">
      <c r="A33" s="207">
        <v>22</v>
      </c>
      <c r="B33" s="208">
        <v>410101</v>
      </c>
      <c r="C33" s="209" t="s">
        <v>1368</v>
      </c>
      <c r="D33" s="209" t="s">
        <v>1299</v>
      </c>
      <c r="E33" s="210">
        <v>9</v>
      </c>
      <c r="F33" s="210"/>
      <c r="G33" s="211">
        <f t="shared" si="0"/>
        <v>0</v>
      </c>
      <c r="H33" s="212">
        <v>0</v>
      </c>
      <c r="I33" s="213">
        <f t="shared" si="1"/>
        <v>0</v>
      </c>
      <c r="J33" s="214" t="s">
        <v>1295</v>
      </c>
      <c r="M33" s="215" t="s">
        <v>1297</v>
      </c>
    </row>
    <row r="34" spans="1:13" x14ac:dyDescent="0.25">
      <c r="A34" s="207">
        <v>23</v>
      </c>
      <c r="B34" s="208">
        <v>420091</v>
      </c>
      <c r="C34" s="209" t="s">
        <v>1546</v>
      </c>
      <c r="D34" s="209" t="s">
        <v>1299</v>
      </c>
      <c r="E34" s="210">
        <v>9</v>
      </c>
      <c r="F34" s="210"/>
      <c r="G34" s="211">
        <f t="shared" si="0"/>
        <v>0</v>
      </c>
      <c r="H34" s="212">
        <v>0</v>
      </c>
      <c r="I34" s="213">
        <f t="shared" si="1"/>
        <v>0</v>
      </c>
      <c r="J34" s="214" t="s">
        <v>1295</v>
      </c>
      <c r="M34" s="215" t="s">
        <v>1297</v>
      </c>
    </row>
    <row r="35" spans="1:13" x14ac:dyDescent="0.25">
      <c r="A35" s="207">
        <v>24</v>
      </c>
      <c r="B35" s="208">
        <v>410150</v>
      </c>
      <c r="C35" s="209" t="s">
        <v>1551</v>
      </c>
      <c r="D35" s="216"/>
      <c r="E35" s="210">
        <v>5</v>
      </c>
      <c r="F35" s="210"/>
      <c r="G35" s="211">
        <f t="shared" si="0"/>
        <v>0</v>
      </c>
      <c r="H35" s="212">
        <v>0</v>
      </c>
      <c r="I35" s="213">
        <f t="shared" si="1"/>
        <v>0</v>
      </c>
      <c r="J35" s="217"/>
      <c r="K35" s="188" t="s">
        <v>1296</v>
      </c>
      <c r="M35" s="215" t="s">
        <v>1297</v>
      </c>
    </row>
    <row r="36" spans="1:13" x14ac:dyDescent="0.25">
      <c r="A36" s="207">
        <v>25</v>
      </c>
      <c r="B36" s="208">
        <v>409826</v>
      </c>
      <c r="C36" s="209" t="s">
        <v>1369</v>
      </c>
      <c r="D36" s="209" t="s">
        <v>1299</v>
      </c>
      <c r="E36" s="210">
        <v>5</v>
      </c>
      <c r="F36" s="210"/>
      <c r="G36" s="211">
        <f t="shared" si="0"/>
        <v>0</v>
      </c>
      <c r="H36" s="212">
        <v>0</v>
      </c>
      <c r="I36" s="213">
        <f t="shared" si="1"/>
        <v>0</v>
      </c>
      <c r="J36" s="214" t="s">
        <v>1295</v>
      </c>
      <c r="M36" s="215" t="s">
        <v>1297</v>
      </c>
    </row>
    <row r="37" spans="1:13" x14ac:dyDescent="0.25">
      <c r="A37" s="207">
        <v>26</v>
      </c>
      <c r="B37" s="208">
        <v>410102</v>
      </c>
      <c r="C37" s="209" t="s">
        <v>1370</v>
      </c>
      <c r="D37" s="209" t="s">
        <v>1299</v>
      </c>
      <c r="E37" s="210">
        <v>5</v>
      </c>
      <c r="F37" s="210"/>
      <c r="G37" s="211">
        <f t="shared" si="0"/>
        <v>0</v>
      </c>
      <c r="H37" s="212">
        <v>0</v>
      </c>
      <c r="I37" s="213">
        <f t="shared" si="1"/>
        <v>0</v>
      </c>
      <c r="J37" s="214" t="s">
        <v>1295</v>
      </c>
      <c r="M37" s="215" t="s">
        <v>1297</v>
      </c>
    </row>
    <row r="38" spans="1:13" x14ac:dyDescent="0.25">
      <c r="A38" s="207">
        <v>27</v>
      </c>
      <c r="B38" s="208">
        <v>420091</v>
      </c>
      <c r="C38" s="209" t="s">
        <v>1546</v>
      </c>
      <c r="D38" s="209" t="s">
        <v>1299</v>
      </c>
      <c r="E38" s="210">
        <v>5</v>
      </c>
      <c r="F38" s="210"/>
      <c r="G38" s="211">
        <f t="shared" si="0"/>
        <v>0</v>
      </c>
      <c r="H38" s="212">
        <v>0</v>
      </c>
      <c r="I38" s="213">
        <f t="shared" si="1"/>
        <v>0</v>
      </c>
      <c r="J38" s="214" t="s">
        <v>1295</v>
      </c>
      <c r="M38" s="215" t="s">
        <v>1297</v>
      </c>
    </row>
    <row r="39" spans="1:13" x14ac:dyDescent="0.25">
      <c r="A39" s="207">
        <v>28</v>
      </c>
      <c r="B39" s="208">
        <v>410151</v>
      </c>
      <c r="C39" s="209" t="s">
        <v>1552</v>
      </c>
      <c r="D39" s="216"/>
      <c r="E39" s="210">
        <v>10</v>
      </c>
      <c r="F39" s="210"/>
      <c r="G39" s="211">
        <f t="shared" si="0"/>
        <v>0</v>
      </c>
      <c r="H39" s="212">
        <v>0</v>
      </c>
      <c r="I39" s="213">
        <f t="shared" si="1"/>
        <v>0</v>
      </c>
      <c r="J39" s="217"/>
      <c r="K39" s="188" t="s">
        <v>1296</v>
      </c>
      <c r="M39" s="215" t="s">
        <v>1297</v>
      </c>
    </row>
    <row r="40" spans="1:13" x14ac:dyDescent="0.25">
      <c r="A40" s="207">
        <v>29</v>
      </c>
      <c r="B40" s="208">
        <v>409822</v>
      </c>
      <c r="C40" s="209" t="s">
        <v>1371</v>
      </c>
      <c r="D40" s="209" t="s">
        <v>1299</v>
      </c>
      <c r="E40" s="210">
        <v>10</v>
      </c>
      <c r="F40" s="210"/>
      <c r="G40" s="211">
        <f t="shared" si="0"/>
        <v>0</v>
      </c>
      <c r="H40" s="212">
        <v>0</v>
      </c>
      <c r="I40" s="213">
        <f t="shared" si="1"/>
        <v>0</v>
      </c>
      <c r="J40" s="214" t="s">
        <v>1295</v>
      </c>
      <c r="M40" s="215" t="s">
        <v>1297</v>
      </c>
    </row>
    <row r="41" spans="1:13" x14ac:dyDescent="0.25">
      <c r="A41" s="207">
        <v>30</v>
      </c>
      <c r="B41" s="208">
        <v>410101</v>
      </c>
      <c r="C41" s="209" t="s">
        <v>1368</v>
      </c>
      <c r="D41" s="209" t="s">
        <v>1299</v>
      </c>
      <c r="E41" s="210">
        <v>10</v>
      </c>
      <c r="F41" s="210"/>
      <c r="G41" s="211">
        <f t="shared" si="0"/>
        <v>0</v>
      </c>
      <c r="H41" s="212">
        <v>0</v>
      </c>
      <c r="I41" s="213">
        <f t="shared" si="1"/>
        <v>0</v>
      </c>
      <c r="J41" s="214" t="s">
        <v>1295</v>
      </c>
      <c r="M41" s="215" t="s">
        <v>1297</v>
      </c>
    </row>
    <row r="42" spans="1:13" x14ac:dyDescent="0.25">
      <c r="A42" s="207">
        <v>31</v>
      </c>
      <c r="B42" s="208">
        <v>420091</v>
      </c>
      <c r="C42" s="209" t="s">
        <v>1546</v>
      </c>
      <c r="D42" s="209" t="s">
        <v>1299</v>
      </c>
      <c r="E42" s="210">
        <v>10</v>
      </c>
      <c r="F42" s="210"/>
      <c r="G42" s="211">
        <f t="shared" si="0"/>
        <v>0</v>
      </c>
      <c r="H42" s="212">
        <v>0</v>
      </c>
      <c r="I42" s="213">
        <f t="shared" si="1"/>
        <v>0</v>
      </c>
      <c r="J42" s="214" t="s">
        <v>1295</v>
      </c>
      <c r="M42" s="215" t="s">
        <v>1297</v>
      </c>
    </row>
    <row r="43" spans="1:13" x14ac:dyDescent="0.25">
      <c r="A43" s="207">
        <v>32</v>
      </c>
      <c r="B43" s="208">
        <v>410155</v>
      </c>
      <c r="C43" s="209" t="s">
        <v>1553</v>
      </c>
      <c r="D43" s="216"/>
      <c r="E43" s="210">
        <v>11</v>
      </c>
      <c r="F43" s="210"/>
      <c r="G43" s="211">
        <f t="shared" si="0"/>
        <v>0</v>
      </c>
      <c r="H43" s="212">
        <v>0</v>
      </c>
      <c r="I43" s="213">
        <f t="shared" si="1"/>
        <v>0</v>
      </c>
      <c r="J43" s="217"/>
      <c r="K43" s="188" t="s">
        <v>1296</v>
      </c>
      <c r="M43" s="215" t="s">
        <v>1297</v>
      </c>
    </row>
    <row r="44" spans="1:13" x14ac:dyDescent="0.25">
      <c r="A44" s="207">
        <v>33</v>
      </c>
      <c r="B44" s="208">
        <v>409824</v>
      </c>
      <c r="C44" s="209" t="s">
        <v>1372</v>
      </c>
      <c r="D44" s="209" t="s">
        <v>1299</v>
      </c>
      <c r="E44" s="210">
        <v>11</v>
      </c>
      <c r="F44" s="210"/>
      <c r="G44" s="211">
        <f t="shared" si="0"/>
        <v>0</v>
      </c>
      <c r="H44" s="212">
        <v>0</v>
      </c>
      <c r="I44" s="213">
        <f t="shared" si="1"/>
        <v>0</v>
      </c>
      <c r="J44" s="214" t="s">
        <v>1295</v>
      </c>
      <c r="M44" s="215" t="s">
        <v>1297</v>
      </c>
    </row>
    <row r="45" spans="1:13" x14ac:dyDescent="0.25">
      <c r="A45" s="207">
        <v>34</v>
      </c>
      <c r="B45" s="208">
        <v>410101</v>
      </c>
      <c r="C45" s="209" t="s">
        <v>1368</v>
      </c>
      <c r="D45" s="209" t="s">
        <v>1299</v>
      </c>
      <c r="E45" s="210">
        <v>11</v>
      </c>
      <c r="F45" s="210"/>
      <c r="G45" s="211">
        <f t="shared" si="0"/>
        <v>0</v>
      </c>
      <c r="H45" s="212">
        <v>0</v>
      </c>
      <c r="I45" s="213">
        <f t="shared" si="1"/>
        <v>0</v>
      </c>
      <c r="J45" s="214" t="s">
        <v>1295</v>
      </c>
      <c r="M45" s="215" t="s">
        <v>1297</v>
      </c>
    </row>
    <row r="46" spans="1:13" x14ac:dyDescent="0.25">
      <c r="A46" s="207">
        <v>35</v>
      </c>
      <c r="B46" s="208">
        <v>420091</v>
      </c>
      <c r="C46" s="209" t="s">
        <v>1546</v>
      </c>
      <c r="D46" s="209" t="s">
        <v>1299</v>
      </c>
      <c r="E46" s="210">
        <v>11</v>
      </c>
      <c r="F46" s="210"/>
      <c r="G46" s="211">
        <f t="shared" si="0"/>
        <v>0</v>
      </c>
      <c r="H46" s="212">
        <v>0</v>
      </c>
      <c r="I46" s="213">
        <f t="shared" si="1"/>
        <v>0</v>
      </c>
      <c r="J46" s="214" t="s">
        <v>1295</v>
      </c>
      <c r="M46" s="215" t="s">
        <v>1297</v>
      </c>
    </row>
    <row r="47" spans="1:13" x14ac:dyDescent="0.25">
      <c r="A47" s="207">
        <v>36</v>
      </c>
      <c r="B47" s="208">
        <v>410154</v>
      </c>
      <c r="C47" s="209" t="s">
        <v>1554</v>
      </c>
      <c r="D47" s="216"/>
      <c r="E47" s="210">
        <v>5</v>
      </c>
      <c r="F47" s="210"/>
      <c r="G47" s="211">
        <f t="shared" si="0"/>
        <v>0</v>
      </c>
      <c r="H47" s="212">
        <v>0</v>
      </c>
      <c r="I47" s="213">
        <f t="shared" si="1"/>
        <v>0</v>
      </c>
      <c r="J47" s="217"/>
      <c r="K47" s="188" t="s">
        <v>1296</v>
      </c>
      <c r="M47" s="215" t="s">
        <v>1297</v>
      </c>
    </row>
    <row r="48" spans="1:13" x14ac:dyDescent="0.25">
      <c r="A48" s="207">
        <v>37</v>
      </c>
      <c r="B48" s="208">
        <v>409829</v>
      </c>
      <c r="C48" s="209" t="s">
        <v>1373</v>
      </c>
      <c r="D48" s="209" t="s">
        <v>1299</v>
      </c>
      <c r="E48" s="210">
        <v>5</v>
      </c>
      <c r="F48" s="210"/>
      <c r="G48" s="211">
        <f t="shared" si="0"/>
        <v>0</v>
      </c>
      <c r="H48" s="212">
        <v>0</v>
      </c>
      <c r="I48" s="213">
        <f t="shared" si="1"/>
        <v>0</v>
      </c>
      <c r="J48" s="214" t="s">
        <v>1295</v>
      </c>
      <c r="M48" s="215" t="s">
        <v>1297</v>
      </c>
    </row>
    <row r="49" spans="1:13" x14ac:dyDescent="0.25">
      <c r="A49" s="207">
        <v>38</v>
      </c>
      <c r="B49" s="208">
        <v>410102</v>
      </c>
      <c r="C49" s="209" t="s">
        <v>1370</v>
      </c>
      <c r="D49" s="209" t="s">
        <v>1299</v>
      </c>
      <c r="E49" s="210">
        <v>5</v>
      </c>
      <c r="F49" s="210"/>
      <c r="G49" s="211">
        <f t="shared" si="0"/>
        <v>0</v>
      </c>
      <c r="H49" s="212">
        <v>0</v>
      </c>
      <c r="I49" s="213">
        <f t="shared" si="1"/>
        <v>0</v>
      </c>
      <c r="J49" s="214" t="s">
        <v>1295</v>
      </c>
      <c r="M49" s="215" t="s">
        <v>1297</v>
      </c>
    </row>
    <row r="50" spans="1:13" x14ac:dyDescent="0.25">
      <c r="A50" s="207">
        <v>39</v>
      </c>
      <c r="B50" s="208">
        <v>420091</v>
      </c>
      <c r="C50" s="209" t="s">
        <v>1546</v>
      </c>
      <c r="D50" s="209" t="s">
        <v>1299</v>
      </c>
      <c r="E50" s="210">
        <v>5</v>
      </c>
      <c r="F50" s="210"/>
      <c r="G50" s="211">
        <f t="shared" si="0"/>
        <v>0</v>
      </c>
      <c r="H50" s="212">
        <v>0</v>
      </c>
      <c r="I50" s="213">
        <f t="shared" si="1"/>
        <v>0</v>
      </c>
      <c r="J50" s="214" t="s">
        <v>1295</v>
      </c>
      <c r="M50" s="215" t="s">
        <v>1297</v>
      </c>
    </row>
    <row r="51" spans="1:13" x14ac:dyDescent="0.25">
      <c r="A51" s="207">
        <v>40</v>
      </c>
      <c r="B51" s="208">
        <v>410154</v>
      </c>
      <c r="C51" s="209" t="s">
        <v>1555</v>
      </c>
      <c r="D51" s="216"/>
      <c r="E51" s="210">
        <v>2</v>
      </c>
      <c r="F51" s="210"/>
      <c r="G51" s="211">
        <f t="shared" si="0"/>
        <v>0</v>
      </c>
      <c r="H51" s="212">
        <v>0</v>
      </c>
      <c r="I51" s="213">
        <f t="shared" si="1"/>
        <v>0</v>
      </c>
      <c r="J51" s="217"/>
      <c r="K51" s="188" t="s">
        <v>1296</v>
      </c>
      <c r="M51" s="215" t="s">
        <v>1297</v>
      </c>
    </row>
    <row r="52" spans="1:13" x14ac:dyDescent="0.25">
      <c r="A52" s="207">
        <v>41</v>
      </c>
      <c r="B52" s="208">
        <v>409829</v>
      </c>
      <c r="C52" s="209" t="s">
        <v>1374</v>
      </c>
      <c r="D52" s="209" t="s">
        <v>1299</v>
      </c>
      <c r="E52" s="210">
        <v>2</v>
      </c>
      <c r="F52" s="210"/>
      <c r="G52" s="211">
        <f t="shared" si="0"/>
        <v>0</v>
      </c>
      <c r="H52" s="212">
        <v>0</v>
      </c>
      <c r="I52" s="213">
        <f t="shared" si="1"/>
        <v>0</v>
      </c>
      <c r="J52" s="214" t="s">
        <v>1295</v>
      </c>
      <c r="M52" s="215" t="s">
        <v>1297</v>
      </c>
    </row>
    <row r="53" spans="1:13" x14ac:dyDescent="0.25">
      <c r="A53" s="207">
        <v>42</v>
      </c>
      <c r="B53" s="208">
        <v>410102</v>
      </c>
      <c r="C53" s="209" t="s">
        <v>1370</v>
      </c>
      <c r="D53" s="209" t="s">
        <v>1299</v>
      </c>
      <c r="E53" s="210">
        <v>2</v>
      </c>
      <c r="F53" s="210"/>
      <c r="G53" s="211">
        <f t="shared" si="0"/>
        <v>0</v>
      </c>
      <c r="H53" s="212">
        <v>0</v>
      </c>
      <c r="I53" s="213">
        <f t="shared" si="1"/>
        <v>0</v>
      </c>
      <c r="J53" s="214" t="s">
        <v>1295</v>
      </c>
      <c r="M53" s="215" t="s">
        <v>1297</v>
      </c>
    </row>
    <row r="54" spans="1:13" x14ac:dyDescent="0.25">
      <c r="A54" s="207">
        <v>43</v>
      </c>
      <c r="B54" s="208">
        <v>420091</v>
      </c>
      <c r="C54" s="209" t="s">
        <v>1546</v>
      </c>
      <c r="D54" s="209" t="s">
        <v>1299</v>
      </c>
      <c r="E54" s="210">
        <v>2</v>
      </c>
      <c r="F54" s="210"/>
      <c r="G54" s="211">
        <f t="shared" si="0"/>
        <v>0</v>
      </c>
      <c r="H54" s="212">
        <v>0</v>
      </c>
      <c r="I54" s="213">
        <f t="shared" si="1"/>
        <v>0</v>
      </c>
      <c r="J54" s="214" t="s">
        <v>1295</v>
      </c>
      <c r="M54" s="215" t="s">
        <v>1297</v>
      </c>
    </row>
    <row r="55" spans="1:13" x14ac:dyDescent="0.25">
      <c r="A55" s="207">
        <v>44</v>
      </c>
      <c r="B55" s="208">
        <v>410160</v>
      </c>
      <c r="C55" s="209" t="s">
        <v>1556</v>
      </c>
      <c r="D55" s="216"/>
      <c r="E55" s="210">
        <v>3</v>
      </c>
      <c r="F55" s="210"/>
      <c r="G55" s="211">
        <f t="shared" si="0"/>
        <v>0</v>
      </c>
      <c r="H55" s="212">
        <v>0</v>
      </c>
      <c r="I55" s="213">
        <f t="shared" si="1"/>
        <v>0</v>
      </c>
      <c r="J55" s="217"/>
      <c r="K55" s="188" t="s">
        <v>1296</v>
      </c>
      <c r="M55" s="215" t="s">
        <v>1297</v>
      </c>
    </row>
    <row r="56" spans="1:13" x14ac:dyDescent="0.25">
      <c r="A56" s="207">
        <v>45</v>
      </c>
      <c r="B56" s="208">
        <v>409828</v>
      </c>
      <c r="C56" s="209" t="s">
        <v>1375</v>
      </c>
      <c r="D56" s="209" t="s">
        <v>1299</v>
      </c>
      <c r="E56" s="210">
        <v>3</v>
      </c>
      <c r="F56" s="210"/>
      <c r="G56" s="211">
        <f t="shared" si="0"/>
        <v>0</v>
      </c>
      <c r="H56" s="212">
        <v>0</v>
      </c>
      <c r="I56" s="213">
        <f t="shared" si="1"/>
        <v>0</v>
      </c>
      <c r="J56" s="214" t="s">
        <v>1295</v>
      </c>
      <c r="M56" s="215" t="s">
        <v>1297</v>
      </c>
    </row>
    <row r="57" spans="1:13" x14ac:dyDescent="0.25">
      <c r="A57" s="207">
        <v>46</v>
      </c>
      <c r="B57" s="208">
        <v>410101</v>
      </c>
      <c r="C57" s="209" t="s">
        <v>1368</v>
      </c>
      <c r="D57" s="209" t="s">
        <v>1299</v>
      </c>
      <c r="E57" s="210">
        <v>3</v>
      </c>
      <c r="F57" s="210"/>
      <c r="G57" s="211">
        <f t="shared" si="0"/>
        <v>0</v>
      </c>
      <c r="H57" s="212">
        <v>0</v>
      </c>
      <c r="I57" s="213">
        <f t="shared" si="1"/>
        <v>0</v>
      </c>
      <c r="J57" s="214" t="s">
        <v>1295</v>
      </c>
      <c r="M57" s="215" t="s">
        <v>1297</v>
      </c>
    </row>
    <row r="58" spans="1:13" x14ac:dyDescent="0.25">
      <c r="A58" s="207">
        <v>47</v>
      </c>
      <c r="B58" s="208">
        <v>420091</v>
      </c>
      <c r="C58" s="209" t="s">
        <v>1546</v>
      </c>
      <c r="D58" s="209" t="s">
        <v>1299</v>
      </c>
      <c r="E58" s="210">
        <v>3</v>
      </c>
      <c r="F58" s="210"/>
      <c r="G58" s="211">
        <f t="shared" si="0"/>
        <v>0</v>
      </c>
      <c r="H58" s="212">
        <v>0</v>
      </c>
      <c r="I58" s="213">
        <f t="shared" si="1"/>
        <v>0</v>
      </c>
      <c r="J58" s="214" t="s">
        <v>1295</v>
      </c>
      <c r="M58" s="215" t="s">
        <v>1297</v>
      </c>
    </row>
    <row r="59" spans="1:13" x14ac:dyDescent="0.25">
      <c r="A59" s="207">
        <v>48</v>
      </c>
      <c r="B59" s="208">
        <v>420001</v>
      </c>
      <c r="C59" s="209" t="s">
        <v>1557</v>
      </c>
      <c r="D59" s="209" t="s">
        <v>1299</v>
      </c>
      <c r="E59" s="210">
        <v>59</v>
      </c>
      <c r="F59" s="210"/>
      <c r="G59" s="211">
        <f t="shared" si="0"/>
        <v>0</v>
      </c>
      <c r="H59" s="212">
        <v>0</v>
      </c>
      <c r="I59" s="213">
        <f t="shared" si="1"/>
        <v>0</v>
      </c>
      <c r="J59" s="214" t="s">
        <v>1295</v>
      </c>
      <c r="K59" s="188" t="s">
        <v>1296</v>
      </c>
      <c r="M59" s="215" t="s">
        <v>1297</v>
      </c>
    </row>
    <row r="60" spans="1:13" x14ac:dyDescent="0.25">
      <c r="A60" s="207">
        <v>49</v>
      </c>
      <c r="B60" s="208">
        <v>420091</v>
      </c>
      <c r="C60" s="209" t="s">
        <v>1546</v>
      </c>
      <c r="D60" s="209" t="s">
        <v>1299</v>
      </c>
      <c r="E60" s="210">
        <v>59</v>
      </c>
      <c r="F60" s="210"/>
      <c r="G60" s="211">
        <f t="shared" si="0"/>
        <v>0</v>
      </c>
      <c r="H60" s="212">
        <v>0</v>
      </c>
      <c r="I60" s="213">
        <f t="shared" si="1"/>
        <v>0</v>
      </c>
      <c r="J60" s="214" t="s">
        <v>1295</v>
      </c>
      <c r="M60" s="215" t="s">
        <v>1297</v>
      </c>
    </row>
    <row r="61" spans="1:13" x14ac:dyDescent="0.25">
      <c r="A61" s="207">
        <v>50</v>
      </c>
      <c r="B61" s="208">
        <v>420005</v>
      </c>
      <c r="C61" s="209" t="s">
        <v>1558</v>
      </c>
      <c r="D61" s="209" t="s">
        <v>1299</v>
      </c>
      <c r="E61" s="210">
        <v>8</v>
      </c>
      <c r="F61" s="210"/>
      <c r="G61" s="211">
        <f t="shared" si="0"/>
        <v>0</v>
      </c>
      <c r="H61" s="212">
        <v>0</v>
      </c>
      <c r="I61" s="213">
        <f t="shared" si="1"/>
        <v>0</v>
      </c>
      <c r="J61" s="214" t="s">
        <v>1295</v>
      </c>
      <c r="K61" s="188" t="s">
        <v>1296</v>
      </c>
      <c r="M61" s="215" t="s">
        <v>1297</v>
      </c>
    </row>
    <row r="62" spans="1:13" x14ac:dyDescent="0.25">
      <c r="A62" s="207">
        <v>51</v>
      </c>
      <c r="B62" s="208">
        <v>420091</v>
      </c>
      <c r="C62" s="209" t="s">
        <v>1546</v>
      </c>
      <c r="D62" s="209" t="s">
        <v>1299</v>
      </c>
      <c r="E62" s="210">
        <v>8</v>
      </c>
      <c r="F62" s="210"/>
      <c r="G62" s="211">
        <f t="shared" si="0"/>
        <v>0</v>
      </c>
      <c r="H62" s="212">
        <v>0</v>
      </c>
      <c r="I62" s="213">
        <f t="shared" si="1"/>
        <v>0</v>
      </c>
      <c r="J62" s="214" t="s">
        <v>1295</v>
      </c>
      <c r="M62" s="215" t="s">
        <v>1297</v>
      </c>
    </row>
    <row r="63" spans="1:13" x14ac:dyDescent="0.25">
      <c r="A63" s="207">
        <v>52</v>
      </c>
      <c r="B63" s="208">
        <v>311212</v>
      </c>
      <c r="C63" s="209" t="s">
        <v>1376</v>
      </c>
      <c r="D63" s="209" t="s">
        <v>1299</v>
      </c>
      <c r="E63" s="210">
        <v>112</v>
      </c>
      <c r="F63" s="210"/>
      <c r="G63" s="211">
        <f t="shared" si="0"/>
        <v>0</v>
      </c>
      <c r="H63" s="212">
        <v>0</v>
      </c>
      <c r="I63" s="213">
        <f t="shared" si="1"/>
        <v>0</v>
      </c>
      <c r="J63" s="214" t="s">
        <v>1295</v>
      </c>
      <c r="K63" s="188" t="s">
        <v>1296</v>
      </c>
      <c r="M63" s="215" t="s">
        <v>1297</v>
      </c>
    </row>
    <row r="64" spans="1:13" x14ac:dyDescent="0.25">
      <c r="A64" s="207">
        <v>53</v>
      </c>
      <c r="B64" s="208">
        <v>418112</v>
      </c>
      <c r="C64" s="209" t="s">
        <v>1377</v>
      </c>
      <c r="D64" s="209" t="s">
        <v>1299</v>
      </c>
      <c r="E64" s="210">
        <v>1</v>
      </c>
      <c r="F64" s="210"/>
      <c r="G64" s="211">
        <f t="shared" si="0"/>
        <v>0</v>
      </c>
      <c r="H64" s="212">
        <v>0</v>
      </c>
      <c r="I64" s="213">
        <f t="shared" si="1"/>
        <v>0</v>
      </c>
      <c r="J64" s="214" t="s">
        <v>1295</v>
      </c>
      <c r="K64" s="188" t="s">
        <v>1296</v>
      </c>
      <c r="M64" s="215" t="s">
        <v>1297</v>
      </c>
    </row>
    <row r="65" spans="1:13" x14ac:dyDescent="0.25">
      <c r="A65" s="207">
        <v>54</v>
      </c>
      <c r="B65" s="208">
        <v>592153</v>
      </c>
      <c r="C65" s="209" t="s">
        <v>1378</v>
      </c>
      <c r="D65" s="209" t="s">
        <v>1299</v>
      </c>
      <c r="E65" s="210">
        <v>1</v>
      </c>
      <c r="F65" s="210"/>
      <c r="G65" s="211">
        <f t="shared" si="0"/>
        <v>0</v>
      </c>
      <c r="H65" s="212">
        <v>0</v>
      </c>
      <c r="I65" s="213">
        <f t="shared" si="1"/>
        <v>0</v>
      </c>
      <c r="J65" s="214" t="s">
        <v>1348</v>
      </c>
      <c r="M65" s="215" t="s">
        <v>1297</v>
      </c>
    </row>
    <row r="66" spans="1:13" x14ac:dyDescent="0.25">
      <c r="A66" s="207">
        <v>55</v>
      </c>
      <c r="B66" s="208">
        <v>592126</v>
      </c>
      <c r="C66" s="209" t="s">
        <v>1379</v>
      </c>
      <c r="D66" s="209" t="s">
        <v>1299</v>
      </c>
      <c r="E66" s="210">
        <v>4</v>
      </c>
      <c r="F66" s="210"/>
      <c r="G66" s="211">
        <f t="shared" si="0"/>
        <v>0</v>
      </c>
      <c r="H66" s="212">
        <v>0</v>
      </c>
      <c r="I66" s="213">
        <f t="shared" si="1"/>
        <v>0</v>
      </c>
      <c r="J66" s="214" t="s">
        <v>1348</v>
      </c>
      <c r="M66" s="215" t="s">
        <v>1297</v>
      </c>
    </row>
    <row r="67" spans="1:13" x14ac:dyDescent="0.25">
      <c r="A67" s="207">
        <v>56</v>
      </c>
      <c r="B67" s="208">
        <v>595111</v>
      </c>
      <c r="C67" s="209" t="s">
        <v>1380</v>
      </c>
      <c r="D67" s="209" t="s">
        <v>1299</v>
      </c>
      <c r="E67" s="210">
        <v>4</v>
      </c>
      <c r="F67" s="210"/>
      <c r="G67" s="211">
        <f t="shared" si="0"/>
        <v>0</v>
      </c>
      <c r="H67" s="212">
        <v>0</v>
      </c>
      <c r="I67" s="213">
        <f t="shared" si="1"/>
        <v>0</v>
      </c>
      <c r="J67" s="214" t="s">
        <v>1348</v>
      </c>
      <c r="M67" s="215" t="s">
        <v>1297</v>
      </c>
    </row>
    <row r="68" spans="1:13" x14ac:dyDescent="0.25">
      <c r="A68" s="207">
        <v>57</v>
      </c>
      <c r="B68" s="208" t="s">
        <v>1381</v>
      </c>
      <c r="C68" s="209" t="s">
        <v>1382</v>
      </c>
      <c r="D68" s="209" t="s">
        <v>1383</v>
      </c>
      <c r="E68" s="210">
        <v>3</v>
      </c>
      <c r="F68" s="210"/>
      <c r="G68" s="211">
        <f t="shared" si="0"/>
        <v>0</v>
      </c>
      <c r="H68" s="212">
        <v>0</v>
      </c>
      <c r="I68" s="213">
        <f t="shared" si="1"/>
        <v>0</v>
      </c>
      <c r="J68" s="214" t="s">
        <v>1295</v>
      </c>
      <c r="K68" s="188" t="s">
        <v>1296</v>
      </c>
      <c r="M68" s="215" t="s">
        <v>1297</v>
      </c>
    </row>
    <row r="69" spans="1:13" ht="15.75" thickBot="1" x14ac:dyDescent="0.3">
      <c r="A69" s="218">
        <v>58</v>
      </c>
      <c r="B69" s="219" t="s">
        <v>1384</v>
      </c>
      <c r="C69" s="220" t="s">
        <v>1385</v>
      </c>
      <c r="D69" s="220" t="s">
        <v>1299</v>
      </c>
      <c r="E69" s="221">
        <v>2</v>
      </c>
      <c r="F69" s="221"/>
      <c r="G69" s="222">
        <f t="shared" si="0"/>
        <v>0</v>
      </c>
      <c r="H69" s="223">
        <v>0</v>
      </c>
      <c r="I69" s="224">
        <f t="shared" si="1"/>
        <v>0</v>
      </c>
      <c r="J69" s="225" t="s">
        <v>1295</v>
      </c>
      <c r="K69" s="188" t="s">
        <v>1296</v>
      </c>
      <c r="M69" s="215" t="s">
        <v>1297</v>
      </c>
    </row>
    <row r="70" spans="1:13" s="234" customFormat="1" ht="14.25" x14ac:dyDescent="0.2">
      <c r="A70" s="226"/>
      <c r="B70" s="227"/>
      <c r="C70" s="228" t="s">
        <v>1319</v>
      </c>
      <c r="D70" s="228"/>
      <c r="E70" s="229"/>
      <c r="F70" s="229"/>
      <c r="G70" s="230">
        <f>SUM(G17:G69)</f>
        <v>0</v>
      </c>
      <c r="H70" s="231"/>
      <c r="I70" s="232">
        <f>SUM(I17:I69)</f>
        <v>0</v>
      </c>
      <c r="J70" s="233"/>
      <c r="M70" s="235" t="s">
        <v>1297</v>
      </c>
    </row>
    <row r="71" spans="1:13" s="185" customFormat="1" ht="20.100000000000001" customHeight="1" x14ac:dyDescent="0.25">
      <c r="A71" s="236" t="s">
        <v>1325</v>
      </c>
      <c r="B71" s="237"/>
      <c r="C71" s="238"/>
      <c r="D71" s="238"/>
      <c r="E71" s="239"/>
      <c r="F71" s="239"/>
      <c r="G71" s="240"/>
      <c r="H71" s="241"/>
      <c r="I71" s="242"/>
      <c r="J71" s="243"/>
      <c r="M71" s="244"/>
    </row>
    <row r="72" spans="1:13" x14ac:dyDescent="0.25">
      <c r="A72" s="207">
        <v>59</v>
      </c>
      <c r="B72" s="208">
        <v>46114</v>
      </c>
      <c r="C72" s="209" t="s">
        <v>1386</v>
      </c>
      <c r="D72" s="209" t="s">
        <v>144</v>
      </c>
      <c r="E72" s="210">
        <v>1</v>
      </c>
      <c r="F72" s="210"/>
      <c r="G72" s="211">
        <f>E72*F72</f>
        <v>0</v>
      </c>
      <c r="H72" s="212">
        <v>0</v>
      </c>
      <c r="I72" s="213">
        <f>E72*H72</f>
        <v>0</v>
      </c>
      <c r="J72" s="214" t="s">
        <v>1295</v>
      </c>
      <c r="M72" s="215" t="s">
        <v>1327</v>
      </c>
    </row>
    <row r="73" spans="1:13" ht="15.75" thickBot="1" x14ac:dyDescent="0.3">
      <c r="A73" s="218">
        <v>60</v>
      </c>
      <c r="B73" s="219">
        <v>46381</v>
      </c>
      <c r="C73" s="220" t="s">
        <v>1387</v>
      </c>
      <c r="D73" s="220" t="s">
        <v>269</v>
      </c>
      <c r="E73" s="221">
        <v>10</v>
      </c>
      <c r="F73" s="221"/>
      <c r="G73" s="222">
        <f>E73*F73</f>
        <v>0</v>
      </c>
      <c r="H73" s="223">
        <v>0</v>
      </c>
      <c r="I73" s="224">
        <f>E73*H73</f>
        <v>0</v>
      </c>
      <c r="J73" s="225" t="s">
        <v>1295</v>
      </c>
      <c r="M73" s="215" t="s">
        <v>1327</v>
      </c>
    </row>
    <row r="74" spans="1:13" s="234" customFormat="1" ht="14.25" x14ac:dyDescent="0.2">
      <c r="A74" s="226"/>
      <c r="B74" s="227"/>
      <c r="C74" s="228" t="s">
        <v>1319</v>
      </c>
      <c r="D74" s="228"/>
      <c r="E74" s="229"/>
      <c r="F74" s="229"/>
      <c r="G74" s="230">
        <f>SUM(G72:G73)</f>
        <v>0</v>
      </c>
      <c r="H74" s="231"/>
      <c r="I74" s="232">
        <f>SUM(I72:I73)</f>
        <v>0</v>
      </c>
      <c r="J74" s="233"/>
      <c r="M74" s="235" t="s">
        <v>1327</v>
      </c>
    </row>
    <row r="75" spans="1:13" s="185" customFormat="1" ht="20.100000000000001" customHeight="1" x14ac:dyDescent="0.25">
      <c r="A75" s="236" t="s">
        <v>110</v>
      </c>
      <c r="B75" s="237"/>
      <c r="C75" s="238"/>
      <c r="D75" s="238"/>
      <c r="E75" s="239"/>
      <c r="F75" s="239"/>
      <c r="G75" s="240"/>
      <c r="H75" s="241"/>
      <c r="I75" s="242"/>
      <c r="J75" s="243"/>
      <c r="M75" s="244"/>
    </row>
    <row r="76" spans="1:13" x14ac:dyDescent="0.25">
      <c r="A76" s="207">
        <v>61</v>
      </c>
      <c r="B76" s="208">
        <v>210810081</v>
      </c>
      <c r="C76" s="209" t="s">
        <v>1388</v>
      </c>
      <c r="D76" s="209" t="s">
        <v>269</v>
      </c>
      <c r="E76" s="210">
        <v>3</v>
      </c>
      <c r="F76" s="210"/>
      <c r="G76" s="211">
        <f t="shared" ref="G76:G105" si="2">E76*F76</f>
        <v>0</v>
      </c>
      <c r="H76" s="212">
        <v>6.7000000000000004E-2</v>
      </c>
      <c r="I76" s="213">
        <f t="shared" ref="I76:I105" si="3">E76*H76</f>
        <v>0.20100000000000001</v>
      </c>
      <c r="J76" s="214" t="s">
        <v>1295</v>
      </c>
      <c r="M76" s="215" t="s">
        <v>1329</v>
      </c>
    </row>
    <row r="77" spans="1:13" x14ac:dyDescent="0.25">
      <c r="A77" s="207">
        <v>62</v>
      </c>
      <c r="B77" s="208">
        <v>210810013</v>
      </c>
      <c r="C77" s="209" t="s">
        <v>1389</v>
      </c>
      <c r="D77" s="209" t="s">
        <v>269</v>
      </c>
      <c r="E77" s="210">
        <v>15</v>
      </c>
      <c r="F77" s="210"/>
      <c r="G77" s="211">
        <f t="shared" si="2"/>
        <v>0</v>
      </c>
      <c r="H77" s="212">
        <v>5.7000000000000002E-2</v>
      </c>
      <c r="I77" s="213">
        <f t="shared" si="3"/>
        <v>0.85499999999999998</v>
      </c>
      <c r="J77" s="214" t="s">
        <v>1295</v>
      </c>
      <c r="M77" s="215" t="s">
        <v>1329</v>
      </c>
    </row>
    <row r="78" spans="1:13" x14ac:dyDescent="0.25">
      <c r="A78" s="207">
        <v>63</v>
      </c>
      <c r="B78" s="208">
        <v>210810008</v>
      </c>
      <c r="C78" s="209" t="s">
        <v>1390</v>
      </c>
      <c r="D78" s="209" t="s">
        <v>269</v>
      </c>
      <c r="E78" s="210">
        <v>15</v>
      </c>
      <c r="F78" s="210"/>
      <c r="G78" s="211">
        <f t="shared" si="2"/>
        <v>0</v>
      </c>
      <c r="H78" s="212">
        <v>4.5999999999999999E-2</v>
      </c>
      <c r="I78" s="213">
        <f t="shared" si="3"/>
        <v>0.69</v>
      </c>
      <c r="J78" s="214" t="s">
        <v>1295</v>
      </c>
      <c r="M78" s="215" t="s">
        <v>1329</v>
      </c>
    </row>
    <row r="79" spans="1:13" x14ac:dyDescent="0.25">
      <c r="A79" s="207">
        <v>64</v>
      </c>
      <c r="B79" s="208">
        <v>210010124</v>
      </c>
      <c r="C79" s="209" t="s">
        <v>1391</v>
      </c>
      <c r="D79" s="209" t="s">
        <v>269</v>
      </c>
      <c r="E79" s="210">
        <v>15</v>
      </c>
      <c r="F79" s="210"/>
      <c r="G79" s="211">
        <f t="shared" si="2"/>
        <v>0</v>
      </c>
      <c r="H79" s="212">
        <v>0.13700000000000001</v>
      </c>
      <c r="I79" s="213">
        <f t="shared" si="3"/>
        <v>2.0550000000000002</v>
      </c>
      <c r="J79" s="214" t="s">
        <v>1295</v>
      </c>
      <c r="M79" s="215" t="s">
        <v>1329</v>
      </c>
    </row>
    <row r="80" spans="1:13" x14ac:dyDescent="0.25">
      <c r="A80" s="207">
        <v>65</v>
      </c>
      <c r="B80" s="208">
        <v>210800112</v>
      </c>
      <c r="C80" s="209" t="s">
        <v>1392</v>
      </c>
      <c r="D80" s="209" t="s">
        <v>269</v>
      </c>
      <c r="E80" s="210">
        <v>20</v>
      </c>
      <c r="F80" s="210"/>
      <c r="G80" s="211">
        <f t="shared" si="2"/>
        <v>0</v>
      </c>
      <c r="H80" s="212">
        <v>5.8999999999999997E-2</v>
      </c>
      <c r="I80" s="213">
        <f t="shared" si="3"/>
        <v>1.18</v>
      </c>
      <c r="J80" s="214" t="s">
        <v>1295</v>
      </c>
      <c r="M80" s="215" t="s">
        <v>1329</v>
      </c>
    </row>
    <row r="81" spans="1:13" x14ac:dyDescent="0.25">
      <c r="A81" s="207">
        <v>66</v>
      </c>
      <c r="B81" s="208">
        <v>210800103</v>
      </c>
      <c r="C81" s="209" t="s">
        <v>1393</v>
      </c>
      <c r="D81" s="209" t="s">
        <v>269</v>
      </c>
      <c r="E81" s="210">
        <v>205</v>
      </c>
      <c r="F81" s="210"/>
      <c r="G81" s="211">
        <f t="shared" si="2"/>
        <v>0</v>
      </c>
      <c r="H81" s="212">
        <v>5.7000000000000002E-2</v>
      </c>
      <c r="I81" s="213">
        <f t="shared" si="3"/>
        <v>11.685</v>
      </c>
      <c r="J81" s="214" t="s">
        <v>1295</v>
      </c>
      <c r="M81" s="215" t="s">
        <v>1329</v>
      </c>
    </row>
    <row r="82" spans="1:13" x14ac:dyDescent="0.25">
      <c r="A82" s="207">
        <v>67</v>
      </c>
      <c r="B82" s="208">
        <v>210800103</v>
      </c>
      <c r="C82" s="209" t="s">
        <v>1393</v>
      </c>
      <c r="D82" s="209" t="s">
        <v>269</v>
      </c>
      <c r="E82" s="210">
        <v>380</v>
      </c>
      <c r="F82" s="210"/>
      <c r="G82" s="211">
        <f t="shared" si="2"/>
        <v>0</v>
      </c>
      <c r="H82" s="212">
        <v>5.7000000000000002E-2</v>
      </c>
      <c r="I82" s="213">
        <f t="shared" si="3"/>
        <v>21.66</v>
      </c>
      <c r="J82" s="214" t="s">
        <v>1295</v>
      </c>
      <c r="M82" s="215" t="s">
        <v>1329</v>
      </c>
    </row>
    <row r="83" spans="1:13" x14ac:dyDescent="0.25">
      <c r="A83" s="207">
        <v>68</v>
      </c>
      <c r="B83" s="208">
        <v>210800103</v>
      </c>
      <c r="C83" s="209" t="s">
        <v>1393</v>
      </c>
      <c r="D83" s="209" t="s">
        <v>269</v>
      </c>
      <c r="E83" s="210">
        <v>250</v>
      </c>
      <c r="F83" s="210"/>
      <c r="G83" s="211">
        <f t="shared" si="2"/>
        <v>0</v>
      </c>
      <c r="H83" s="212">
        <v>5.7000000000000002E-2</v>
      </c>
      <c r="I83" s="213">
        <f t="shared" si="3"/>
        <v>14.25</v>
      </c>
      <c r="J83" s="214" t="s">
        <v>1295</v>
      </c>
      <c r="M83" s="215" t="s">
        <v>1329</v>
      </c>
    </row>
    <row r="84" spans="1:13" x14ac:dyDescent="0.25">
      <c r="A84" s="207">
        <v>69</v>
      </c>
      <c r="B84" s="208">
        <v>210800831</v>
      </c>
      <c r="C84" s="209" t="s">
        <v>1394</v>
      </c>
      <c r="D84" s="209" t="s">
        <v>269</v>
      </c>
      <c r="E84" s="210">
        <v>40</v>
      </c>
      <c r="F84" s="210"/>
      <c r="G84" s="211">
        <f t="shared" si="2"/>
        <v>0</v>
      </c>
      <c r="H84" s="212">
        <v>4.5999999999999999E-2</v>
      </c>
      <c r="I84" s="213">
        <f t="shared" si="3"/>
        <v>1.8399999999999999</v>
      </c>
      <c r="J84" s="214" t="s">
        <v>1295</v>
      </c>
      <c r="M84" s="215" t="s">
        <v>1329</v>
      </c>
    </row>
    <row r="85" spans="1:13" x14ac:dyDescent="0.25">
      <c r="A85" s="207">
        <v>70</v>
      </c>
      <c r="B85" s="208">
        <v>210800006</v>
      </c>
      <c r="C85" s="209" t="s">
        <v>1395</v>
      </c>
      <c r="D85" s="209" t="s">
        <v>269</v>
      </c>
      <c r="E85" s="210">
        <v>70</v>
      </c>
      <c r="F85" s="210"/>
      <c r="G85" s="211">
        <f t="shared" si="2"/>
        <v>0</v>
      </c>
      <c r="H85" s="212">
        <v>5.0999999999999997E-2</v>
      </c>
      <c r="I85" s="213">
        <f t="shared" si="3"/>
        <v>3.57</v>
      </c>
      <c r="J85" s="214" t="s">
        <v>1295</v>
      </c>
      <c r="M85" s="215" t="s">
        <v>1329</v>
      </c>
    </row>
    <row r="86" spans="1:13" x14ac:dyDescent="0.25">
      <c r="A86" s="207">
        <v>71</v>
      </c>
      <c r="B86" s="208">
        <v>210010313</v>
      </c>
      <c r="C86" s="209" t="s">
        <v>1396</v>
      </c>
      <c r="D86" s="209" t="s">
        <v>1299</v>
      </c>
      <c r="E86" s="210">
        <v>2</v>
      </c>
      <c r="F86" s="210"/>
      <c r="G86" s="211">
        <f t="shared" si="2"/>
        <v>0</v>
      </c>
      <c r="H86" s="212">
        <v>0.23200000000000001</v>
      </c>
      <c r="I86" s="213">
        <f t="shared" si="3"/>
        <v>0.46400000000000002</v>
      </c>
      <c r="J86" s="214" t="s">
        <v>1295</v>
      </c>
      <c r="M86" s="215" t="s">
        <v>1329</v>
      </c>
    </row>
    <row r="87" spans="1:13" x14ac:dyDescent="0.25">
      <c r="A87" s="207">
        <v>72</v>
      </c>
      <c r="B87" s="208">
        <v>210010312</v>
      </c>
      <c r="C87" s="209" t="s">
        <v>1397</v>
      </c>
      <c r="D87" s="209" t="s">
        <v>1299</v>
      </c>
      <c r="E87" s="210">
        <v>10</v>
      </c>
      <c r="F87" s="210"/>
      <c r="G87" s="211">
        <f t="shared" si="2"/>
        <v>0</v>
      </c>
      <c r="H87" s="212">
        <v>0.2</v>
      </c>
      <c r="I87" s="213">
        <f t="shared" si="3"/>
        <v>2</v>
      </c>
      <c r="J87" s="214" t="s">
        <v>1295</v>
      </c>
      <c r="M87" s="215" t="s">
        <v>1329</v>
      </c>
    </row>
    <row r="88" spans="1:13" x14ac:dyDescent="0.25">
      <c r="A88" s="207">
        <v>73</v>
      </c>
      <c r="B88" s="208">
        <v>210010003</v>
      </c>
      <c r="C88" s="209" t="s">
        <v>1398</v>
      </c>
      <c r="D88" s="209" t="s">
        <v>269</v>
      </c>
      <c r="E88" s="210">
        <v>60</v>
      </c>
      <c r="F88" s="210"/>
      <c r="G88" s="211">
        <f t="shared" si="2"/>
        <v>0</v>
      </c>
      <c r="H88" s="212">
        <v>8.2000000000000003E-2</v>
      </c>
      <c r="I88" s="213">
        <f t="shared" si="3"/>
        <v>4.92</v>
      </c>
      <c r="J88" s="214" t="s">
        <v>1295</v>
      </c>
      <c r="M88" s="215" t="s">
        <v>1329</v>
      </c>
    </row>
    <row r="89" spans="1:13" x14ac:dyDescent="0.25">
      <c r="A89" s="207">
        <v>74</v>
      </c>
      <c r="B89" s="208">
        <v>210192562</v>
      </c>
      <c r="C89" s="209" t="s">
        <v>1399</v>
      </c>
      <c r="D89" s="209" t="s">
        <v>1299</v>
      </c>
      <c r="E89" s="210">
        <v>1</v>
      </c>
      <c r="F89" s="210"/>
      <c r="G89" s="211">
        <f t="shared" si="2"/>
        <v>0</v>
      </c>
      <c r="H89" s="212">
        <v>0.36899999999999999</v>
      </c>
      <c r="I89" s="213">
        <f t="shared" si="3"/>
        <v>0.36899999999999999</v>
      </c>
      <c r="J89" s="214" t="s">
        <v>1295</v>
      </c>
      <c r="M89" s="215" t="s">
        <v>1329</v>
      </c>
    </row>
    <row r="90" spans="1:13" x14ac:dyDescent="0.25">
      <c r="A90" s="207">
        <v>75</v>
      </c>
      <c r="B90" s="208">
        <v>210110041</v>
      </c>
      <c r="C90" s="209" t="s">
        <v>1400</v>
      </c>
      <c r="D90" s="209" t="s">
        <v>1299</v>
      </c>
      <c r="E90" s="210">
        <v>9</v>
      </c>
      <c r="F90" s="210"/>
      <c r="G90" s="211">
        <f t="shared" si="2"/>
        <v>0</v>
      </c>
      <c r="H90" s="212">
        <v>0.14799999999999999</v>
      </c>
      <c r="I90" s="213">
        <f t="shared" si="3"/>
        <v>1.3319999999999999</v>
      </c>
      <c r="J90" s="214" t="s">
        <v>1295</v>
      </c>
      <c r="M90" s="215" t="s">
        <v>1329</v>
      </c>
    </row>
    <row r="91" spans="1:13" x14ac:dyDescent="0.25">
      <c r="A91" s="207">
        <v>76</v>
      </c>
      <c r="B91" s="208">
        <v>210110043</v>
      </c>
      <c r="C91" s="209" t="s">
        <v>1401</v>
      </c>
      <c r="D91" s="209" t="s">
        <v>1299</v>
      </c>
      <c r="E91" s="210">
        <v>5</v>
      </c>
      <c r="F91" s="210"/>
      <c r="G91" s="211">
        <f t="shared" si="2"/>
        <v>0</v>
      </c>
      <c r="H91" s="212">
        <v>0.17</v>
      </c>
      <c r="I91" s="213">
        <f t="shared" si="3"/>
        <v>0.85000000000000009</v>
      </c>
      <c r="J91" s="214" t="s">
        <v>1295</v>
      </c>
      <c r="M91" s="215" t="s">
        <v>1329</v>
      </c>
    </row>
    <row r="92" spans="1:13" x14ac:dyDescent="0.25">
      <c r="A92" s="207">
        <v>77</v>
      </c>
      <c r="B92" s="208">
        <v>210110045</v>
      </c>
      <c r="C92" s="209" t="s">
        <v>1402</v>
      </c>
      <c r="D92" s="209" t="s">
        <v>1299</v>
      </c>
      <c r="E92" s="210">
        <v>10</v>
      </c>
      <c r="F92" s="210"/>
      <c r="G92" s="211">
        <f t="shared" si="2"/>
        <v>0</v>
      </c>
      <c r="H92" s="212">
        <v>0.17</v>
      </c>
      <c r="I92" s="213">
        <f t="shared" si="3"/>
        <v>1.7000000000000002</v>
      </c>
      <c r="J92" s="214" t="s">
        <v>1295</v>
      </c>
      <c r="M92" s="215" t="s">
        <v>1329</v>
      </c>
    </row>
    <row r="93" spans="1:13" x14ac:dyDescent="0.25">
      <c r="A93" s="207">
        <v>78</v>
      </c>
      <c r="B93" s="208">
        <v>210110046</v>
      </c>
      <c r="C93" s="209" t="s">
        <v>1403</v>
      </c>
      <c r="D93" s="209" t="s">
        <v>1299</v>
      </c>
      <c r="E93" s="210">
        <v>11</v>
      </c>
      <c r="F93" s="210"/>
      <c r="G93" s="211">
        <f t="shared" si="2"/>
        <v>0</v>
      </c>
      <c r="H93" s="212">
        <v>0.19</v>
      </c>
      <c r="I93" s="213">
        <f t="shared" si="3"/>
        <v>2.09</v>
      </c>
      <c r="J93" s="214" t="s">
        <v>1295</v>
      </c>
      <c r="M93" s="215" t="s">
        <v>1329</v>
      </c>
    </row>
    <row r="94" spans="1:13" x14ac:dyDescent="0.25">
      <c r="A94" s="207">
        <v>79</v>
      </c>
      <c r="B94" s="208">
        <v>210110045</v>
      </c>
      <c r="C94" s="209" t="s">
        <v>1402</v>
      </c>
      <c r="D94" s="209" t="s">
        <v>1299</v>
      </c>
      <c r="E94" s="210">
        <v>5</v>
      </c>
      <c r="F94" s="210"/>
      <c r="G94" s="211">
        <f t="shared" si="2"/>
        <v>0</v>
      </c>
      <c r="H94" s="212">
        <v>0.17</v>
      </c>
      <c r="I94" s="213">
        <f t="shared" si="3"/>
        <v>0.85000000000000009</v>
      </c>
      <c r="J94" s="214" t="s">
        <v>1295</v>
      </c>
      <c r="M94" s="215" t="s">
        <v>1329</v>
      </c>
    </row>
    <row r="95" spans="1:13" x14ac:dyDescent="0.25">
      <c r="A95" s="207">
        <v>80</v>
      </c>
      <c r="B95" s="208">
        <v>210110045</v>
      </c>
      <c r="C95" s="209" t="s">
        <v>1402</v>
      </c>
      <c r="D95" s="209" t="s">
        <v>1299</v>
      </c>
      <c r="E95" s="210">
        <v>2</v>
      </c>
      <c r="F95" s="210"/>
      <c r="G95" s="211">
        <f t="shared" si="2"/>
        <v>0</v>
      </c>
      <c r="H95" s="212">
        <v>0.17</v>
      </c>
      <c r="I95" s="213">
        <f t="shared" si="3"/>
        <v>0.34</v>
      </c>
      <c r="J95" s="214" t="s">
        <v>1295</v>
      </c>
      <c r="M95" s="215" t="s">
        <v>1329</v>
      </c>
    </row>
    <row r="96" spans="1:13" x14ac:dyDescent="0.25">
      <c r="A96" s="207">
        <v>81</v>
      </c>
      <c r="B96" s="208">
        <v>210110062</v>
      </c>
      <c r="C96" s="209" t="s">
        <v>1404</v>
      </c>
      <c r="D96" s="209" t="s">
        <v>1299</v>
      </c>
      <c r="E96" s="210">
        <v>3</v>
      </c>
      <c r="F96" s="210"/>
      <c r="G96" s="211">
        <f t="shared" si="2"/>
        <v>0</v>
      </c>
      <c r="H96" s="212">
        <v>0.14799999999999999</v>
      </c>
      <c r="I96" s="213">
        <f t="shared" si="3"/>
        <v>0.44399999999999995</v>
      </c>
      <c r="J96" s="214" t="s">
        <v>1295</v>
      </c>
      <c r="M96" s="215" t="s">
        <v>1329</v>
      </c>
    </row>
    <row r="97" spans="1:13" x14ac:dyDescent="0.25">
      <c r="A97" s="207">
        <v>82</v>
      </c>
      <c r="B97" s="208">
        <v>210111012</v>
      </c>
      <c r="C97" s="209" t="s">
        <v>1405</v>
      </c>
      <c r="D97" s="209" t="s">
        <v>1299</v>
      </c>
      <c r="E97" s="210">
        <v>59</v>
      </c>
      <c r="F97" s="210"/>
      <c r="G97" s="211">
        <f t="shared" si="2"/>
        <v>0</v>
      </c>
      <c r="H97" s="212">
        <v>0.32700000000000001</v>
      </c>
      <c r="I97" s="213">
        <f t="shared" si="3"/>
        <v>19.292999999999999</v>
      </c>
      <c r="J97" s="214" t="s">
        <v>1295</v>
      </c>
      <c r="M97" s="215" t="s">
        <v>1329</v>
      </c>
    </row>
    <row r="98" spans="1:13" x14ac:dyDescent="0.25">
      <c r="A98" s="207">
        <v>83</v>
      </c>
      <c r="B98" s="208">
        <v>210111012</v>
      </c>
      <c r="C98" s="209" t="s">
        <v>1405</v>
      </c>
      <c r="D98" s="209" t="s">
        <v>1299</v>
      </c>
      <c r="E98" s="210">
        <v>8</v>
      </c>
      <c r="F98" s="210"/>
      <c r="G98" s="211">
        <f t="shared" si="2"/>
        <v>0</v>
      </c>
      <c r="H98" s="212">
        <v>0.32700000000000001</v>
      </c>
      <c r="I98" s="213">
        <f t="shared" si="3"/>
        <v>2.6160000000000001</v>
      </c>
      <c r="J98" s="214" t="s">
        <v>1295</v>
      </c>
      <c r="M98" s="215" t="s">
        <v>1329</v>
      </c>
    </row>
    <row r="99" spans="1:13" x14ac:dyDescent="0.25">
      <c r="A99" s="207">
        <v>84</v>
      </c>
      <c r="B99" s="208">
        <v>210010301</v>
      </c>
      <c r="C99" s="209" t="s">
        <v>1406</v>
      </c>
      <c r="D99" s="209" t="s">
        <v>1299</v>
      </c>
      <c r="E99" s="210">
        <v>112</v>
      </c>
      <c r="F99" s="210"/>
      <c r="G99" s="211">
        <f t="shared" si="2"/>
        <v>0</v>
      </c>
      <c r="H99" s="212">
        <v>9.0999999999999998E-2</v>
      </c>
      <c r="I99" s="213">
        <f t="shared" si="3"/>
        <v>10.192</v>
      </c>
      <c r="J99" s="214" t="s">
        <v>1295</v>
      </c>
      <c r="M99" s="215" t="s">
        <v>1329</v>
      </c>
    </row>
    <row r="100" spans="1:13" x14ac:dyDescent="0.25">
      <c r="A100" s="207">
        <v>85</v>
      </c>
      <c r="B100" s="208">
        <v>210110082</v>
      </c>
      <c r="C100" s="209" t="s">
        <v>1407</v>
      </c>
      <c r="D100" s="209" t="s">
        <v>1299</v>
      </c>
      <c r="E100" s="210">
        <v>1</v>
      </c>
      <c r="F100" s="210"/>
      <c r="G100" s="211">
        <f t="shared" si="2"/>
        <v>0</v>
      </c>
      <c r="H100" s="212">
        <v>0.4</v>
      </c>
      <c r="I100" s="213">
        <f t="shared" si="3"/>
        <v>0.4</v>
      </c>
      <c r="J100" s="214" t="s">
        <v>1295</v>
      </c>
      <c r="M100" s="215" t="s">
        <v>1329</v>
      </c>
    </row>
    <row r="101" spans="1:13" x14ac:dyDescent="0.25">
      <c r="A101" s="207">
        <v>86</v>
      </c>
      <c r="B101" s="208">
        <v>210200012</v>
      </c>
      <c r="C101" s="209" t="s">
        <v>1408</v>
      </c>
      <c r="D101" s="209" t="s">
        <v>1299</v>
      </c>
      <c r="E101" s="210">
        <v>29</v>
      </c>
      <c r="F101" s="210"/>
      <c r="G101" s="211">
        <f t="shared" si="2"/>
        <v>0</v>
      </c>
      <c r="H101" s="212">
        <v>0.54800000000000004</v>
      </c>
      <c r="I101" s="213">
        <f t="shared" si="3"/>
        <v>15.892000000000001</v>
      </c>
      <c r="J101" s="214" t="s">
        <v>1295</v>
      </c>
      <c r="M101" s="215" t="s">
        <v>1329</v>
      </c>
    </row>
    <row r="102" spans="1:13" x14ac:dyDescent="0.25">
      <c r="A102" s="207">
        <v>87</v>
      </c>
      <c r="B102" s="208">
        <v>210202201</v>
      </c>
      <c r="C102" s="209" t="s">
        <v>1409</v>
      </c>
      <c r="D102" s="209" t="s">
        <v>1299</v>
      </c>
      <c r="E102" s="210">
        <v>2</v>
      </c>
      <c r="F102" s="210"/>
      <c r="G102" s="211">
        <f t="shared" si="2"/>
        <v>0</v>
      </c>
      <c r="H102" s="212">
        <v>0.88500000000000001</v>
      </c>
      <c r="I102" s="213">
        <f t="shared" si="3"/>
        <v>1.77</v>
      </c>
      <c r="J102" s="214" t="s">
        <v>1295</v>
      </c>
      <c r="M102" s="215" t="s">
        <v>1329</v>
      </c>
    </row>
    <row r="103" spans="1:13" x14ac:dyDescent="0.25">
      <c r="A103" s="207">
        <v>88</v>
      </c>
      <c r="B103" s="208">
        <v>210201001</v>
      </c>
      <c r="C103" s="209" t="s">
        <v>1410</v>
      </c>
      <c r="D103" s="209" t="s">
        <v>1299</v>
      </c>
      <c r="E103" s="210">
        <v>1</v>
      </c>
      <c r="F103" s="210"/>
      <c r="G103" s="211">
        <f t="shared" si="2"/>
        <v>0</v>
      </c>
      <c r="H103" s="212">
        <v>0.80100000000000005</v>
      </c>
      <c r="I103" s="213">
        <f t="shared" si="3"/>
        <v>0.80100000000000005</v>
      </c>
      <c r="J103" s="214" t="s">
        <v>1295</v>
      </c>
      <c r="M103" s="215" t="s">
        <v>1329</v>
      </c>
    </row>
    <row r="104" spans="1:13" x14ac:dyDescent="0.25">
      <c r="A104" s="207">
        <v>89</v>
      </c>
      <c r="B104" s="208">
        <v>210201102</v>
      </c>
      <c r="C104" s="209" t="s">
        <v>1411</v>
      </c>
      <c r="D104" s="209" t="s">
        <v>1299</v>
      </c>
      <c r="E104" s="210">
        <v>2</v>
      </c>
      <c r="F104" s="210"/>
      <c r="G104" s="211">
        <f t="shared" si="2"/>
        <v>0</v>
      </c>
      <c r="H104" s="212">
        <v>0.92800000000000005</v>
      </c>
      <c r="I104" s="213">
        <f t="shared" si="3"/>
        <v>1.8560000000000001</v>
      </c>
      <c r="J104" s="214" t="s">
        <v>1295</v>
      </c>
      <c r="M104" s="215" t="s">
        <v>1329</v>
      </c>
    </row>
    <row r="105" spans="1:13" ht="15.75" thickBot="1" x14ac:dyDescent="0.3">
      <c r="A105" s="218">
        <v>90</v>
      </c>
      <c r="B105" s="219">
        <v>210190001</v>
      </c>
      <c r="C105" s="220" t="s">
        <v>1412</v>
      </c>
      <c r="D105" s="220" t="s">
        <v>1299</v>
      </c>
      <c r="E105" s="221">
        <v>1</v>
      </c>
      <c r="F105" s="221"/>
      <c r="G105" s="222">
        <f t="shared" si="2"/>
        <v>0</v>
      </c>
      <c r="H105" s="223">
        <v>0.50600000000000001</v>
      </c>
      <c r="I105" s="224">
        <f t="shared" si="3"/>
        <v>0.50600000000000001</v>
      </c>
      <c r="J105" s="225" t="s">
        <v>1295</v>
      </c>
      <c r="M105" s="215" t="s">
        <v>1329</v>
      </c>
    </row>
    <row r="106" spans="1:13" s="234" customFormat="1" ht="14.25" x14ac:dyDescent="0.2">
      <c r="A106" s="226"/>
      <c r="B106" s="227"/>
      <c r="C106" s="228" t="s">
        <v>1319</v>
      </c>
      <c r="D106" s="228"/>
      <c r="E106" s="229"/>
      <c r="F106" s="229"/>
      <c r="G106" s="230">
        <f>SUM(G76:G105)</f>
        <v>0</v>
      </c>
      <c r="H106" s="231"/>
      <c r="I106" s="232">
        <f>SUM(I76:I105)</f>
        <v>126.67099999999996</v>
      </c>
      <c r="J106" s="233"/>
      <c r="M106" s="235" t="s">
        <v>1329</v>
      </c>
    </row>
    <row r="107" spans="1:13" s="185" customFormat="1" ht="20.100000000000001" customHeight="1" x14ac:dyDescent="0.25">
      <c r="A107" s="236" t="s">
        <v>47</v>
      </c>
      <c r="B107" s="237"/>
      <c r="C107" s="238"/>
      <c r="D107" s="238"/>
      <c r="E107" s="239"/>
      <c r="F107" s="239"/>
      <c r="G107" s="240"/>
      <c r="H107" s="241"/>
      <c r="I107" s="242"/>
      <c r="J107" s="243"/>
      <c r="M107" s="244"/>
    </row>
    <row r="108" spans="1:13" x14ac:dyDescent="0.25">
      <c r="A108" s="207">
        <v>91</v>
      </c>
      <c r="B108" s="208">
        <v>460200303</v>
      </c>
      <c r="C108" s="209" t="s">
        <v>1413</v>
      </c>
      <c r="D108" s="209" t="s">
        <v>269</v>
      </c>
      <c r="E108" s="210">
        <v>10</v>
      </c>
      <c r="F108" s="210"/>
      <c r="G108" s="211">
        <f t="shared" ref="G108:G113" si="4">E108*F108</f>
        <v>0</v>
      </c>
      <c r="H108" s="212">
        <v>0.64100000000000001</v>
      </c>
      <c r="I108" s="213">
        <f t="shared" ref="I108:I113" si="5">E108*H108</f>
        <v>6.41</v>
      </c>
      <c r="J108" s="214" t="s">
        <v>1295</v>
      </c>
      <c r="K108" s="188" t="s">
        <v>1296</v>
      </c>
      <c r="M108" s="215" t="s">
        <v>1414</v>
      </c>
    </row>
    <row r="109" spans="1:13" x14ac:dyDescent="0.25">
      <c r="A109" s="207">
        <v>92</v>
      </c>
      <c r="B109" s="208">
        <v>460420022</v>
      </c>
      <c r="C109" s="209" t="s">
        <v>1415</v>
      </c>
      <c r="D109" s="209" t="s">
        <v>269</v>
      </c>
      <c r="E109" s="210">
        <v>10</v>
      </c>
      <c r="F109" s="210"/>
      <c r="G109" s="211">
        <f t="shared" si="4"/>
        <v>0</v>
      </c>
      <c r="H109" s="212">
        <v>7.0999999999999994E-2</v>
      </c>
      <c r="I109" s="213">
        <f t="shared" si="5"/>
        <v>0.71</v>
      </c>
      <c r="J109" s="214" t="s">
        <v>1295</v>
      </c>
      <c r="M109" s="215" t="s">
        <v>1414</v>
      </c>
    </row>
    <row r="110" spans="1:13" x14ac:dyDescent="0.25">
      <c r="A110" s="207">
        <v>93</v>
      </c>
      <c r="B110" s="208">
        <v>460490011</v>
      </c>
      <c r="C110" s="209" t="s">
        <v>1416</v>
      </c>
      <c r="D110" s="209" t="s">
        <v>269</v>
      </c>
      <c r="E110" s="210">
        <v>10</v>
      </c>
      <c r="F110" s="210"/>
      <c r="G110" s="211">
        <f t="shared" si="4"/>
        <v>0</v>
      </c>
      <c r="H110" s="212">
        <v>2.5999999999999999E-2</v>
      </c>
      <c r="I110" s="213">
        <f t="shared" si="5"/>
        <v>0.26</v>
      </c>
      <c r="J110" s="214" t="s">
        <v>1295</v>
      </c>
      <c r="M110" s="215" t="s">
        <v>1414</v>
      </c>
    </row>
    <row r="111" spans="1:13" x14ac:dyDescent="0.25">
      <c r="A111" s="207">
        <v>94</v>
      </c>
      <c r="B111" s="208">
        <v>460560303</v>
      </c>
      <c r="C111" s="209" t="s">
        <v>1417</v>
      </c>
      <c r="D111" s="209" t="s">
        <v>269</v>
      </c>
      <c r="E111" s="210">
        <v>10</v>
      </c>
      <c r="F111" s="210"/>
      <c r="G111" s="211">
        <f t="shared" si="4"/>
        <v>0</v>
      </c>
      <c r="H111" s="212">
        <v>0.27500000000000002</v>
      </c>
      <c r="I111" s="213">
        <f t="shared" si="5"/>
        <v>2.75</v>
      </c>
      <c r="J111" s="214" t="s">
        <v>1295</v>
      </c>
      <c r="M111" s="215" t="s">
        <v>1414</v>
      </c>
    </row>
    <row r="112" spans="1:13" x14ac:dyDescent="0.25">
      <c r="A112" s="207">
        <v>95</v>
      </c>
      <c r="B112" s="208">
        <v>460600001</v>
      </c>
      <c r="C112" s="209" t="s">
        <v>1418</v>
      </c>
      <c r="D112" s="209" t="s">
        <v>144</v>
      </c>
      <c r="E112" s="210">
        <v>1</v>
      </c>
      <c r="F112" s="210"/>
      <c r="G112" s="211">
        <f t="shared" si="4"/>
        <v>0</v>
      </c>
      <c r="H112" s="212">
        <v>2.2799999999999998</v>
      </c>
      <c r="I112" s="213">
        <f t="shared" si="5"/>
        <v>2.2799999999999998</v>
      </c>
      <c r="J112" s="214" t="s">
        <v>1295</v>
      </c>
      <c r="M112" s="215" t="s">
        <v>1414</v>
      </c>
    </row>
    <row r="113" spans="1:13" ht="15.75" thickBot="1" x14ac:dyDescent="0.3">
      <c r="A113" s="218">
        <v>96</v>
      </c>
      <c r="B113" s="219">
        <v>460620013</v>
      </c>
      <c r="C113" s="220" t="s">
        <v>1419</v>
      </c>
      <c r="D113" s="220" t="s">
        <v>202</v>
      </c>
      <c r="E113" s="221">
        <v>5</v>
      </c>
      <c r="F113" s="221"/>
      <c r="G113" s="222">
        <f t="shared" si="4"/>
        <v>0</v>
      </c>
      <c r="H113" s="223">
        <v>0.112</v>
      </c>
      <c r="I113" s="224">
        <f t="shared" si="5"/>
        <v>0.56000000000000005</v>
      </c>
      <c r="J113" s="225" t="s">
        <v>1295</v>
      </c>
      <c r="M113" s="215" t="s">
        <v>1414</v>
      </c>
    </row>
    <row r="114" spans="1:13" s="234" customFormat="1" ht="14.25" x14ac:dyDescent="0.2">
      <c r="A114" s="226"/>
      <c r="B114" s="227"/>
      <c r="C114" s="228" t="s">
        <v>1319</v>
      </c>
      <c r="D114" s="228"/>
      <c r="E114" s="229"/>
      <c r="F114" s="229"/>
      <c r="G114" s="230">
        <f>SUM(G108:G113)</f>
        <v>0</v>
      </c>
      <c r="H114" s="231"/>
      <c r="I114" s="232">
        <f>SUM(I108:I113)</f>
        <v>12.969999999999999</v>
      </c>
      <c r="J114" s="233"/>
      <c r="M114" s="235" t="s">
        <v>1414</v>
      </c>
    </row>
    <row r="115" spans="1:13" s="185" customFormat="1" ht="20.100000000000001" customHeight="1" x14ac:dyDescent="0.25">
      <c r="A115" s="236" t="s">
        <v>29</v>
      </c>
      <c r="B115" s="237"/>
      <c r="C115" s="238"/>
      <c r="D115" s="238"/>
      <c r="E115" s="239"/>
      <c r="F115" s="239"/>
      <c r="G115" s="240"/>
      <c r="H115" s="241"/>
      <c r="I115" s="242"/>
      <c r="J115" s="243"/>
      <c r="M115" s="244"/>
    </row>
    <row r="116" spans="1:13" x14ac:dyDescent="0.25">
      <c r="A116" s="207">
        <v>97</v>
      </c>
      <c r="B116" s="208">
        <v>218009001</v>
      </c>
      <c r="C116" s="209" t="s">
        <v>1420</v>
      </c>
      <c r="D116" s="209" t="s">
        <v>1299</v>
      </c>
      <c r="E116" s="210">
        <v>29</v>
      </c>
      <c r="F116" s="210"/>
      <c r="G116" s="211">
        <f t="shared" ref="G116:G126" si="6">E116*F116</f>
        <v>0</v>
      </c>
      <c r="H116" s="212">
        <v>0</v>
      </c>
      <c r="I116" s="213">
        <f t="shared" ref="I116:I126" si="7">E116*H116</f>
        <v>0</v>
      </c>
      <c r="J116" s="214" t="s">
        <v>1348</v>
      </c>
      <c r="M116" s="215" t="s">
        <v>117</v>
      </c>
    </row>
    <row r="117" spans="1:13" x14ac:dyDescent="0.25">
      <c r="A117" s="207">
        <v>98</v>
      </c>
      <c r="B117" s="208">
        <v>218009001</v>
      </c>
      <c r="C117" s="209" t="s">
        <v>1420</v>
      </c>
      <c r="D117" s="209" t="s">
        <v>1299</v>
      </c>
      <c r="E117" s="210">
        <v>2</v>
      </c>
      <c r="F117" s="210"/>
      <c r="G117" s="211">
        <f t="shared" si="6"/>
        <v>0</v>
      </c>
      <c r="H117" s="212">
        <v>0</v>
      </c>
      <c r="I117" s="213">
        <f t="shared" si="7"/>
        <v>0</v>
      </c>
      <c r="J117" s="214" t="s">
        <v>1348</v>
      </c>
      <c r="M117" s="215" t="s">
        <v>117</v>
      </c>
    </row>
    <row r="118" spans="1:13" x14ac:dyDescent="0.25">
      <c r="A118" s="207">
        <v>99</v>
      </c>
      <c r="B118" s="208">
        <v>218009001</v>
      </c>
      <c r="C118" s="209" t="s">
        <v>1420</v>
      </c>
      <c r="D118" s="209" t="s">
        <v>1299</v>
      </c>
      <c r="E118" s="210">
        <v>1</v>
      </c>
      <c r="F118" s="210"/>
      <c r="G118" s="211">
        <f t="shared" si="6"/>
        <v>0</v>
      </c>
      <c r="H118" s="212">
        <v>0</v>
      </c>
      <c r="I118" s="213">
        <f t="shared" si="7"/>
        <v>0</v>
      </c>
      <c r="J118" s="214" t="s">
        <v>1348</v>
      </c>
      <c r="M118" s="215" t="s">
        <v>117</v>
      </c>
    </row>
    <row r="119" spans="1:13" x14ac:dyDescent="0.25">
      <c r="A119" s="207">
        <v>100</v>
      </c>
      <c r="B119" s="208">
        <v>218009011</v>
      </c>
      <c r="C119" s="209" t="s">
        <v>1421</v>
      </c>
      <c r="D119" s="209" t="s">
        <v>1299</v>
      </c>
      <c r="E119" s="210">
        <v>1</v>
      </c>
      <c r="F119" s="210"/>
      <c r="G119" s="211">
        <f t="shared" si="6"/>
        <v>0</v>
      </c>
      <c r="H119" s="212">
        <v>8.9999999999999993E-3</v>
      </c>
      <c r="I119" s="213">
        <f t="shared" si="7"/>
        <v>8.9999999999999993E-3</v>
      </c>
      <c r="J119" s="214" t="s">
        <v>1348</v>
      </c>
      <c r="M119" s="215" t="s">
        <v>117</v>
      </c>
    </row>
    <row r="120" spans="1:13" x14ac:dyDescent="0.25">
      <c r="A120" s="207">
        <v>101</v>
      </c>
      <c r="B120" s="208">
        <v>218009001</v>
      </c>
      <c r="C120" s="209" t="s">
        <v>1420</v>
      </c>
      <c r="D120" s="209" t="s">
        <v>1299</v>
      </c>
      <c r="E120" s="210">
        <v>2</v>
      </c>
      <c r="F120" s="210"/>
      <c r="G120" s="211">
        <f t="shared" si="6"/>
        <v>0</v>
      </c>
      <c r="H120" s="212">
        <v>0</v>
      </c>
      <c r="I120" s="213">
        <f t="shared" si="7"/>
        <v>0</v>
      </c>
      <c r="J120" s="214" t="s">
        <v>1348</v>
      </c>
      <c r="M120" s="215" t="s">
        <v>117</v>
      </c>
    </row>
    <row r="121" spans="1:13" x14ac:dyDescent="0.25">
      <c r="A121" s="207">
        <v>102</v>
      </c>
      <c r="B121" s="208">
        <v>218009011</v>
      </c>
      <c r="C121" s="209" t="s">
        <v>1421</v>
      </c>
      <c r="D121" s="209" t="s">
        <v>1299</v>
      </c>
      <c r="E121" s="210">
        <v>4</v>
      </c>
      <c r="F121" s="210"/>
      <c r="G121" s="211">
        <f t="shared" si="6"/>
        <v>0</v>
      </c>
      <c r="H121" s="212">
        <v>8.9999999999999993E-3</v>
      </c>
      <c r="I121" s="213">
        <f t="shared" si="7"/>
        <v>3.5999999999999997E-2</v>
      </c>
      <c r="J121" s="214" t="s">
        <v>1348</v>
      </c>
      <c r="M121" s="215" t="s">
        <v>117</v>
      </c>
    </row>
    <row r="122" spans="1:13" x14ac:dyDescent="0.25">
      <c r="A122" s="207">
        <v>103</v>
      </c>
      <c r="B122" s="208">
        <v>219001213</v>
      </c>
      <c r="C122" s="209" t="s">
        <v>1422</v>
      </c>
      <c r="D122" s="209" t="s">
        <v>1299</v>
      </c>
      <c r="E122" s="210">
        <v>10</v>
      </c>
      <c r="F122" s="210"/>
      <c r="G122" s="211">
        <f t="shared" si="6"/>
        <v>0</v>
      </c>
      <c r="H122" s="212">
        <v>0.4</v>
      </c>
      <c r="I122" s="213">
        <f t="shared" si="7"/>
        <v>4</v>
      </c>
      <c r="J122" s="214" t="s">
        <v>1295</v>
      </c>
      <c r="K122" s="188" t="s">
        <v>1296</v>
      </c>
      <c r="M122" s="215" t="s">
        <v>117</v>
      </c>
    </row>
    <row r="123" spans="1:13" x14ac:dyDescent="0.25">
      <c r="A123" s="207">
        <v>104</v>
      </c>
      <c r="B123" s="208">
        <v>219001212</v>
      </c>
      <c r="C123" s="209" t="s">
        <v>1423</v>
      </c>
      <c r="D123" s="209" t="s">
        <v>1299</v>
      </c>
      <c r="E123" s="210">
        <v>10</v>
      </c>
      <c r="F123" s="210"/>
      <c r="G123" s="211">
        <f t="shared" si="6"/>
        <v>0</v>
      </c>
      <c r="H123" s="212">
        <v>0.14399999999999999</v>
      </c>
      <c r="I123" s="213">
        <f t="shared" si="7"/>
        <v>1.44</v>
      </c>
      <c r="J123" s="214" t="s">
        <v>1295</v>
      </c>
      <c r="K123" s="188" t="s">
        <v>1296</v>
      </c>
      <c r="M123" s="215" t="s">
        <v>117</v>
      </c>
    </row>
    <row r="124" spans="1:13" x14ac:dyDescent="0.25">
      <c r="A124" s="207">
        <v>105</v>
      </c>
      <c r="B124" s="208">
        <v>219002611</v>
      </c>
      <c r="C124" s="209" t="s">
        <v>1424</v>
      </c>
      <c r="D124" s="209" t="s">
        <v>269</v>
      </c>
      <c r="E124" s="210">
        <v>200</v>
      </c>
      <c r="F124" s="210"/>
      <c r="G124" s="211">
        <f t="shared" si="6"/>
        <v>0</v>
      </c>
      <c r="H124" s="212">
        <v>0.23200000000000001</v>
      </c>
      <c r="I124" s="213">
        <f t="shared" si="7"/>
        <v>46.400000000000006</v>
      </c>
      <c r="J124" s="214" t="s">
        <v>1295</v>
      </c>
      <c r="K124" s="188" t="s">
        <v>1296</v>
      </c>
      <c r="M124" s="215" t="s">
        <v>117</v>
      </c>
    </row>
    <row r="125" spans="1:13" x14ac:dyDescent="0.25">
      <c r="A125" s="207">
        <v>106</v>
      </c>
      <c r="B125" s="208">
        <v>219002612</v>
      </c>
      <c r="C125" s="209" t="s">
        <v>1425</v>
      </c>
      <c r="D125" s="209" t="s">
        <v>269</v>
      </c>
      <c r="E125" s="210">
        <v>50</v>
      </c>
      <c r="F125" s="210"/>
      <c r="G125" s="211">
        <f t="shared" si="6"/>
        <v>0</v>
      </c>
      <c r="H125" s="212">
        <v>0.25700000000000001</v>
      </c>
      <c r="I125" s="213">
        <f t="shared" si="7"/>
        <v>12.85</v>
      </c>
      <c r="J125" s="214" t="s">
        <v>1295</v>
      </c>
      <c r="K125" s="188" t="s">
        <v>1296</v>
      </c>
      <c r="M125" s="215" t="s">
        <v>117</v>
      </c>
    </row>
    <row r="126" spans="1:13" ht="15.75" thickBot="1" x14ac:dyDescent="0.3">
      <c r="A126" s="218">
        <v>107</v>
      </c>
      <c r="B126" s="219">
        <v>219002211</v>
      </c>
      <c r="C126" s="220" t="s">
        <v>1426</v>
      </c>
      <c r="D126" s="220" t="s">
        <v>1299</v>
      </c>
      <c r="E126" s="221">
        <v>150</v>
      </c>
      <c r="F126" s="221"/>
      <c r="G126" s="222">
        <f t="shared" si="6"/>
        <v>0</v>
      </c>
      <c r="H126" s="223">
        <v>8.3000000000000004E-2</v>
      </c>
      <c r="I126" s="224">
        <f t="shared" si="7"/>
        <v>12.450000000000001</v>
      </c>
      <c r="J126" s="225" t="s">
        <v>1295</v>
      </c>
      <c r="K126" s="188" t="s">
        <v>1296</v>
      </c>
      <c r="M126" s="215" t="s">
        <v>117</v>
      </c>
    </row>
    <row r="127" spans="1:13" s="234" customFormat="1" thickBot="1" x14ac:dyDescent="0.25">
      <c r="A127" s="245"/>
      <c r="B127" s="246"/>
      <c r="C127" s="247" t="s">
        <v>1319</v>
      </c>
      <c r="D127" s="247"/>
      <c r="E127" s="248"/>
      <c r="F127" s="248"/>
      <c r="G127" s="249">
        <f>SUM(G116:G126)</f>
        <v>0</v>
      </c>
      <c r="H127" s="250"/>
      <c r="I127" s="251">
        <f>SUM(I116:I126)</f>
        <v>77.185000000000002</v>
      </c>
      <c r="J127" s="252"/>
      <c r="M127" s="234" t="s">
        <v>117</v>
      </c>
    </row>
    <row r="128" spans="1:13" x14ac:dyDescent="0.25">
      <c r="B128" s="253"/>
      <c r="E128" s="254"/>
      <c r="F128" s="254"/>
      <c r="G128" s="255"/>
      <c r="H128" s="256"/>
      <c r="I128" s="257"/>
    </row>
    <row r="129" spans="1:13" x14ac:dyDescent="0.25">
      <c r="A129" s="234" t="s">
        <v>1340</v>
      </c>
      <c r="B129" s="253"/>
      <c r="E129" s="254"/>
      <c r="F129" s="254"/>
      <c r="G129" s="259">
        <f>G15+G70+G74+G106+G114+G127</f>
        <v>0</v>
      </c>
      <c r="H129" s="260" t="s">
        <v>1341</v>
      </c>
      <c r="I129" s="257"/>
    </row>
    <row r="130" spans="1:13" s="258" customFormat="1" x14ac:dyDescent="0.25">
      <c r="A130" s="188" t="s">
        <v>1427</v>
      </c>
      <c r="B130" s="253"/>
      <c r="C130" s="188"/>
      <c r="D130" s="188"/>
      <c r="E130" s="254"/>
      <c r="F130" s="254"/>
      <c r="G130" s="255"/>
      <c r="H130" s="256"/>
      <c r="I130" s="257"/>
      <c r="K130" s="188"/>
      <c r="L130" s="188"/>
      <c r="M130" s="188"/>
    </row>
    <row r="131" spans="1:13" s="258" customFormat="1" x14ac:dyDescent="0.25">
      <c r="A131" s="188" t="s">
        <v>1342</v>
      </c>
      <c r="B131" s="253"/>
      <c r="C131" s="188"/>
      <c r="D131" s="188"/>
      <c r="E131" s="254"/>
      <c r="F131" s="254"/>
      <c r="G131" s="255"/>
      <c r="H131" s="256"/>
      <c r="I131" s="257"/>
      <c r="K131" s="188"/>
      <c r="L131" s="188"/>
      <c r="M131" s="188"/>
    </row>
    <row r="132" spans="1:13" s="258" customFormat="1" x14ac:dyDescent="0.25">
      <c r="A132" s="188"/>
      <c r="B132" s="253"/>
      <c r="C132" s="188"/>
      <c r="D132" s="188"/>
      <c r="E132" s="254"/>
      <c r="F132" s="254"/>
      <c r="G132" s="255"/>
      <c r="H132" s="256"/>
      <c r="I132" s="257"/>
      <c r="K132" s="188"/>
      <c r="L132" s="188"/>
      <c r="M132" s="188"/>
    </row>
    <row r="133" spans="1:13" s="258" customFormat="1" x14ac:dyDescent="0.25">
      <c r="A133" s="188"/>
      <c r="B133" s="253"/>
      <c r="C133" s="188"/>
      <c r="D133" s="188"/>
      <c r="E133" s="254"/>
      <c r="F133" s="254"/>
      <c r="G133" s="255"/>
      <c r="H133" s="256"/>
      <c r="I133" s="257"/>
      <c r="K133" s="188"/>
      <c r="L133" s="188"/>
      <c r="M133" s="188"/>
    </row>
    <row r="134" spans="1:13" s="258" customFormat="1" x14ac:dyDescent="0.25">
      <c r="A134" s="188"/>
      <c r="B134" s="253"/>
      <c r="C134" s="188"/>
      <c r="D134" s="188"/>
      <c r="E134" s="254"/>
      <c r="F134" s="254"/>
      <c r="G134" s="255"/>
      <c r="H134" s="256"/>
      <c r="I134" s="257"/>
      <c r="K134" s="188"/>
      <c r="L134" s="188"/>
      <c r="M134" s="188"/>
    </row>
    <row r="135" spans="1:13" s="258" customFormat="1" x14ac:dyDescent="0.25">
      <c r="A135" s="188"/>
      <c r="B135" s="253"/>
      <c r="C135" s="188"/>
      <c r="D135" s="188"/>
      <c r="E135" s="254"/>
      <c r="F135" s="254"/>
      <c r="G135" s="255"/>
      <c r="H135" s="256"/>
      <c r="I135" s="257"/>
      <c r="K135" s="188"/>
      <c r="L135" s="188"/>
      <c r="M135" s="188"/>
    </row>
    <row r="136" spans="1:13" s="258" customFormat="1" x14ac:dyDescent="0.25">
      <c r="A136" s="188"/>
      <c r="B136" s="253"/>
      <c r="C136" s="188"/>
      <c r="D136" s="188"/>
      <c r="E136" s="254"/>
      <c r="F136" s="254"/>
      <c r="G136" s="255"/>
      <c r="H136" s="256"/>
      <c r="I136" s="257"/>
      <c r="K136" s="188"/>
      <c r="L136" s="188"/>
      <c r="M136" s="188"/>
    </row>
    <row r="137" spans="1:13" s="258" customFormat="1" x14ac:dyDescent="0.25">
      <c r="A137" s="188"/>
      <c r="B137" s="253"/>
      <c r="C137" s="188"/>
      <c r="D137" s="188"/>
      <c r="E137" s="254"/>
      <c r="F137" s="254"/>
      <c r="G137" s="255"/>
      <c r="H137" s="256"/>
      <c r="I137" s="257"/>
      <c r="K137" s="188"/>
      <c r="L137" s="188"/>
      <c r="M137" s="188"/>
    </row>
    <row r="138" spans="1:13" s="258" customFormat="1" x14ac:dyDescent="0.25">
      <c r="A138" s="188"/>
      <c r="B138" s="253"/>
      <c r="C138" s="188"/>
      <c r="D138" s="188"/>
      <c r="E138" s="254"/>
      <c r="F138" s="254"/>
      <c r="G138" s="255"/>
      <c r="H138" s="256"/>
      <c r="I138" s="257"/>
      <c r="K138" s="188"/>
      <c r="L138" s="188"/>
      <c r="M138" s="188"/>
    </row>
    <row r="139" spans="1:13" s="258" customFormat="1" x14ac:dyDescent="0.25">
      <c r="A139" s="188"/>
      <c r="B139" s="253"/>
      <c r="C139" s="188"/>
      <c r="D139" s="188"/>
      <c r="E139" s="254"/>
      <c r="F139" s="254"/>
      <c r="G139" s="255"/>
      <c r="H139" s="256"/>
      <c r="I139" s="257"/>
      <c r="K139" s="188"/>
      <c r="L139" s="188"/>
      <c r="M139" s="188"/>
    </row>
    <row r="140" spans="1:13" s="258" customFormat="1" x14ac:dyDescent="0.25">
      <c r="A140" s="188"/>
      <c r="B140" s="253"/>
      <c r="C140" s="188"/>
      <c r="D140" s="188"/>
      <c r="E140" s="254"/>
      <c r="F140" s="254"/>
      <c r="G140" s="255"/>
      <c r="H140" s="256"/>
      <c r="I140" s="257"/>
      <c r="K140" s="188"/>
      <c r="L140" s="188"/>
      <c r="M140" s="188"/>
    </row>
    <row r="141" spans="1:13" s="258" customFormat="1" x14ac:dyDescent="0.25">
      <c r="A141" s="188"/>
      <c r="B141" s="253"/>
      <c r="C141" s="188"/>
      <c r="D141" s="188"/>
      <c r="E141" s="254"/>
      <c r="F141" s="254"/>
      <c r="G141" s="255"/>
      <c r="H141" s="256"/>
      <c r="I141" s="257"/>
      <c r="K141" s="188"/>
      <c r="L141" s="188"/>
      <c r="M141" s="188"/>
    </row>
    <row r="142" spans="1:13" s="258" customFormat="1" x14ac:dyDescent="0.25">
      <c r="A142" s="188"/>
      <c r="B142" s="253"/>
      <c r="C142" s="188"/>
      <c r="D142" s="188"/>
      <c r="E142" s="254"/>
      <c r="F142" s="254"/>
      <c r="G142" s="255"/>
      <c r="H142" s="256"/>
      <c r="I142" s="257"/>
      <c r="K142" s="188"/>
      <c r="L142" s="188"/>
      <c r="M142" s="188"/>
    </row>
    <row r="143" spans="1:13" s="258" customFormat="1" x14ac:dyDescent="0.25">
      <c r="A143" s="188"/>
      <c r="B143" s="253"/>
      <c r="C143" s="188"/>
      <c r="D143" s="188"/>
      <c r="E143" s="254"/>
      <c r="F143" s="254"/>
      <c r="G143" s="255"/>
      <c r="H143" s="256"/>
      <c r="I143" s="257"/>
      <c r="K143" s="188"/>
      <c r="L143" s="188"/>
      <c r="M143" s="188"/>
    </row>
    <row r="144" spans="1:13" s="258" customFormat="1" x14ac:dyDescent="0.25">
      <c r="A144" s="188"/>
      <c r="B144" s="253"/>
      <c r="C144" s="188"/>
      <c r="D144" s="188"/>
      <c r="E144" s="254"/>
      <c r="F144" s="254"/>
      <c r="G144" s="255"/>
      <c r="H144" s="256"/>
      <c r="I144" s="257"/>
      <c r="K144" s="188"/>
      <c r="L144" s="188"/>
      <c r="M144" s="188"/>
    </row>
    <row r="145" spans="1:13" s="258" customFormat="1" x14ac:dyDescent="0.25">
      <c r="A145" s="188"/>
      <c r="B145" s="253"/>
      <c r="C145" s="188"/>
      <c r="D145" s="188"/>
      <c r="E145" s="254"/>
      <c r="F145" s="254"/>
      <c r="G145" s="255"/>
      <c r="H145" s="256"/>
      <c r="I145" s="257"/>
      <c r="K145" s="188"/>
      <c r="L145" s="188"/>
      <c r="M145" s="188"/>
    </row>
    <row r="146" spans="1:13" s="258" customFormat="1" x14ac:dyDescent="0.25">
      <c r="A146" s="188"/>
      <c r="B146" s="253"/>
      <c r="C146" s="188"/>
      <c r="D146" s="188"/>
      <c r="E146" s="254"/>
      <c r="F146" s="254"/>
      <c r="G146" s="255"/>
      <c r="H146" s="256"/>
      <c r="I146" s="257"/>
      <c r="K146" s="188"/>
      <c r="L146" s="188"/>
      <c r="M146" s="188"/>
    </row>
  </sheetData>
  <printOptions horizontalCentered="1"/>
  <pageMargins left="0.7" right="0.7" top="0.78740157499999996" bottom="0.78740157499999996" header="0.3" footer="0.3"/>
  <pageSetup paperSize="9" scale="76" fitToHeight="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M75"/>
  <sheetViews>
    <sheetView workbookViewId="0">
      <selection activeCell="C38" sqref="C38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0" style="188" bestFit="1" customWidth="1"/>
    <col min="4" max="4" width="3.570312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0" style="188" bestFit="1" customWidth="1"/>
    <col min="260" max="260" width="3.570312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0" style="188" bestFit="1" customWidth="1"/>
    <col min="516" max="516" width="3.570312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0" style="188" bestFit="1" customWidth="1"/>
    <col min="772" max="772" width="3.570312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0" style="188" bestFit="1" customWidth="1"/>
    <col min="1028" max="1028" width="3.570312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0" style="188" bestFit="1" customWidth="1"/>
    <col min="1284" max="1284" width="3.570312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0" style="188" bestFit="1" customWidth="1"/>
    <col min="1540" max="1540" width="3.570312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0" style="188" bestFit="1" customWidth="1"/>
    <col min="1796" max="1796" width="3.570312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0" style="188" bestFit="1" customWidth="1"/>
    <col min="2052" max="2052" width="3.570312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0" style="188" bestFit="1" customWidth="1"/>
    <col min="2308" max="2308" width="3.570312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0" style="188" bestFit="1" customWidth="1"/>
    <col min="2564" max="2564" width="3.570312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0" style="188" bestFit="1" customWidth="1"/>
    <col min="2820" max="2820" width="3.570312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0" style="188" bestFit="1" customWidth="1"/>
    <col min="3076" max="3076" width="3.570312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0" style="188" bestFit="1" customWidth="1"/>
    <col min="3332" max="3332" width="3.570312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0" style="188" bestFit="1" customWidth="1"/>
    <col min="3588" max="3588" width="3.570312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0" style="188" bestFit="1" customWidth="1"/>
    <col min="3844" max="3844" width="3.570312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0" style="188" bestFit="1" customWidth="1"/>
    <col min="4100" max="4100" width="3.570312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0" style="188" bestFit="1" customWidth="1"/>
    <col min="4356" max="4356" width="3.570312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0" style="188" bestFit="1" customWidth="1"/>
    <col min="4612" max="4612" width="3.570312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0" style="188" bestFit="1" customWidth="1"/>
    <col min="4868" max="4868" width="3.570312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0" style="188" bestFit="1" customWidth="1"/>
    <col min="5124" max="5124" width="3.570312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0" style="188" bestFit="1" customWidth="1"/>
    <col min="5380" max="5380" width="3.570312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0" style="188" bestFit="1" customWidth="1"/>
    <col min="5636" max="5636" width="3.570312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0" style="188" bestFit="1" customWidth="1"/>
    <col min="5892" max="5892" width="3.570312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0" style="188" bestFit="1" customWidth="1"/>
    <col min="6148" max="6148" width="3.570312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0" style="188" bestFit="1" customWidth="1"/>
    <col min="6404" max="6404" width="3.570312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0" style="188" bestFit="1" customWidth="1"/>
    <col min="6660" max="6660" width="3.570312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0" style="188" bestFit="1" customWidth="1"/>
    <col min="6916" max="6916" width="3.570312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0" style="188" bestFit="1" customWidth="1"/>
    <col min="7172" max="7172" width="3.570312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0" style="188" bestFit="1" customWidth="1"/>
    <col min="7428" max="7428" width="3.570312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0" style="188" bestFit="1" customWidth="1"/>
    <col min="7684" max="7684" width="3.570312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0" style="188" bestFit="1" customWidth="1"/>
    <col min="7940" max="7940" width="3.570312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0" style="188" bestFit="1" customWidth="1"/>
    <col min="8196" max="8196" width="3.570312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0" style="188" bestFit="1" customWidth="1"/>
    <col min="8452" max="8452" width="3.570312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0" style="188" bestFit="1" customWidth="1"/>
    <col min="8708" max="8708" width="3.570312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0" style="188" bestFit="1" customWidth="1"/>
    <col min="8964" max="8964" width="3.570312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0" style="188" bestFit="1" customWidth="1"/>
    <col min="9220" max="9220" width="3.570312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0" style="188" bestFit="1" customWidth="1"/>
    <col min="9476" max="9476" width="3.570312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0" style="188" bestFit="1" customWidth="1"/>
    <col min="9732" max="9732" width="3.570312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0" style="188" bestFit="1" customWidth="1"/>
    <col min="9988" max="9988" width="3.570312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0" style="188" bestFit="1" customWidth="1"/>
    <col min="10244" max="10244" width="3.570312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0" style="188" bestFit="1" customWidth="1"/>
    <col min="10500" max="10500" width="3.570312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0" style="188" bestFit="1" customWidth="1"/>
    <col min="10756" max="10756" width="3.570312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0" style="188" bestFit="1" customWidth="1"/>
    <col min="11012" max="11012" width="3.570312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0" style="188" bestFit="1" customWidth="1"/>
    <col min="11268" max="11268" width="3.570312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0" style="188" bestFit="1" customWidth="1"/>
    <col min="11524" max="11524" width="3.570312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0" style="188" bestFit="1" customWidth="1"/>
    <col min="11780" max="11780" width="3.570312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0" style="188" bestFit="1" customWidth="1"/>
    <col min="12036" max="12036" width="3.570312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0" style="188" bestFit="1" customWidth="1"/>
    <col min="12292" max="12292" width="3.570312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0" style="188" bestFit="1" customWidth="1"/>
    <col min="12548" max="12548" width="3.570312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0" style="188" bestFit="1" customWidth="1"/>
    <col min="12804" max="12804" width="3.570312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0" style="188" bestFit="1" customWidth="1"/>
    <col min="13060" max="13060" width="3.570312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0" style="188" bestFit="1" customWidth="1"/>
    <col min="13316" max="13316" width="3.570312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0" style="188" bestFit="1" customWidth="1"/>
    <col min="13572" max="13572" width="3.570312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0" style="188" bestFit="1" customWidth="1"/>
    <col min="13828" max="13828" width="3.570312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0" style="188" bestFit="1" customWidth="1"/>
    <col min="14084" max="14084" width="3.570312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0" style="188" bestFit="1" customWidth="1"/>
    <col min="14340" max="14340" width="3.570312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0" style="188" bestFit="1" customWidth="1"/>
    <col min="14596" max="14596" width="3.570312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0" style="188" bestFit="1" customWidth="1"/>
    <col min="14852" max="14852" width="3.570312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0" style="188" bestFit="1" customWidth="1"/>
    <col min="15108" max="15108" width="3.570312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0" style="188" bestFit="1" customWidth="1"/>
    <col min="15364" max="15364" width="3.570312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0" style="188" bestFit="1" customWidth="1"/>
    <col min="15620" max="15620" width="3.570312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0" style="188" bestFit="1" customWidth="1"/>
    <col min="15876" max="15876" width="3.570312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0" style="188" bestFit="1" customWidth="1"/>
    <col min="16132" max="16132" width="3.570312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1428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474702</v>
      </c>
      <c r="C10" s="209" t="s">
        <v>1429</v>
      </c>
      <c r="D10" s="209" t="s">
        <v>1299</v>
      </c>
      <c r="E10" s="210">
        <v>1</v>
      </c>
      <c r="F10" s="210"/>
      <c r="G10" s="211">
        <f t="shared" ref="G10:G17" si="0">E10*F10</f>
        <v>0</v>
      </c>
      <c r="H10" s="212">
        <v>0</v>
      </c>
      <c r="I10" s="213">
        <f t="shared" ref="I10:I17" si="1">E10*H10</f>
        <v>0</v>
      </c>
      <c r="J10" s="214" t="s">
        <v>1295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491403</v>
      </c>
      <c r="C11" s="209" t="s">
        <v>1430</v>
      </c>
      <c r="D11" s="209" t="s">
        <v>1299</v>
      </c>
      <c r="E11" s="210">
        <v>1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1349</v>
      </c>
    </row>
    <row r="12" spans="1:13" x14ac:dyDescent="0.25">
      <c r="A12" s="207"/>
      <c r="B12" s="208"/>
      <c r="C12" s="209" t="s">
        <v>1431</v>
      </c>
      <c r="D12" s="216"/>
      <c r="E12" s="210"/>
      <c r="F12" s="210"/>
      <c r="G12" s="211">
        <f t="shared" si="0"/>
        <v>0</v>
      </c>
      <c r="H12" s="212">
        <v>0</v>
      </c>
      <c r="I12" s="213">
        <f t="shared" si="1"/>
        <v>0</v>
      </c>
      <c r="J12" s="217"/>
      <c r="K12" s="188" t="s">
        <v>1306</v>
      </c>
      <c r="M12" s="215" t="s">
        <v>1349</v>
      </c>
    </row>
    <row r="13" spans="1:13" x14ac:dyDescent="0.25">
      <c r="A13" s="207">
        <v>3</v>
      </c>
      <c r="B13" s="208">
        <v>474751</v>
      </c>
      <c r="C13" s="209" t="s">
        <v>1432</v>
      </c>
      <c r="D13" s="209" t="s">
        <v>1299</v>
      </c>
      <c r="E13" s="210">
        <v>1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1349</v>
      </c>
    </row>
    <row r="14" spans="1:13" x14ac:dyDescent="0.25">
      <c r="A14" s="207">
        <v>4</v>
      </c>
      <c r="B14" s="208">
        <v>739111</v>
      </c>
      <c r="C14" s="209" t="s">
        <v>1433</v>
      </c>
      <c r="D14" s="209" t="s">
        <v>1299</v>
      </c>
      <c r="E14" s="210">
        <v>1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1348</v>
      </c>
      <c r="K14" s="188" t="s">
        <v>1296</v>
      </c>
      <c r="M14" s="215" t="s">
        <v>1349</v>
      </c>
    </row>
    <row r="15" spans="1:13" x14ac:dyDescent="0.25">
      <c r="A15" s="207"/>
      <c r="B15" s="208"/>
      <c r="C15" s="209" t="s">
        <v>1434</v>
      </c>
      <c r="D15" s="216"/>
      <c r="E15" s="210"/>
      <c r="F15" s="210"/>
      <c r="G15" s="211">
        <f t="shared" si="0"/>
        <v>0</v>
      </c>
      <c r="H15" s="212">
        <v>0</v>
      </c>
      <c r="I15" s="213">
        <f t="shared" si="1"/>
        <v>0</v>
      </c>
      <c r="J15" s="217"/>
      <c r="K15" s="188" t="s">
        <v>1306</v>
      </c>
      <c r="M15" s="215" t="s">
        <v>1349</v>
      </c>
    </row>
    <row r="16" spans="1:13" x14ac:dyDescent="0.25">
      <c r="A16" s="207">
        <v>5</v>
      </c>
      <c r="B16" s="208">
        <v>739100</v>
      </c>
      <c r="C16" s="209" t="s">
        <v>1435</v>
      </c>
      <c r="D16" s="209" t="s">
        <v>1299</v>
      </c>
      <c r="E16" s="210">
        <v>1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1348</v>
      </c>
      <c r="K16" s="188" t="s">
        <v>1296</v>
      </c>
      <c r="M16" s="215" t="s">
        <v>1349</v>
      </c>
    </row>
    <row r="17" spans="1:13" ht="15.75" thickBot="1" x14ac:dyDescent="0.3">
      <c r="A17" s="218"/>
      <c r="B17" s="219"/>
      <c r="C17" s="220" t="s">
        <v>1436</v>
      </c>
      <c r="D17" s="261"/>
      <c r="E17" s="221"/>
      <c r="F17" s="221"/>
      <c r="G17" s="222">
        <f t="shared" si="0"/>
        <v>0</v>
      </c>
      <c r="H17" s="223">
        <v>0</v>
      </c>
      <c r="I17" s="224">
        <f t="shared" si="1"/>
        <v>0</v>
      </c>
      <c r="J17" s="262"/>
      <c r="K17" s="188" t="s">
        <v>1306</v>
      </c>
      <c r="M17" s="215" t="s">
        <v>1349</v>
      </c>
    </row>
    <row r="18" spans="1:13" s="234" customFormat="1" ht="14.25" x14ac:dyDescent="0.2">
      <c r="A18" s="226"/>
      <c r="B18" s="227"/>
      <c r="C18" s="228" t="s">
        <v>1319</v>
      </c>
      <c r="D18" s="263"/>
      <c r="E18" s="229"/>
      <c r="F18" s="229"/>
      <c r="G18" s="230">
        <f>SUM(G10:G17)</f>
        <v>0</v>
      </c>
      <c r="H18" s="231"/>
      <c r="I18" s="232">
        <f>SUM(I10:I17)</f>
        <v>0</v>
      </c>
      <c r="J18" s="264"/>
      <c r="M18" s="235" t="s">
        <v>1349</v>
      </c>
    </row>
    <row r="19" spans="1:13" s="185" customFormat="1" ht="20.100000000000001" customHeight="1" x14ac:dyDescent="0.25">
      <c r="A19" s="236" t="s">
        <v>1293</v>
      </c>
      <c r="B19" s="237"/>
      <c r="C19" s="238"/>
      <c r="D19" s="265"/>
      <c r="E19" s="239"/>
      <c r="F19" s="239"/>
      <c r="G19" s="240"/>
      <c r="H19" s="241"/>
      <c r="I19" s="242"/>
      <c r="J19" s="266"/>
      <c r="M19" s="244"/>
    </row>
    <row r="20" spans="1:13" x14ac:dyDescent="0.25">
      <c r="A20" s="207">
        <v>6</v>
      </c>
      <c r="B20" s="208">
        <v>209403</v>
      </c>
      <c r="C20" s="209" t="s">
        <v>1437</v>
      </c>
      <c r="D20" s="209" t="s">
        <v>269</v>
      </c>
      <c r="E20" s="210">
        <v>200</v>
      </c>
      <c r="F20" s="210"/>
      <c r="G20" s="211">
        <f t="shared" ref="G20:G35" si="2">E20*F20</f>
        <v>0</v>
      </c>
      <c r="H20" s="212">
        <v>0</v>
      </c>
      <c r="I20" s="213">
        <f t="shared" ref="I20:I35" si="3">E20*H20</f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7</v>
      </c>
      <c r="B21" s="208">
        <v>321113</v>
      </c>
      <c r="C21" s="209" t="s">
        <v>1365</v>
      </c>
      <c r="D21" s="209" t="s">
        <v>269</v>
      </c>
      <c r="E21" s="210">
        <v>200</v>
      </c>
      <c r="F21" s="210"/>
      <c r="G21" s="211">
        <f t="shared" si="2"/>
        <v>0</v>
      </c>
      <c r="H21" s="212">
        <v>0</v>
      </c>
      <c r="I21" s="213">
        <f t="shared" si="3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8</v>
      </c>
      <c r="B22" s="208">
        <v>420086</v>
      </c>
      <c r="C22" s="209" t="s">
        <v>1544</v>
      </c>
      <c r="D22" s="216"/>
      <c r="E22" s="210">
        <v>6</v>
      </c>
      <c r="F22" s="210"/>
      <c r="G22" s="211">
        <f t="shared" si="2"/>
        <v>0</v>
      </c>
      <c r="H22" s="212">
        <v>0</v>
      </c>
      <c r="I22" s="213">
        <f t="shared" si="3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9</v>
      </c>
      <c r="B23" s="208">
        <v>420053</v>
      </c>
      <c r="C23" s="209" t="s">
        <v>1545</v>
      </c>
      <c r="D23" s="209" t="s">
        <v>1299</v>
      </c>
      <c r="E23" s="210">
        <v>6</v>
      </c>
      <c r="F23" s="210"/>
      <c r="G23" s="211">
        <f t="shared" si="2"/>
        <v>0</v>
      </c>
      <c r="H23" s="212">
        <v>0</v>
      </c>
      <c r="I23" s="213">
        <f t="shared" si="3"/>
        <v>0</v>
      </c>
      <c r="J23" s="214" t="s">
        <v>1295</v>
      </c>
      <c r="M23" s="215" t="s">
        <v>1297</v>
      </c>
    </row>
    <row r="24" spans="1:13" x14ac:dyDescent="0.25">
      <c r="A24" s="207">
        <v>10</v>
      </c>
      <c r="B24" s="208">
        <v>420091</v>
      </c>
      <c r="C24" s="209" t="s">
        <v>1546</v>
      </c>
      <c r="D24" s="209" t="s">
        <v>1299</v>
      </c>
      <c r="E24" s="210">
        <v>6</v>
      </c>
      <c r="F24" s="210"/>
      <c r="G24" s="211">
        <f t="shared" si="2"/>
        <v>0</v>
      </c>
      <c r="H24" s="212">
        <v>0</v>
      </c>
      <c r="I24" s="213">
        <f t="shared" si="3"/>
        <v>0</v>
      </c>
      <c r="J24" s="214" t="s">
        <v>1295</v>
      </c>
      <c r="M24" s="215" t="s">
        <v>1297</v>
      </c>
    </row>
    <row r="25" spans="1:13" x14ac:dyDescent="0.25">
      <c r="A25" s="207">
        <v>11</v>
      </c>
      <c r="B25" s="208">
        <v>420204</v>
      </c>
      <c r="C25" s="209" t="s">
        <v>1438</v>
      </c>
      <c r="D25" s="209" t="s">
        <v>1299</v>
      </c>
      <c r="E25" s="210">
        <v>12</v>
      </c>
      <c r="F25" s="210"/>
      <c r="G25" s="211">
        <f t="shared" si="2"/>
        <v>0</v>
      </c>
      <c r="H25" s="212">
        <v>0</v>
      </c>
      <c r="I25" s="213">
        <f t="shared" si="3"/>
        <v>0</v>
      </c>
      <c r="J25" s="214" t="s">
        <v>1295</v>
      </c>
      <c r="M25" s="215" t="s">
        <v>1297</v>
      </c>
    </row>
    <row r="26" spans="1:13" x14ac:dyDescent="0.25">
      <c r="A26" s="207">
        <v>12</v>
      </c>
      <c r="B26" s="208">
        <v>420212</v>
      </c>
      <c r="C26" s="209" t="s">
        <v>1439</v>
      </c>
      <c r="D26" s="209" t="s">
        <v>1299</v>
      </c>
      <c r="E26" s="210">
        <v>6</v>
      </c>
      <c r="F26" s="210"/>
      <c r="G26" s="211">
        <f t="shared" si="2"/>
        <v>0</v>
      </c>
      <c r="H26" s="212">
        <v>0</v>
      </c>
      <c r="I26" s="213">
        <f t="shared" si="3"/>
        <v>0</v>
      </c>
      <c r="J26" s="214" t="s">
        <v>1295</v>
      </c>
      <c r="M26" s="215" t="s">
        <v>1297</v>
      </c>
    </row>
    <row r="27" spans="1:13" x14ac:dyDescent="0.25">
      <c r="A27" s="207">
        <v>13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2"/>
        <v>0</v>
      </c>
      <c r="H27" s="212">
        <v>0</v>
      </c>
      <c r="I27" s="213">
        <f t="shared" si="3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14</v>
      </c>
      <c r="B28" s="208">
        <v>204213</v>
      </c>
      <c r="C28" s="209" t="s">
        <v>1440</v>
      </c>
      <c r="D28" s="209" t="s">
        <v>269</v>
      </c>
      <c r="E28" s="210">
        <v>60</v>
      </c>
      <c r="F28" s="210"/>
      <c r="G28" s="211">
        <f t="shared" si="2"/>
        <v>0</v>
      </c>
      <c r="H28" s="212">
        <v>0</v>
      </c>
      <c r="I28" s="213">
        <f t="shared" si="3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15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2"/>
        <v>0</v>
      </c>
      <c r="H29" s="212">
        <v>0</v>
      </c>
      <c r="I29" s="213">
        <f t="shared" si="3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16</v>
      </c>
      <c r="B30" s="208">
        <v>209371</v>
      </c>
      <c r="C30" s="209" t="s">
        <v>1441</v>
      </c>
      <c r="D30" s="209" t="s">
        <v>269</v>
      </c>
      <c r="E30" s="210">
        <v>120</v>
      </c>
      <c r="F30" s="210"/>
      <c r="G30" s="211">
        <f t="shared" si="2"/>
        <v>0</v>
      </c>
      <c r="H30" s="212">
        <v>0</v>
      </c>
      <c r="I30" s="213">
        <f t="shared" si="3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17</v>
      </c>
      <c r="B31" s="208">
        <v>321113</v>
      </c>
      <c r="C31" s="209" t="s">
        <v>1365</v>
      </c>
      <c r="D31" s="209" t="s">
        <v>269</v>
      </c>
      <c r="E31" s="210">
        <v>120</v>
      </c>
      <c r="F31" s="210"/>
      <c r="G31" s="211">
        <f t="shared" si="2"/>
        <v>0</v>
      </c>
      <c r="H31" s="212">
        <v>0</v>
      </c>
      <c r="I31" s="213">
        <f t="shared" si="3"/>
        <v>0</v>
      </c>
      <c r="J31" s="214" t="s">
        <v>1295</v>
      </c>
      <c r="K31" s="188" t="s">
        <v>1296</v>
      </c>
      <c r="M31" s="215" t="s">
        <v>1297</v>
      </c>
    </row>
    <row r="32" spans="1:13" x14ac:dyDescent="0.25">
      <c r="A32" s="207">
        <v>18</v>
      </c>
      <c r="B32" s="208">
        <v>420060</v>
      </c>
      <c r="C32" s="209" t="s">
        <v>1547</v>
      </c>
      <c r="D32" s="216"/>
      <c r="E32" s="210">
        <v>5</v>
      </c>
      <c r="F32" s="210"/>
      <c r="G32" s="211">
        <f t="shared" si="2"/>
        <v>0</v>
      </c>
      <c r="H32" s="212">
        <v>0</v>
      </c>
      <c r="I32" s="213">
        <f t="shared" si="3"/>
        <v>0</v>
      </c>
      <c r="J32" s="214" t="s">
        <v>1295</v>
      </c>
      <c r="K32" s="188" t="s">
        <v>1296</v>
      </c>
      <c r="M32" s="215" t="s">
        <v>1297</v>
      </c>
    </row>
    <row r="33" spans="1:13" x14ac:dyDescent="0.25">
      <c r="A33" s="207">
        <v>19</v>
      </c>
      <c r="B33" s="208">
        <v>420030</v>
      </c>
      <c r="C33" s="209" t="s">
        <v>1442</v>
      </c>
      <c r="D33" s="209" t="s">
        <v>1299</v>
      </c>
      <c r="E33" s="210">
        <v>5</v>
      </c>
      <c r="F33" s="210"/>
      <c r="G33" s="211">
        <f t="shared" si="2"/>
        <v>0</v>
      </c>
      <c r="H33" s="212">
        <v>0</v>
      </c>
      <c r="I33" s="213">
        <f t="shared" si="3"/>
        <v>0</v>
      </c>
      <c r="J33" s="214" t="s">
        <v>1295</v>
      </c>
      <c r="M33" s="215" t="s">
        <v>1297</v>
      </c>
    </row>
    <row r="34" spans="1:13" x14ac:dyDescent="0.25">
      <c r="A34" s="207">
        <v>20</v>
      </c>
      <c r="B34" s="208">
        <v>420050</v>
      </c>
      <c r="C34" s="209" t="s">
        <v>1548</v>
      </c>
      <c r="D34" s="209" t="s">
        <v>1299</v>
      </c>
      <c r="E34" s="210">
        <v>5</v>
      </c>
      <c r="F34" s="210"/>
      <c r="G34" s="211">
        <f t="shared" si="2"/>
        <v>0</v>
      </c>
      <c r="H34" s="212">
        <v>0</v>
      </c>
      <c r="I34" s="213">
        <f t="shared" si="3"/>
        <v>0</v>
      </c>
      <c r="J34" s="214" t="s">
        <v>1295</v>
      </c>
      <c r="M34" s="215" t="s">
        <v>1297</v>
      </c>
    </row>
    <row r="35" spans="1:13" ht="15.75" thickBot="1" x14ac:dyDescent="0.3">
      <c r="A35" s="218">
        <v>21</v>
      </c>
      <c r="B35" s="219">
        <v>420091</v>
      </c>
      <c r="C35" s="220" t="s">
        <v>1546</v>
      </c>
      <c r="D35" s="220" t="s">
        <v>1299</v>
      </c>
      <c r="E35" s="221">
        <v>5</v>
      </c>
      <c r="F35" s="221"/>
      <c r="G35" s="222">
        <f t="shared" si="2"/>
        <v>0</v>
      </c>
      <c r="H35" s="223">
        <v>0</v>
      </c>
      <c r="I35" s="224">
        <f t="shared" si="3"/>
        <v>0</v>
      </c>
      <c r="J35" s="225" t="s">
        <v>1295</v>
      </c>
      <c r="M35" s="215" t="s">
        <v>1297</v>
      </c>
    </row>
    <row r="36" spans="1:13" s="234" customFormat="1" ht="14.25" x14ac:dyDescent="0.2">
      <c r="A36" s="226"/>
      <c r="B36" s="227"/>
      <c r="C36" s="228" t="s">
        <v>1319</v>
      </c>
      <c r="D36" s="228"/>
      <c r="E36" s="229"/>
      <c r="F36" s="229"/>
      <c r="G36" s="230">
        <f>SUM(G20:G35)</f>
        <v>0</v>
      </c>
      <c r="H36" s="231"/>
      <c r="I36" s="232">
        <f>SUM(I20:I35)</f>
        <v>0</v>
      </c>
      <c r="J36" s="233"/>
      <c r="M36" s="235" t="s">
        <v>1297</v>
      </c>
    </row>
    <row r="37" spans="1:13" s="185" customFormat="1" ht="20.100000000000001" customHeight="1" x14ac:dyDescent="0.25">
      <c r="A37" s="236" t="s">
        <v>110</v>
      </c>
      <c r="B37" s="237"/>
      <c r="C37" s="238"/>
      <c r="D37" s="238"/>
      <c r="E37" s="239"/>
      <c r="F37" s="239"/>
      <c r="G37" s="240"/>
      <c r="H37" s="241"/>
      <c r="I37" s="242"/>
      <c r="J37" s="243"/>
      <c r="M37" s="244"/>
    </row>
    <row r="38" spans="1:13" x14ac:dyDescent="0.25">
      <c r="A38" s="207">
        <v>22</v>
      </c>
      <c r="B38" s="208">
        <v>210950341</v>
      </c>
      <c r="C38" s="209" t="s">
        <v>1443</v>
      </c>
      <c r="D38" s="209" t="s">
        <v>269</v>
      </c>
      <c r="E38" s="210">
        <v>200</v>
      </c>
      <c r="F38" s="210"/>
      <c r="G38" s="211">
        <f t="shared" ref="G38:G52" si="4">E38*F38</f>
        <v>0</v>
      </c>
      <c r="H38" s="212">
        <v>4.5999999999999999E-2</v>
      </c>
      <c r="I38" s="213">
        <f t="shared" ref="I38:I52" si="5">E38*H38</f>
        <v>9.1999999999999993</v>
      </c>
      <c r="J38" s="214" t="s">
        <v>1295</v>
      </c>
      <c r="M38" s="215" t="s">
        <v>1329</v>
      </c>
    </row>
    <row r="39" spans="1:13" x14ac:dyDescent="0.25">
      <c r="A39" s="207">
        <v>23</v>
      </c>
      <c r="B39" s="208">
        <v>210010003</v>
      </c>
      <c r="C39" s="209" t="s">
        <v>1398</v>
      </c>
      <c r="D39" s="209" t="s">
        <v>269</v>
      </c>
      <c r="E39" s="210">
        <v>200</v>
      </c>
      <c r="F39" s="210"/>
      <c r="G39" s="211">
        <f t="shared" si="4"/>
        <v>0</v>
      </c>
      <c r="H39" s="212">
        <v>8.2000000000000003E-2</v>
      </c>
      <c r="I39" s="213">
        <f t="shared" si="5"/>
        <v>16.400000000000002</v>
      </c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210111312</v>
      </c>
      <c r="C40" s="209" t="s">
        <v>1444</v>
      </c>
      <c r="D40" s="209" t="s">
        <v>1299</v>
      </c>
      <c r="E40" s="210">
        <v>6</v>
      </c>
      <c r="F40" s="210"/>
      <c r="G40" s="211">
        <f t="shared" si="4"/>
        <v>0</v>
      </c>
      <c r="H40" s="212">
        <v>0.73</v>
      </c>
      <c r="I40" s="213">
        <f t="shared" si="5"/>
        <v>4.38</v>
      </c>
      <c r="J40" s="214" t="s">
        <v>1295</v>
      </c>
      <c r="M40" s="215" t="s">
        <v>1329</v>
      </c>
    </row>
    <row r="41" spans="1:13" x14ac:dyDescent="0.25">
      <c r="A41" s="207">
        <v>25</v>
      </c>
      <c r="B41" s="208">
        <v>210120332</v>
      </c>
      <c r="C41" s="209" t="s">
        <v>1445</v>
      </c>
      <c r="D41" s="209" t="s">
        <v>1299</v>
      </c>
      <c r="E41" s="210">
        <v>1</v>
      </c>
      <c r="F41" s="210"/>
      <c r="G41" s="211">
        <f t="shared" si="4"/>
        <v>0</v>
      </c>
      <c r="H41" s="212">
        <v>0.43099999999999999</v>
      </c>
      <c r="I41" s="213">
        <f t="shared" si="5"/>
        <v>0.43099999999999999</v>
      </c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210010313</v>
      </c>
      <c r="C42" s="209" t="s">
        <v>1396</v>
      </c>
      <c r="D42" s="209" t="s">
        <v>1299</v>
      </c>
      <c r="E42" s="210">
        <v>2</v>
      </c>
      <c r="F42" s="210"/>
      <c r="G42" s="211">
        <f t="shared" si="4"/>
        <v>0</v>
      </c>
      <c r="H42" s="212">
        <v>0.23200000000000001</v>
      </c>
      <c r="I42" s="213">
        <f t="shared" si="5"/>
        <v>0.46400000000000002</v>
      </c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210950341</v>
      </c>
      <c r="C43" s="209" t="s">
        <v>1443</v>
      </c>
      <c r="D43" s="209" t="s">
        <v>269</v>
      </c>
      <c r="E43" s="210">
        <v>60</v>
      </c>
      <c r="F43" s="210"/>
      <c r="G43" s="211">
        <f t="shared" si="4"/>
        <v>0</v>
      </c>
      <c r="H43" s="212">
        <v>4.5999999999999999E-2</v>
      </c>
      <c r="I43" s="213">
        <f t="shared" si="5"/>
        <v>2.76</v>
      </c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210010003</v>
      </c>
      <c r="C44" s="209" t="s">
        <v>1398</v>
      </c>
      <c r="D44" s="209" t="s">
        <v>269</v>
      </c>
      <c r="E44" s="210">
        <v>60</v>
      </c>
      <c r="F44" s="210"/>
      <c r="G44" s="211">
        <f t="shared" si="4"/>
        <v>0</v>
      </c>
      <c r="H44" s="212">
        <v>8.2000000000000003E-2</v>
      </c>
      <c r="I44" s="213">
        <f t="shared" si="5"/>
        <v>4.92</v>
      </c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210140492</v>
      </c>
      <c r="C45" s="209" t="s">
        <v>1446</v>
      </c>
      <c r="D45" s="209" t="s">
        <v>1299</v>
      </c>
      <c r="E45" s="210">
        <v>1</v>
      </c>
      <c r="F45" s="210"/>
      <c r="G45" s="211">
        <f t="shared" si="4"/>
        <v>0</v>
      </c>
      <c r="H45" s="212">
        <v>7.5</v>
      </c>
      <c r="I45" s="213">
        <f t="shared" si="5"/>
        <v>7.5</v>
      </c>
      <c r="J45" s="214" t="s">
        <v>1295</v>
      </c>
      <c r="M45" s="215" t="s">
        <v>1329</v>
      </c>
    </row>
    <row r="46" spans="1:13" x14ac:dyDescent="0.25">
      <c r="A46" s="207"/>
      <c r="B46" s="208"/>
      <c r="C46" s="209" t="s">
        <v>1447</v>
      </c>
      <c r="D46" s="216"/>
      <c r="E46" s="210"/>
      <c r="F46" s="210"/>
      <c r="G46" s="211">
        <f t="shared" si="4"/>
        <v>0</v>
      </c>
      <c r="H46" s="212"/>
      <c r="I46" s="213">
        <f t="shared" si="5"/>
        <v>0</v>
      </c>
      <c r="J46" s="217"/>
      <c r="K46" s="188" t="s">
        <v>1306</v>
      </c>
      <c r="M46" s="215" t="s">
        <v>1329</v>
      </c>
    </row>
    <row r="47" spans="1:13" x14ac:dyDescent="0.25">
      <c r="A47" s="207">
        <v>30</v>
      </c>
      <c r="B47" s="208">
        <v>210803501</v>
      </c>
      <c r="C47" s="209" t="s">
        <v>1448</v>
      </c>
      <c r="D47" s="209" t="s">
        <v>269</v>
      </c>
      <c r="E47" s="210">
        <v>120</v>
      </c>
      <c r="F47" s="210"/>
      <c r="G47" s="211">
        <f t="shared" si="4"/>
        <v>0</v>
      </c>
      <c r="H47" s="212">
        <v>4.5999999999999999E-2</v>
      </c>
      <c r="I47" s="213">
        <f t="shared" si="5"/>
        <v>5.52</v>
      </c>
      <c r="J47" s="214" t="s">
        <v>1295</v>
      </c>
      <c r="M47" s="215" t="s">
        <v>1329</v>
      </c>
    </row>
    <row r="48" spans="1:13" x14ac:dyDescent="0.25">
      <c r="A48" s="207">
        <v>31</v>
      </c>
      <c r="B48" s="208">
        <v>210010003</v>
      </c>
      <c r="C48" s="209" t="s">
        <v>1398</v>
      </c>
      <c r="D48" s="209" t="s">
        <v>269</v>
      </c>
      <c r="E48" s="210">
        <v>120</v>
      </c>
      <c r="F48" s="210"/>
      <c r="G48" s="211">
        <f t="shared" si="4"/>
        <v>0</v>
      </c>
      <c r="H48" s="212">
        <v>8.2000000000000003E-2</v>
      </c>
      <c r="I48" s="213">
        <f t="shared" si="5"/>
        <v>9.84</v>
      </c>
      <c r="J48" s="214" t="s">
        <v>1295</v>
      </c>
      <c r="M48" s="215" t="s">
        <v>1329</v>
      </c>
    </row>
    <row r="49" spans="1:13" x14ac:dyDescent="0.25">
      <c r="A49" s="207">
        <v>32</v>
      </c>
      <c r="B49" s="208">
        <v>210111311</v>
      </c>
      <c r="C49" s="209" t="s">
        <v>1449</v>
      </c>
      <c r="D49" s="209" t="s">
        <v>1299</v>
      </c>
      <c r="E49" s="210">
        <v>5</v>
      </c>
      <c r="F49" s="210"/>
      <c r="G49" s="211">
        <f t="shared" si="4"/>
        <v>0</v>
      </c>
      <c r="H49" s="212">
        <v>0.44</v>
      </c>
      <c r="I49" s="213">
        <f t="shared" si="5"/>
        <v>2.2000000000000002</v>
      </c>
      <c r="J49" s="214" t="s">
        <v>1295</v>
      </c>
      <c r="M49" s="215" t="s">
        <v>1329</v>
      </c>
    </row>
    <row r="50" spans="1:13" x14ac:dyDescent="0.25">
      <c r="A50" s="207">
        <v>33</v>
      </c>
      <c r="B50" s="208">
        <v>210120331</v>
      </c>
      <c r="C50" s="209" t="s">
        <v>1450</v>
      </c>
      <c r="D50" s="209" t="s">
        <v>1299</v>
      </c>
      <c r="E50" s="210">
        <v>1</v>
      </c>
      <c r="F50" s="210"/>
      <c r="G50" s="211">
        <f t="shared" si="4"/>
        <v>0</v>
      </c>
      <c r="H50" s="212">
        <v>0.27</v>
      </c>
      <c r="I50" s="213">
        <f t="shared" si="5"/>
        <v>0.27</v>
      </c>
      <c r="J50" s="214" t="s">
        <v>1295</v>
      </c>
      <c r="M50" s="215" t="s">
        <v>1329</v>
      </c>
    </row>
    <row r="51" spans="1:13" x14ac:dyDescent="0.25">
      <c r="A51" s="207">
        <v>34</v>
      </c>
      <c r="B51" s="208">
        <v>210190051</v>
      </c>
      <c r="C51" s="209" t="s">
        <v>1451</v>
      </c>
      <c r="D51" s="209" t="s">
        <v>1299</v>
      </c>
      <c r="E51" s="210">
        <v>1</v>
      </c>
      <c r="F51" s="210"/>
      <c r="G51" s="211">
        <f t="shared" si="4"/>
        <v>0</v>
      </c>
      <c r="H51" s="212">
        <v>4.95</v>
      </c>
      <c r="I51" s="213">
        <f t="shared" si="5"/>
        <v>4.95</v>
      </c>
      <c r="J51" s="214" t="s">
        <v>1295</v>
      </c>
      <c r="M51" s="215" t="s">
        <v>1329</v>
      </c>
    </row>
    <row r="52" spans="1:13" ht="15.75" thickBot="1" x14ac:dyDescent="0.3">
      <c r="A52" s="218">
        <v>35</v>
      </c>
      <c r="B52" s="219">
        <v>210190051</v>
      </c>
      <c r="C52" s="220" t="s">
        <v>1452</v>
      </c>
      <c r="D52" s="220" t="s">
        <v>1299</v>
      </c>
      <c r="E52" s="221">
        <v>1</v>
      </c>
      <c r="F52" s="221"/>
      <c r="G52" s="222">
        <f t="shared" si="4"/>
        <v>0</v>
      </c>
      <c r="H52" s="223">
        <v>16.346</v>
      </c>
      <c r="I52" s="224">
        <f t="shared" si="5"/>
        <v>16.346</v>
      </c>
      <c r="J52" s="225" t="s">
        <v>1295</v>
      </c>
      <c r="M52" s="215" t="s">
        <v>1329</v>
      </c>
    </row>
    <row r="53" spans="1:13" s="234" customFormat="1" ht="14.25" x14ac:dyDescent="0.2">
      <c r="A53" s="226"/>
      <c r="B53" s="227"/>
      <c r="C53" s="228" t="s">
        <v>1319</v>
      </c>
      <c r="D53" s="228"/>
      <c r="E53" s="229"/>
      <c r="F53" s="229"/>
      <c r="G53" s="230">
        <f>SUM(G38:G52)</f>
        <v>0</v>
      </c>
      <c r="H53" s="231"/>
      <c r="I53" s="232">
        <f>SUM(I38:I52)</f>
        <v>85.181000000000012</v>
      </c>
      <c r="J53" s="233"/>
      <c r="M53" s="235" t="s">
        <v>1329</v>
      </c>
    </row>
    <row r="54" spans="1:13" s="185" customFormat="1" ht="20.100000000000001" customHeight="1" x14ac:dyDescent="0.25">
      <c r="A54" s="236" t="s">
        <v>29</v>
      </c>
      <c r="B54" s="237"/>
      <c r="C54" s="238"/>
      <c r="D54" s="238"/>
      <c r="E54" s="239"/>
      <c r="F54" s="239"/>
      <c r="G54" s="240"/>
      <c r="H54" s="241"/>
      <c r="I54" s="242"/>
      <c r="J54" s="243"/>
      <c r="M54" s="244"/>
    </row>
    <row r="55" spans="1:13" x14ac:dyDescent="0.25">
      <c r="A55" s="207">
        <v>36</v>
      </c>
      <c r="B55" s="208">
        <v>219001211</v>
      </c>
      <c r="C55" s="209" t="s">
        <v>1453</v>
      </c>
      <c r="D55" s="209" t="s">
        <v>1299</v>
      </c>
      <c r="E55" s="210">
        <v>10</v>
      </c>
      <c r="F55" s="210"/>
      <c r="G55" s="211">
        <f>E55*F55</f>
        <v>0</v>
      </c>
      <c r="H55" s="212">
        <v>0.05</v>
      </c>
      <c r="I55" s="213">
        <f>E55*H55</f>
        <v>0.5</v>
      </c>
      <c r="J55" s="214" t="s">
        <v>1295</v>
      </c>
      <c r="K55" s="188" t="s">
        <v>1296</v>
      </c>
      <c r="M55" s="215" t="s">
        <v>117</v>
      </c>
    </row>
    <row r="56" spans="1:13" x14ac:dyDescent="0.25">
      <c r="A56" s="207">
        <v>37</v>
      </c>
      <c r="B56" s="208">
        <v>219002211</v>
      </c>
      <c r="C56" s="209" t="s">
        <v>1426</v>
      </c>
      <c r="D56" s="209" t="s">
        <v>1299</v>
      </c>
      <c r="E56" s="210">
        <v>11</v>
      </c>
      <c r="F56" s="210"/>
      <c r="G56" s="211">
        <f>E56*F56</f>
        <v>0</v>
      </c>
      <c r="H56" s="212">
        <v>8.3000000000000004E-2</v>
      </c>
      <c r="I56" s="213">
        <f>E56*H56</f>
        <v>0.91300000000000003</v>
      </c>
      <c r="J56" s="214" t="s">
        <v>1295</v>
      </c>
      <c r="K56" s="188" t="s">
        <v>1296</v>
      </c>
      <c r="M56" s="215" t="s">
        <v>117</v>
      </c>
    </row>
    <row r="57" spans="1:13" x14ac:dyDescent="0.25">
      <c r="A57" s="207">
        <v>38</v>
      </c>
      <c r="B57" s="208">
        <v>219002213</v>
      </c>
      <c r="C57" s="209" t="s">
        <v>1454</v>
      </c>
      <c r="D57" s="209" t="s">
        <v>1299</v>
      </c>
      <c r="E57" s="210">
        <v>6</v>
      </c>
      <c r="F57" s="210"/>
      <c r="G57" s="211">
        <f>E57*F57</f>
        <v>0</v>
      </c>
      <c r="H57" s="212">
        <v>0.13700000000000001</v>
      </c>
      <c r="I57" s="213">
        <f>E57*H57</f>
        <v>0.82200000000000006</v>
      </c>
      <c r="J57" s="214" t="s">
        <v>1295</v>
      </c>
      <c r="K57" s="188" t="s">
        <v>1296</v>
      </c>
      <c r="M57" s="215" t="s">
        <v>117</v>
      </c>
    </row>
    <row r="58" spans="1:13" x14ac:dyDescent="0.25">
      <c r="A58" s="207">
        <v>39</v>
      </c>
      <c r="B58" s="208">
        <v>219002611</v>
      </c>
      <c r="C58" s="209" t="s">
        <v>1424</v>
      </c>
      <c r="D58" s="209" t="s">
        <v>269</v>
      </c>
      <c r="E58" s="210">
        <v>150</v>
      </c>
      <c r="F58" s="210"/>
      <c r="G58" s="211">
        <f>E58*F58</f>
        <v>0</v>
      </c>
      <c r="H58" s="212">
        <v>0.23200000000000001</v>
      </c>
      <c r="I58" s="213">
        <f>E58*H58</f>
        <v>34.800000000000004</v>
      </c>
      <c r="J58" s="214" t="s">
        <v>1295</v>
      </c>
      <c r="K58" s="188" t="s">
        <v>1296</v>
      </c>
      <c r="M58" s="215" t="s">
        <v>117</v>
      </c>
    </row>
    <row r="59" spans="1:13" ht="15.75" thickBot="1" x14ac:dyDescent="0.3">
      <c r="A59" s="218">
        <v>40</v>
      </c>
      <c r="B59" s="219">
        <v>219002612</v>
      </c>
      <c r="C59" s="220" t="s">
        <v>1425</v>
      </c>
      <c r="D59" s="220" t="s">
        <v>269</v>
      </c>
      <c r="E59" s="221">
        <v>60</v>
      </c>
      <c r="F59" s="221"/>
      <c r="G59" s="222">
        <f>E59*F59</f>
        <v>0</v>
      </c>
      <c r="H59" s="223">
        <v>0.25700000000000001</v>
      </c>
      <c r="I59" s="224">
        <f>E59*H59</f>
        <v>15.42</v>
      </c>
      <c r="J59" s="225" t="s">
        <v>1295</v>
      </c>
      <c r="K59" s="188" t="s">
        <v>1296</v>
      </c>
      <c r="M59" s="215" t="s">
        <v>117</v>
      </c>
    </row>
    <row r="60" spans="1:13" s="234" customFormat="1" thickBot="1" x14ac:dyDescent="0.25">
      <c r="A60" s="245"/>
      <c r="B60" s="246"/>
      <c r="C60" s="247" t="s">
        <v>1319</v>
      </c>
      <c r="D60" s="247"/>
      <c r="E60" s="248"/>
      <c r="F60" s="248"/>
      <c r="G60" s="249">
        <f>SUM(G55:G59)</f>
        <v>0</v>
      </c>
      <c r="H60" s="250"/>
      <c r="I60" s="251">
        <f>SUM(I55:I59)</f>
        <v>52.455000000000005</v>
      </c>
      <c r="J60" s="252"/>
      <c r="M60" s="234" t="s">
        <v>117</v>
      </c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A62" s="234" t="s">
        <v>1340</v>
      </c>
      <c r="B62" s="253"/>
      <c r="E62" s="254"/>
      <c r="F62" s="254"/>
      <c r="G62" s="259">
        <f>G18+G36+G53+G60</f>
        <v>0</v>
      </c>
      <c r="H62" s="260" t="s">
        <v>1341</v>
      </c>
      <c r="I62" s="257"/>
    </row>
    <row r="63" spans="1:13" x14ac:dyDescent="0.25">
      <c r="A63" s="188" t="s">
        <v>1455</v>
      </c>
      <c r="B63" s="253"/>
      <c r="E63" s="254"/>
      <c r="F63" s="254"/>
      <c r="G63" s="255"/>
      <c r="H63" s="256"/>
      <c r="I63" s="257"/>
    </row>
    <row r="64" spans="1:13" x14ac:dyDescent="0.25">
      <c r="A64" s="188" t="s">
        <v>1342</v>
      </c>
      <c r="B64" s="253"/>
      <c r="E64" s="254"/>
      <c r="F64" s="254"/>
      <c r="G64" s="255"/>
      <c r="H64" s="256"/>
      <c r="I64" s="257"/>
    </row>
    <row r="65" spans="1:13" x14ac:dyDescent="0.25">
      <c r="B65" s="253"/>
      <c r="E65" s="254"/>
      <c r="F65" s="254"/>
      <c r="G65" s="255"/>
      <c r="H65" s="256"/>
      <c r="I65" s="257"/>
    </row>
    <row r="66" spans="1:13" s="258" customFormat="1" x14ac:dyDescent="0.25">
      <c r="A66" s="188"/>
      <c r="B66" s="253"/>
      <c r="C66" s="188"/>
      <c r="D66" s="188"/>
      <c r="E66" s="254"/>
      <c r="F66" s="254"/>
      <c r="G66" s="255"/>
      <c r="H66" s="256"/>
      <c r="I66" s="257"/>
      <c r="K66" s="188"/>
      <c r="L66" s="188"/>
      <c r="M66" s="188"/>
    </row>
    <row r="67" spans="1:13" s="258" customFormat="1" x14ac:dyDescent="0.25">
      <c r="A67" s="188"/>
      <c r="B67" s="253"/>
      <c r="C67" s="188"/>
      <c r="D67" s="188"/>
      <c r="E67" s="254"/>
      <c r="F67" s="254"/>
      <c r="G67" s="255"/>
      <c r="H67" s="256"/>
      <c r="I67" s="257"/>
      <c r="K67" s="188"/>
      <c r="L67" s="188"/>
      <c r="M67" s="188"/>
    </row>
    <row r="68" spans="1:13" s="258" customFormat="1" x14ac:dyDescent="0.25">
      <c r="A68" s="188"/>
      <c r="B68" s="253"/>
      <c r="C68" s="188"/>
      <c r="D68" s="188"/>
      <c r="E68" s="254"/>
      <c r="F68" s="254"/>
      <c r="G68" s="255"/>
      <c r="H68" s="256"/>
      <c r="I68" s="257"/>
      <c r="K68" s="188"/>
      <c r="L68" s="188"/>
      <c r="M68" s="188"/>
    </row>
    <row r="69" spans="1:13" s="258" customFormat="1" x14ac:dyDescent="0.25">
      <c r="A69" s="188"/>
      <c r="B69" s="253"/>
      <c r="C69" s="188"/>
      <c r="D69" s="188"/>
      <c r="E69" s="254"/>
      <c r="F69" s="254"/>
      <c r="G69" s="255"/>
      <c r="H69" s="256"/>
      <c r="I69" s="257"/>
      <c r="K69" s="188"/>
      <c r="L69" s="188"/>
      <c r="M69" s="188"/>
    </row>
    <row r="70" spans="1:13" s="258" customFormat="1" x14ac:dyDescent="0.25">
      <c r="A70" s="188"/>
      <c r="B70" s="253"/>
      <c r="C70" s="188"/>
      <c r="D70" s="188"/>
      <c r="E70" s="254"/>
      <c r="F70" s="254"/>
      <c r="G70" s="255"/>
      <c r="H70" s="256"/>
      <c r="I70" s="257"/>
      <c r="K70" s="188"/>
      <c r="L70" s="188"/>
      <c r="M70" s="188"/>
    </row>
    <row r="71" spans="1:13" s="258" customFormat="1" x14ac:dyDescent="0.25">
      <c r="A71" s="188"/>
      <c r="B71" s="253"/>
      <c r="C71" s="188"/>
      <c r="D71" s="188"/>
      <c r="E71" s="254"/>
      <c r="F71" s="254"/>
      <c r="G71" s="255"/>
      <c r="H71" s="256"/>
      <c r="I71" s="257"/>
      <c r="K71" s="188"/>
      <c r="L71" s="188"/>
      <c r="M71" s="188"/>
    </row>
    <row r="72" spans="1:13" s="258" customFormat="1" x14ac:dyDescent="0.25">
      <c r="A72" s="188"/>
      <c r="B72" s="253"/>
      <c r="C72" s="188"/>
      <c r="D72" s="188"/>
      <c r="E72" s="254"/>
      <c r="F72" s="254"/>
      <c r="G72" s="255"/>
      <c r="H72" s="256"/>
      <c r="I72" s="257"/>
      <c r="K72" s="188"/>
      <c r="L72" s="188"/>
      <c r="M72" s="188"/>
    </row>
    <row r="73" spans="1:13" s="258" customFormat="1" x14ac:dyDescent="0.25">
      <c r="A73" s="188"/>
      <c r="B73" s="253"/>
      <c r="C73" s="188"/>
      <c r="D73" s="188"/>
      <c r="E73" s="254"/>
      <c r="F73" s="254"/>
      <c r="G73" s="255"/>
      <c r="H73" s="256"/>
      <c r="I73" s="257"/>
      <c r="K73" s="188"/>
      <c r="L73" s="188"/>
      <c r="M73" s="188"/>
    </row>
    <row r="74" spans="1:13" s="258" customFormat="1" x14ac:dyDescent="0.25">
      <c r="A74" s="188"/>
      <c r="B74" s="253"/>
      <c r="C74" s="188"/>
      <c r="D74" s="188"/>
      <c r="E74" s="254"/>
      <c r="F74" s="254"/>
      <c r="G74" s="255"/>
      <c r="H74" s="256"/>
      <c r="I74" s="257"/>
      <c r="K74" s="188"/>
      <c r="L74" s="188"/>
      <c r="M74" s="188"/>
    </row>
    <row r="75" spans="1:13" s="258" customFormat="1" x14ac:dyDescent="0.25">
      <c r="A75" s="188"/>
      <c r="B75" s="253"/>
      <c r="C75" s="188"/>
      <c r="D75" s="188"/>
      <c r="E75" s="254"/>
      <c r="F75" s="254"/>
      <c r="G75" s="255"/>
      <c r="H75" s="256"/>
      <c r="I75" s="257"/>
      <c r="K75" s="188"/>
      <c r="L75" s="188"/>
      <c r="M75" s="188"/>
    </row>
  </sheetData>
  <printOptions horizontalCentered="1"/>
  <pageMargins left="0.7" right="0.7" top="0.78740157499999996" bottom="0.78740157499999996" header="0.3" footer="0.3"/>
  <pageSetup paperSize="9" scale="77" fitToHeight="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topLeftCell="A28" workbookViewId="0">
      <selection activeCell="C26" sqref="C26"/>
    </sheetView>
  </sheetViews>
  <sheetFormatPr defaultColWidth="11.5703125" defaultRowHeight="12.75" x14ac:dyDescent="0.2"/>
  <cols>
    <col min="1" max="1" width="2.85546875" style="267" customWidth="1"/>
    <col min="2" max="2" width="6.140625" style="267" customWidth="1"/>
    <col min="3" max="3" width="43.85546875" style="267" customWidth="1"/>
    <col min="4" max="4" width="8" style="267" customWidth="1"/>
    <col min="5" max="5" width="5.28515625" style="267" customWidth="1"/>
    <col min="6" max="6" width="9.140625" style="267" customWidth="1"/>
    <col min="7" max="7" width="10.85546875" style="268" customWidth="1"/>
    <col min="8" max="256" width="11.5703125" style="267"/>
    <col min="257" max="257" width="2.85546875" style="267" customWidth="1"/>
    <col min="258" max="258" width="6.140625" style="267" customWidth="1"/>
    <col min="259" max="259" width="43.85546875" style="267" customWidth="1"/>
    <col min="260" max="260" width="8" style="267" customWidth="1"/>
    <col min="261" max="261" width="5.28515625" style="267" customWidth="1"/>
    <col min="262" max="262" width="9.140625" style="267" customWidth="1"/>
    <col min="263" max="263" width="10.85546875" style="267" customWidth="1"/>
    <col min="264" max="512" width="11.5703125" style="267"/>
    <col min="513" max="513" width="2.85546875" style="267" customWidth="1"/>
    <col min="514" max="514" width="6.140625" style="267" customWidth="1"/>
    <col min="515" max="515" width="43.85546875" style="267" customWidth="1"/>
    <col min="516" max="516" width="8" style="267" customWidth="1"/>
    <col min="517" max="517" width="5.28515625" style="267" customWidth="1"/>
    <col min="518" max="518" width="9.140625" style="267" customWidth="1"/>
    <col min="519" max="519" width="10.85546875" style="267" customWidth="1"/>
    <col min="520" max="768" width="11.5703125" style="267"/>
    <col min="769" max="769" width="2.85546875" style="267" customWidth="1"/>
    <col min="770" max="770" width="6.140625" style="267" customWidth="1"/>
    <col min="771" max="771" width="43.85546875" style="267" customWidth="1"/>
    <col min="772" max="772" width="8" style="267" customWidth="1"/>
    <col min="773" max="773" width="5.28515625" style="267" customWidth="1"/>
    <col min="774" max="774" width="9.140625" style="267" customWidth="1"/>
    <col min="775" max="775" width="10.85546875" style="267" customWidth="1"/>
    <col min="776" max="1024" width="11.5703125" style="267"/>
    <col min="1025" max="1025" width="2.85546875" style="267" customWidth="1"/>
    <col min="1026" max="1026" width="6.140625" style="267" customWidth="1"/>
    <col min="1027" max="1027" width="43.85546875" style="267" customWidth="1"/>
    <col min="1028" max="1028" width="8" style="267" customWidth="1"/>
    <col min="1029" max="1029" width="5.28515625" style="267" customWidth="1"/>
    <col min="1030" max="1030" width="9.140625" style="267" customWidth="1"/>
    <col min="1031" max="1031" width="10.85546875" style="267" customWidth="1"/>
    <col min="1032" max="1280" width="11.5703125" style="267"/>
    <col min="1281" max="1281" width="2.85546875" style="267" customWidth="1"/>
    <col min="1282" max="1282" width="6.140625" style="267" customWidth="1"/>
    <col min="1283" max="1283" width="43.85546875" style="267" customWidth="1"/>
    <col min="1284" max="1284" width="8" style="267" customWidth="1"/>
    <col min="1285" max="1285" width="5.28515625" style="267" customWidth="1"/>
    <col min="1286" max="1286" width="9.140625" style="267" customWidth="1"/>
    <col min="1287" max="1287" width="10.85546875" style="267" customWidth="1"/>
    <col min="1288" max="1536" width="11.5703125" style="267"/>
    <col min="1537" max="1537" width="2.85546875" style="267" customWidth="1"/>
    <col min="1538" max="1538" width="6.140625" style="267" customWidth="1"/>
    <col min="1539" max="1539" width="43.85546875" style="267" customWidth="1"/>
    <col min="1540" max="1540" width="8" style="267" customWidth="1"/>
    <col min="1541" max="1541" width="5.28515625" style="267" customWidth="1"/>
    <col min="1542" max="1542" width="9.140625" style="267" customWidth="1"/>
    <col min="1543" max="1543" width="10.85546875" style="267" customWidth="1"/>
    <col min="1544" max="1792" width="11.5703125" style="267"/>
    <col min="1793" max="1793" width="2.85546875" style="267" customWidth="1"/>
    <col min="1794" max="1794" width="6.140625" style="267" customWidth="1"/>
    <col min="1795" max="1795" width="43.85546875" style="267" customWidth="1"/>
    <col min="1796" max="1796" width="8" style="267" customWidth="1"/>
    <col min="1797" max="1797" width="5.28515625" style="267" customWidth="1"/>
    <col min="1798" max="1798" width="9.140625" style="267" customWidth="1"/>
    <col min="1799" max="1799" width="10.85546875" style="267" customWidth="1"/>
    <col min="1800" max="2048" width="11.5703125" style="267"/>
    <col min="2049" max="2049" width="2.85546875" style="267" customWidth="1"/>
    <col min="2050" max="2050" width="6.140625" style="267" customWidth="1"/>
    <col min="2051" max="2051" width="43.85546875" style="267" customWidth="1"/>
    <col min="2052" max="2052" width="8" style="267" customWidth="1"/>
    <col min="2053" max="2053" width="5.28515625" style="267" customWidth="1"/>
    <col min="2054" max="2054" width="9.140625" style="267" customWidth="1"/>
    <col min="2055" max="2055" width="10.85546875" style="267" customWidth="1"/>
    <col min="2056" max="2304" width="11.5703125" style="267"/>
    <col min="2305" max="2305" width="2.85546875" style="267" customWidth="1"/>
    <col min="2306" max="2306" width="6.140625" style="267" customWidth="1"/>
    <col min="2307" max="2307" width="43.85546875" style="267" customWidth="1"/>
    <col min="2308" max="2308" width="8" style="267" customWidth="1"/>
    <col min="2309" max="2309" width="5.28515625" style="267" customWidth="1"/>
    <col min="2310" max="2310" width="9.140625" style="267" customWidth="1"/>
    <col min="2311" max="2311" width="10.85546875" style="267" customWidth="1"/>
    <col min="2312" max="2560" width="11.5703125" style="267"/>
    <col min="2561" max="2561" width="2.85546875" style="267" customWidth="1"/>
    <col min="2562" max="2562" width="6.140625" style="267" customWidth="1"/>
    <col min="2563" max="2563" width="43.85546875" style="267" customWidth="1"/>
    <col min="2564" max="2564" width="8" style="267" customWidth="1"/>
    <col min="2565" max="2565" width="5.28515625" style="267" customWidth="1"/>
    <col min="2566" max="2566" width="9.140625" style="267" customWidth="1"/>
    <col min="2567" max="2567" width="10.85546875" style="267" customWidth="1"/>
    <col min="2568" max="2816" width="11.5703125" style="267"/>
    <col min="2817" max="2817" width="2.85546875" style="267" customWidth="1"/>
    <col min="2818" max="2818" width="6.140625" style="267" customWidth="1"/>
    <col min="2819" max="2819" width="43.85546875" style="267" customWidth="1"/>
    <col min="2820" max="2820" width="8" style="267" customWidth="1"/>
    <col min="2821" max="2821" width="5.28515625" style="267" customWidth="1"/>
    <col min="2822" max="2822" width="9.140625" style="267" customWidth="1"/>
    <col min="2823" max="2823" width="10.85546875" style="267" customWidth="1"/>
    <col min="2824" max="3072" width="11.5703125" style="267"/>
    <col min="3073" max="3073" width="2.85546875" style="267" customWidth="1"/>
    <col min="3074" max="3074" width="6.140625" style="267" customWidth="1"/>
    <col min="3075" max="3075" width="43.85546875" style="267" customWidth="1"/>
    <col min="3076" max="3076" width="8" style="267" customWidth="1"/>
    <col min="3077" max="3077" width="5.28515625" style="267" customWidth="1"/>
    <col min="3078" max="3078" width="9.140625" style="267" customWidth="1"/>
    <col min="3079" max="3079" width="10.85546875" style="267" customWidth="1"/>
    <col min="3080" max="3328" width="11.5703125" style="267"/>
    <col min="3329" max="3329" width="2.85546875" style="267" customWidth="1"/>
    <col min="3330" max="3330" width="6.140625" style="267" customWidth="1"/>
    <col min="3331" max="3331" width="43.85546875" style="267" customWidth="1"/>
    <col min="3332" max="3332" width="8" style="267" customWidth="1"/>
    <col min="3333" max="3333" width="5.28515625" style="267" customWidth="1"/>
    <col min="3334" max="3334" width="9.140625" style="267" customWidth="1"/>
    <col min="3335" max="3335" width="10.85546875" style="267" customWidth="1"/>
    <col min="3336" max="3584" width="11.5703125" style="267"/>
    <col min="3585" max="3585" width="2.85546875" style="267" customWidth="1"/>
    <col min="3586" max="3586" width="6.140625" style="267" customWidth="1"/>
    <col min="3587" max="3587" width="43.85546875" style="267" customWidth="1"/>
    <col min="3588" max="3588" width="8" style="267" customWidth="1"/>
    <col min="3589" max="3589" width="5.28515625" style="267" customWidth="1"/>
    <col min="3590" max="3590" width="9.140625" style="267" customWidth="1"/>
    <col min="3591" max="3591" width="10.85546875" style="267" customWidth="1"/>
    <col min="3592" max="3840" width="11.5703125" style="267"/>
    <col min="3841" max="3841" width="2.85546875" style="267" customWidth="1"/>
    <col min="3842" max="3842" width="6.140625" style="267" customWidth="1"/>
    <col min="3843" max="3843" width="43.85546875" style="267" customWidth="1"/>
    <col min="3844" max="3844" width="8" style="267" customWidth="1"/>
    <col min="3845" max="3845" width="5.28515625" style="267" customWidth="1"/>
    <col min="3846" max="3846" width="9.140625" style="267" customWidth="1"/>
    <col min="3847" max="3847" width="10.85546875" style="267" customWidth="1"/>
    <col min="3848" max="4096" width="11.5703125" style="267"/>
    <col min="4097" max="4097" width="2.85546875" style="267" customWidth="1"/>
    <col min="4098" max="4098" width="6.140625" style="267" customWidth="1"/>
    <col min="4099" max="4099" width="43.85546875" style="267" customWidth="1"/>
    <col min="4100" max="4100" width="8" style="267" customWidth="1"/>
    <col min="4101" max="4101" width="5.28515625" style="267" customWidth="1"/>
    <col min="4102" max="4102" width="9.140625" style="267" customWidth="1"/>
    <col min="4103" max="4103" width="10.85546875" style="267" customWidth="1"/>
    <col min="4104" max="4352" width="11.5703125" style="267"/>
    <col min="4353" max="4353" width="2.85546875" style="267" customWidth="1"/>
    <col min="4354" max="4354" width="6.140625" style="267" customWidth="1"/>
    <col min="4355" max="4355" width="43.85546875" style="267" customWidth="1"/>
    <col min="4356" max="4356" width="8" style="267" customWidth="1"/>
    <col min="4357" max="4357" width="5.28515625" style="267" customWidth="1"/>
    <col min="4358" max="4358" width="9.140625" style="267" customWidth="1"/>
    <col min="4359" max="4359" width="10.85546875" style="267" customWidth="1"/>
    <col min="4360" max="4608" width="11.5703125" style="267"/>
    <col min="4609" max="4609" width="2.85546875" style="267" customWidth="1"/>
    <col min="4610" max="4610" width="6.140625" style="267" customWidth="1"/>
    <col min="4611" max="4611" width="43.85546875" style="267" customWidth="1"/>
    <col min="4612" max="4612" width="8" style="267" customWidth="1"/>
    <col min="4613" max="4613" width="5.28515625" style="267" customWidth="1"/>
    <col min="4614" max="4614" width="9.140625" style="267" customWidth="1"/>
    <col min="4615" max="4615" width="10.85546875" style="267" customWidth="1"/>
    <col min="4616" max="4864" width="11.5703125" style="267"/>
    <col min="4865" max="4865" width="2.85546875" style="267" customWidth="1"/>
    <col min="4866" max="4866" width="6.140625" style="267" customWidth="1"/>
    <col min="4867" max="4867" width="43.85546875" style="267" customWidth="1"/>
    <col min="4868" max="4868" width="8" style="267" customWidth="1"/>
    <col min="4869" max="4869" width="5.28515625" style="267" customWidth="1"/>
    <col min="4870" max="4870" width="9.140625" style="267" customWidth="1"/>
    <col min="4871" max="4871" width="10.85546875" style="267" customWidth="1"/>
    <col min="4872" max="5120" width="11.5703125" style="267"/>
    <col min="5121" max="5121" width="2.85546875" style="267" customWidth="1"/>
    <col min="5122" max="5122" width="6.140625" style="267" customWidth="1"/>
    <col min="5123" max="5123" width="43.85546875" style="267" customWidth="1"/>
    <col min="5124" max="5124" width="8" style="267" customWidth="1"/>
    <col min="5125" max="5125" width="5.28515625" style="267" customWidth="1"/>
    <col min="5126" max="5126" width="9.140625" style="267" customWidth="1"/>
    <col min="5127" max="5127" width="10.85546875" style="267" customWidth="1"/>
    <col min="5128" max="5376" width="11.5703125" style="267"/>
    <col min="5377" max="5377" width="2.85546875" style="267" customWidth="1"/>
    <col min="5378" max="5378" width="6.140625" style="267" customWidth="1"/>
    <col min="5379" max="5379" width="43.85546875" style="267" customWidth="1"/>
    <col min="5380" max="5380" width="8" style="267" customWidth="1"/>
    <col min="5381" max="5381" width="5.28515625" style="267" customWidth="1"/>
    <col min="5382" max="5382" width="9.140625" style="267" customWidth="1"/>
    <col min="5383" max="5383" width="10.85546875" style="267" customWidth="1"/>
    <col min="5384" max="5632" width="11.5703125" style="267"/>
    <col min="5633" max="5633" width="2.85546875" style="267" customWidth="1"/>
    <col min="5634" max="5634" width="6.140625" style="267" customWidth="1"/>
    <col min="5635" max="5635" width="43.85546875" style="267" customWidth="1"/>
    <col min="5636" max="5636" width="8" style="267" customWidth="1"/>
    <col min="5637" max="5637" width="5.28515625" style="267" customWidth="1"/>
    <col min="5638" max="5638" width="9.140625" style="267" customWidth="1"/>
    <col min="5639" max="5639" width="10.85546875" style="267" customWidth="1"/>
    <col min="5640" max="5888" width="11.5703125" style="267"/>
    <col min="5889" max="5889" width="2.85546875" style="267" customWidth="1"/>
    <col min="5890" max="5890" width="6.140625" style="267" customWidth="1"/>
    <col min="5891" max="5891" width="43.85546875" style="267" customWidth="1"/>
    <col min="5892" max="5892" width="8" style="267" customWidth="1"/>
    <col min="5893" max="5893" width="5.28515625" style="267" customWidth="1"/>
    <col min="5894" max="5894" width="9.140625" style="267" customWidth="1"/>
    <col min="5895" max="5895" width="10.85546875" style="267" customWidth="1"/>
    <col min="5896" max="6144" width="11.5703125" style="267"/>
    <col min="6145" max="6145" width="2.85546875" style="267" customWidth="1"/>
    <col min="6146" max="6146" width="6.140625" style="267" customWidth="1"/>
    <col min="6147" max="6147" width="43.85546875" style="267" customWidth="1"/>
    <col min="6148" max="6148" width="8" style="267" customWidth="1"/>
    <col min="6149" max="6149" width="5.28515625" style="267" customWidth="1"/>
    <col min="6150" max="6150" width="9.140625" style="267" customWidth="1"/>
    <col min="6151" max="6151" width="10.85546875" style="267" customWidth="1"/>
    <col min="6152" max="6400" width="11.5703125" style="267"/>
    <col min="6401" max="6401" width="2.85546875" style="267" customWidth="1"/>
    <col min="6402" max="6402" width="6.140625" style="267" customWidth="1"/>
    <col min="6403" max="6403" width="43.85546875" style="267" customWidth="1"/>
    <col min="6404" max="6404" width="8" style="267" customWidth="1"/>
    <col min="6405" max="6405" width="5.28515625" style="267" customWidth="1"/>
    <col min="6406" max="6406" width="9.140625" style="267" customWidth="1"/>
    <col min="6407" max="6407" width="10.85546875" style="267" customWidth="1"/>
    <col min="6408" max="6656" width="11.5703125" style="267"/>
    <col min="6657" max="6657" width="2.85546875" style="267" customWidth="1"/>
    <col min="6658" max="6658" width="6.140625" style="267" customWidth="1"/>
    <col min="6659" max="6659" width="43.85546875" style="267" customWidth="1"/>
    <col min="6660" max="6660" width="8" style="267" customWidth="1"/>
    <col min="6661" max="6661" width="5.28515625" style="267" customWidth="1"/>
    <col min="6662" max="6662" width="9.140625" style="267" customWidth="1"/>
    <col min="6663" max="6663" width="10.85546875" style="267" customWidth="1"/>
    <col min="6664" max="6912" width="11.5703125" style="267"/>
    <col min="6913" max="6913" width="2.85546875" style="267" customWidth="1"/>
    <col min="6914" max="6914" width="6.140625" style="267" customWidth="1"/>
    <col min="6915" max="6915" width="43.85546875" style="267" customWidth="1"/>
    <col min="6916" max="6916" width="8" style="267" customWidth="1"/>
    <col min="6917" max="6917" width="5.28515625" style="267" customWidth="1"/>
    <col min="6918" max="6918" width="9.140625" style="267" customWidth="1"/>
    <col min="6919" max="6919" width="10.85546875" style="267" customWidth="1"/>
    <col min="6920" max="7168" width="11.5703125" style="267"/>
    <col min="7169" max="7169" width="2.85546875" style="267" customWidth="1"/>
    <col min="7170" max="7170" width="6.140625" style="267" customWidth="1"/>
    <col min="7171" max="7171" width="43.85546875" style="267" customWidth="1"/>
    <col min="7172" max="7172" width="8" style="267" customWidth="1"/>
    <col min="7173" max="7173" width="5.28515625" style="267" customWidth="1"/>
    <col min="7174" max="7174" width="9.140625" style="267" customWidth="1"/>
    <col min="7175" max="7175" width="10.85546875" style="267" customWidth="1"/>
    <col min="7176" max="7424" width="11.5703125" style="267"/>
    <col min="7425" max="7425" width="2.85546875" style="267" customWidth="1"/>
    <col min="7426" max="7426" width="6.140625" style="267" customWidth="1"/>
    <col min="7427" max="7427" width="43.85546875" style="267" customWidth="1"/>
    <col min="7428" max="7428" width="8" style="267" customWidth="1"/>
    <col min="7429" max="7429" width="5.28515625" style="267" customWidth="1"/>
    <col min="7430" max="7430" width="9.140625" style="267" customWidth="1"/>
    <col min="7431" max="7431" width="10.85546875" style="267" customWidth="1"/>
    <col min="7432" max="7680" width="11.5703125" style="267"/>
    <col min="7681" max="7681" width="2.85546875" style="267" customWidth="1"/>
    <col min="7682" max="7682" width="6.140625" style="267" customWidth="1"/>
    <col min="7683" max="7683" width="43.85546875" style="267" customWidth="1"/>
    <col min="7684" max="7684" width="8" style="267" customWidth="1"/>
    <col min="7685" max="7685" width="5.28515625" style="267" customWidth="1"/>
    <col min="7686" max="7686" width="9.140625" style="267" customWidth="1"/>
    <col min="7687" max="7687" width="10.85546875" style="267" customWidth="1"/>
    <col min="7688" max="7936" width="11.5703125" style="267"/>
    <col min="7937" max="7937" width="2.85546875" style="267" customWidth="1"/>
    <col min="7938" max="7938" width="6.140625" style="267" customWidth="1"/>
    <col min="7939" max="7939" width="43.85546875" style="267" customWidth="1"/>
    <col min="7940" max="7940" width="8" style="267" customWidth="1"/>
    <col min="7941" max="7941" width="5.28515625" style="267" customWidth="1"/>
    <col min="7942" max="7942" width="9.140625" style="267" customWidth="1"/>
    <col min="7943" max="7943" width="10.85546875" style="267" customWidth="1"/>
    <col min="7944" max="8192" width="11.5703125" style="267"/>
    <col min="8193" max="8193" width="2.85546875" style="267" customWidth="1"/>
    <col min="8194" max="8194" width="6.140625" style="267" customWidth="1"/>
    <col min="8195" max="8195" width="43.85546875" style="267" customWidth="1"/>
    <col min="8196" max="8196" width="8" style="267" customWidth="1"/>
    <col min="8197" max="8197" width="5.28515625" style="267" customWidth="1"/>
    <col min="8198" max="8198" width="9.140625" style="267" customWidth="1"/>
    <col min="8199" max="8199" width="10.85546875" style="267" customWidth="1"/>
    <col min="8200" max="8448" width="11.5703125" style="267"/>
    <col min="8449" max="8449" width="2.85546875" style="267" customWidth="1"/>
    <col min="8450" max="8450" width="6.140625" style="267" customWidth="1"/>
    <col min="8451" max="8451" width="43.85546875" style="267" customWidth="1"/>
    <col min="8452" max="8452" width="8" style="267" customWidth="1"/>
    <col min="8453" max="8453" width="5.28515625" style="267" customWidth="1"/>
    <col min="8454" max="8454" width="9.140625" style="267" customWidth="1"/>
    <col min="8455" max="8455" width="10.85546875" style="267" customWidth="1"/>
    <col min="8456" max="8704" width="11.5703125" style="267"/>
    <col min="8705" max="8705" width="2.85546875" style="267" customWidth="1"/>
    <col min="8706" max="8706" width="6.140625" style="267" customWidth="1"/>
    <col min="8707" max="8707" width="43.85546875" style="267" customWidth="1"/>
    <col min="8708" max="8708" width="8" style="267" customWidth="1"/>
    <col min="8709" max="8709" width="5.28515625" style="267" customWidth="1"/>
    <col min="8710" max="8710" width="9.140625" style="267" customWidth="1"/>
    <col min="8711" max="8711" width="10.85546875" style="267" customWidth="1"/>
    <col min="8712" max="8960" width="11.5703125" style="267"/>
    <col min="8961" max="8961" width="2.85546875" style="267" customWidth="1"/>
    <col min="8962" max="8962" width="6.140625" style="267" customWidth="1"/>
    <col min="8963" max="8963" width="43.85546875" style="267" customWidth="1"/>
    <col min="8964" max="8964" width="8" style="267" customWidth="1"/>
    <col min="8965" max="8965" width="5.28515625" style="267" customWidth="1"/>
    <col min="8966" max="8966" width="9.140625" style="267" customWidth="1"/>
    <col min="8967" max="8967" width="10.85546875" style="267" customWidth="1"/>
    <col min="8968" max="9216" width="11.5703125" style="267"/>
    <col min="9217" max="9217" width="2.85546875" style="267" customWidth="1"/>
    <col min="9218" max="9218" width="6.140625" style="267" customWidth="1"/>
    <col min="9219" max="9219" width="43.85546875" style="267" customWidth="1"/>
    <col min="9220" max="9220" width="8" style="267" customWidth="1"/>
    <col min="9221" max="9221" width="5.28515625" style="267" customWidth="1"/>
    <col min="9222" max="9222" width="9.140625" style="267" customWidth="1"/>
    <col min="9223" max="9223" width="10.85546875" style="267" customWidth="1"/>
    <col min="9224" max="9472" width="11.5703125" style="267"/>
    <col min="9473" max="9473" width="2.85546875" style="267" customWidth="1"/>
    <col min="9474" max="9474" width="6.140625" style="267" customWidth="1"/>
    <col min="9475" max="9475" width="43.85546875" style="267" customWidth="1"/>
    <col min="9476" max="9476" width="8" style="267" customWidth="1"/>
    <col min="9477" max="9477" width="5.28515625" style="267" customWidth="1"/>
    <col min="9478" max="9478" width="9.140625" style="267" customWidth="1"/>
    <col min="9479" max="9479" width="10.85546875" style="267" customWidth="1"/>
    <col min="9480" max="9728" width="11.5703125" style="267"/>
    <col min="9729" max="9729" width="2.85546875" style="267" customWidth="1"/>
    <col min="9730" max="9730" width="6.140625" style="267" customWidth="1"/>
    <col min="9731" max="9731" width="43.85546875" style="267" customWidth="1"/>
    <col min="9732" max="9732" width="8" style="267" customWidth="1"/>
    <col min="9733" max="9733" width="5.28515625" style="267" customWidth="1"/>
    <col min="9734" max="9734" width="9.140625" style="267" customWidth="1"/>
    <col min="9735" max="9735" width="10.85546875" style="267" customWidth="1"/>
    <col min="9736" max="9984" width="11.5703125" style="267"/>
    <col min="9985" max="9985" width="2.85546875" style="267" customWidth="1"/>
    <col min="9986" max="9986" width="6.140625" style="267" customWidth="1"/>
    <col min="9987" max="9987" width="43.85546875" style="267" customWidth="1"/>
    <col min="9988" max="9988" width="8" style="267" customWidth="1"/>
    <col min="9989" max="9989" width="5.28515625" style="267" customWidth="1"/>
    <col min="9990" max="9990" width="9.140625" style="267" customWidth="1"/>
    <col min="9991" max="9991" width="10.85546875" style="267" customWidth="1"/>
    <col min="9992" max="10240" width="11.5703125" style="267"/>
    <col min="10241" max="10241" width="2.85546875" style="267" customWidth="1"/>
    <col min="10242" max="10242" width="6.140625" style="267" customWidth="1"/>
    <col min="10243" max="10243" width="43.85546875" style="267" customWidth="1"/>
    <col min="10244" max="10244" width="8" style="267" customWidth="1"/>
    <col min="10245" max="10245" width="5.28515625" style="267" customWidth="1"/>
    <col min="10246" max="10246" width="9.140625" style="267" customWidth="1"/>
    <col min="10247" max="10247" width="10.85546875" style="267" customWidth="1"/>
    <col min="10248" max="10496" width="11.5703125" style="267"/>
    <col min="10497" max="10497" width="2.85546875" style="267" customWidth="1"/>
    <col min="10498" max="10498" width="6.140625" style="267" customWidth="1"/>
    <col min="10499" max="10499" width="43.85546875" style="267" customWidth="1"/>
    <col min="10500" max="10500" width="8" style="267" customWidth="1"/>
    <col min="10501" max="10501" width="5.28515625" style="267" customWidth="1"/>
    <col min="10502" max="10502" width="9.140625" style="267" customWidth="1"/>
    <col min="10503" max="10503" width="10.85546875" style="267" customWidth="1"/>
    <col min="10504" max="10752" width="11.5703125" style="267"/>
    <col min="10753" max="10753" width="2.85546875" style="267" customWidth="1"/>
    <col min="10754" max="10754" width="6.140625" style="267" customWidth="1"/>
    <col min="10755" max="10755" width="43.85546875" style="267" customWidth="1"/>
    <col min="10756" max="10756" width="8" style="267" customWidth="1"/>
    <col min="10757" max="10757" width="5.28515625" style="267" customWidth="1"/>
    <col min="10758" max="10758" width="9.140625" style="267" customWidth="1"/>
    <col min="10759" max="10759" width="10.85546875" style="267" customWidth="1"/>
    <col min="10760" max="11008" width="11.5703125" style="267"/>
    <col min="11009" max="11009" width="2.85546875" style="267" customWidth="1"/>
    <col min="11010" max="11010" width="6.140625" style="267" customWidth="1"/>
    <col min="11011" max="11011" width="43.85546875" style="267" customWidth="1"/>
    <col min="11012" max="11012" width="8" style="267" customWidth="1"/>
    <col min="11013" max="11013" width="5.28515625" style="267" customWidth="1"/>
    <col min="11014" max="11014" width="9.140625" style="267" customWidth="1"/>
    <col min="11015" max="11015" width="10.85546875" style="267" customWidth="1"/>
    <col min="11016" max="11264" width="11.5703125" style="267"/>
    <col min="11265" max="11265" width="2.85546875" style="267" customWidth="1"/>
    <col min="11266" max="11266" width="6.140625" style="267" customWidth="1"/>
    <col min="11267" max="11267" width="43.85546875" style="267" customWidth="1"/>
    <col min="11268" max="11268" width="8" style="267" customWidth="1"/>
    <col min="11269" max="11269" width="5.28515625" style="267" customWidth="1"/>
    <col min="11270" max="11270" width="9.140625" style="267" customWidth="1"/>
    <col min="11271" max="11271" width="10.85546875" style="267" customWidth="1"/>
    <col min="11272" max="11520" width="11.5703125" style="267"/>
    <col min="11521" max="11521" width="2.85546875" style="267" customWidth="1"/>
    <col min="11522" max="11522" width="6.140625" style="267" customWidth="1"/>
    <col min="11523" max="11523" width="43.85546875" style="267" customWidth="1"/>
    <col min="11524" max="11524" width="8" style="267" customWidth="1"/>
    <col min="11525" max="11525" width="5.28515625" style="267" customWidth="1"/>
    <col min="11526" max="11526" width="9.140625" style="267" customWidth="1"/>
    <col min="11527" max="11527" width="10.85546875" style="267" customWidth="1"/>
    <col min="11528" max="11776" width="11.5703125" style="267"/>
    <col min="11777" max="11777" width="2.85546875" style="267" customWidth="1"/>
    <col min="11778" max="11778" width="6.140625" style="267" customWidth="1"/>
    <col min="11779" max="11779" width="43.85546875" style="267" customWidth="1"/>
    <col min="11780" max="11780" width="8" style="267" customWidth="1"/>
    <col min="11781" max="11781" width="5.28515625" style="267" customWidth="1"/>
    <col min="11782" max="11782" width="9.140625" style="267" customWidth="1"/>
    <col min="11783" max="11783" width="10.85546875" style="267" customWidth="1"/>
    <col min="11784" max="12032" width="11.5703125" style="267"/>
    <col min="12033" max="12033" width="2.85546875" style="267" customWidth="1"/>
    <col min="12034" max="12034" width="6.140625" style="267" customWidth="1"/>
    <col min="12035" max="12035" width="43.85546875" style="267" customWidth="1"/>
    <col min="12036" max="12036" width="8" style="267" customWidth="1"/>
    <col min="12037" max="12037" width="5.28515625" style="267" customWidth="1"/>
    <col min="12038" max="12038" width="9.140625" style="267" customWidth="1"/>
    <col min="12039" max="12039" width="10.85546875" style="267" customWidth="1"/>
    <col min="12040" max="12288" width="11.5703125" style="267"/>
    <col min="12289" max="12289" width="2.85546875" style="267" customWidth="1"/>
    <col min="12290" max="12290" width="6.140625" style="267" customWidth="1"/>
    <col min="12291" max="12291" width="43.85546875" style="267" customWidth="1"/>
    <col min="12292" max="12292" width="8" style="267" customWidth="1"/>
    <col min="12293" max="12293" width="5.28515625" style="267" customWidth="1"/>
    <col min="12294" max="12294" width="9.140625" style="267" customWidth="1"/>
    <col min="12295" max="12295" width="10.85546875" style="267" customWidth="1"/>
    <col min="12296" max="12544" width="11.5703125" style="267"/>
    <col min="12545" max="12545" width="2.85546875" style="267" customWidth="1"/>
    <col min="12546" max="12546" width="6.140625" style="267" customWidth="1"/>
    <col min="12547" max="12547" width="43.85546875" style="267" customWidth="1"/>
    <col min="12548" max="12548" width="8" style="267" customWidth="1"/>
    <col min="12549" max="12549" width="5.28515625" style="267" customWidth="1"/>
    <col min="12550" max="12550" width="9.140625" style="267" customWidth="1"/>
    <col min="12551" max="12551" width="10.85546875" style="267" customWidth="1"/>
    <col min="12552" max="12800" width="11.5703125" style="267"/>
    <col min="12801" max="12801" width="2.85546875" style="267" customWidth="1"/>
    <col min="12802" max="12802" width="6.140625" style="267" customWidth="1"/>
    <col min="12803" max="12803" width="43.85546875" style="267" customWidth="1"/>
    <col min="12804" max="12804" width="8" style="267" customWidth="1"/>
    <col min="12805" max="12805" width="5.28515625" style="267" customWidth="1"/>
    <col min="12806" max="12806" width="9.140625" style="267" customWidth="1"/>
    <col min="12807" max="12807" width="10.85546875" style="267" customWidth="1"/>
    <col min="12808" max="13056" width="11.5703125" style="267"/>
    <col min="13057" max="13057" width="2.85546875" style="267" customWidth="1"/>
    <col min="13058" max="13058" width="6.140625" style="267" customWidth="1"/>
    <col min="13059" max="13059" width="43.85546875" style="267" customWidth="1"/>
    <col min="13060" max="13060" width="8" style="267" customWidth="1"/>
    <col min="13061" max="13061" width="5.28515625" style="267" customWidth="1"/>
    <col min="13062" max="13062" width="9.140625" style="267" customWidth="1"/>
    <col min="13063" max="13063" width="10.85546875" style="267" customWidth="1"/>
    <col min="13064" max="13312" width="11.5703125" style="267"/>
    <col min="13313" max="13313" width="2.85546875" style="267" customWidth="1"/>
    <col min="13314" max="13314" width="6.140625" style="267" customWidth="1"/>
    <col min="13315" max="13315" width="43.85546875" style="267" customWidth="1"/>
    <col min="13316" max="13316" width="8" style="267" customWidth="1"/>
    <col min="13317" max="13317" width="5.28515625" style="267" customWidth="1"/>
    <col min="13318" max="13318" width="9.140625" style="267" customWidth="1"/>
    <col min="13319" max="13319" width="10.85546875" style="267" customWidth="1"/>
    <col min="13320" max="13568" width="11.5703125" style="267"/>
    <col min="13569" max="13569" width="2.85546875" style="267" customWidth="1"/>
    <col min="13570" max="13570" width="6.140625" style="267" customWidth="1"/>
    <col min="13571" max="13571" width="43.85546875" style="267" customWidth="1"/>
    <col min="13572" max="13572" width="8" style="267" customWidth="1"/>
    <col min="13573" max="13573" width="5.28515625" style="267" customWidth="1"/>
    <col min="13574" max="13574" width="9.140625" style="267" customWidth="1"/>
    <col min="13575" max="13575" width="10.85546875" style="267" customWidth="1"/>
    <col min="13576" max="13824" width="11.5703125" style="267"/>
    <col min="13825" max="13825" width="2.85546875" style="267" customWidth="1"/>
    <col min="13826" max="13826" width="6.140625" style="267" customWidth="1"/>
    <col min="13827" max="13827" width="43.85546875" style="267" customWidth="1"/>
    <col min="13828" max="13828" width="8" style="267" customWidth="1"/>
    <col min="13829" max="13829" width="5.28515625" style="267" customWidth="1"/>
    <col min="13830" max="13830" width="9.140625" style="267" customWidth="1"/>
    <col min="13831" max="13831" width="10.85546875" style="267" customWidth="1"/>
    <col min="13832" max="14080" width="11.5703125" style="267"/>
    <col min="14081" max="14081" width="2.85546875" style="267" customWidth="1"/>
    <col min="14082" max="14082" width="6.140625" style="267" customWidth="1"/>
    <col min="14083" max="14083" width="43.85546875" style="267" customWidth="1"/>
    <col min="14084" max="14084" width="8" style="267" customWidth="1"/>
    <col min="14085" max="14085" width="5.28515625" style="267" customWidth="1"/>
    <col min="14086" max="14086" width="9.140625" style="267" customWidth="1"/>
    <col min="14087" max="14087" width="10.85546875" style="267" customWidth="1"/>
    <col min="14088" max="14336" width="11.5703125" style="267"/>
    <col min="14337" max="14337" width="2.85546875" style="267" customWidth="1"/>
    <col min="14338" max="14338" width="6.140625" style="267" customWidth="1"/>
    <col min="14339" max="14339" width="43.85546875" style="267" customWidth="1"/>
    <col min="14340" max="14340" width="8" style="267" customWidth="1"/>
    <col min="14341" max="14341" width="5.28515625" style="267" customWidth="1"/>
    <col min="14342" max="14342" width="9.140625" style="267" customWidth="1"/>
    <col min="14343" max="14343" width="10.85546875" style="267" customWidth="1"/>
    <col min="14344" max="14592" width="11.5703125" style="267"/>
    <col min="14593" max="14593" width="2.85546875" style="267" customWidth="1"/>
    <col min="14594" max="14594" width="6.140625" style="267" customWidth="1"/>
    <col min="14595" max="14595" width="43.85546875" style="267" customWidth="1"/>
    <col min="14596" max="14596" width="8" style="267" customWidth="1"/>
    <col min="14597" max="14597" width="5.28515625" style="267" customWidth="1"/>
    <col min="14598" max="14598" width="9.140625" style="267" customWidth="1"/>
    <col min="14599" max="14599" width="10.85546875" style="267" customWidth="1"/>
    <col min="14600" max="14848" width="11.5703125" style="267"/>
    <col min="14849" max="14849" width="2.85546875" style="267" customWidth="1"/>
    <col min="14850" max="14850" width="6.140625" style="267" customWidth="1"/>
    <col min="14851" max="14851" width="43.85546875" style="267" customWidth="1"/>
    <col min="14852" max="14852" width="8" style="267" customWidth="1"/>
    <col min="14853" max="14853" width="5.28515625" style="267" customWidth="1"/>
    <col min="14854" max="14854" width="9.140625" style="267" customWidth="1"/>
    <col min="14855" max="14855" width="10.85546875" style="267" customWidth="1"/>
    <col min="14856" max="15104" width="11.5703125" style="267"/>
    <col min="15105" max="15105" width="2.85546875" style="267" customWidth="1"/>
    <col min="15106" max="15106" width="6.140625" style="267" customWidth="1"/>
    <col min="15107" max="15107" width="43.85546875" style="267" customWidth="1"/>
    <col min="15108" max="15108" width="8" style="267" customWidth="1"/>
    <col min="15109" max="15109" width="5.28515625" style="267" customWidth="1"/>
    <col min="15110" max="15110" width="9.140625" style="267" customWidth="1"/>
    <col min="15111" max="15111" width="10.85546875" style="267" customWidth="1"/>
    <col min="15112" max="15360" width="11.5703125" style="267"/>
    <col min="15361" max="15361" width="2.85546875" style="267" customWidth="1"/>
    <col min="15362" max="15362" width="6.140625" style="267" customWidth="1"/>
    <col min="15363" max="15363" width="43.85546875" style="267" customWidth="1"/>
    <col min="15364" max="15364" width="8" style="267" customWidth="1"/>
    <col min="15365" max="15365" width="5.28515625" style="267" customWidth="1"/>
    <col min="15366" max="15366" width="9.140625" style="267" customWidth="1"/>
    <col min="15367" max="15367" width="10.85546875" style="267" customWidth="1"/>
    <col min="15368" max="15616" width="11.5703125" style="267"/>
    <col min="15617" max="15617" width="2.85546875" style="267" customWidth="1"/>
    <col min="15618" max="15618" width="6.140625" style="267" customWidth="1"/>
    <col min="15619" max="15619" width="43.85546875" style="267" customWidth="1"/>
    <col min="15620" max="15620" width="8" style="267" customWidth="1"/>
    <col min="15621" max="15621" width="5.28515625" style="267" customWidth="1"/>
    <col min="15622" max="15622" width="9.140625" style="267" customWidth="1"/>
    <col min="15623" max="15623" width="10.85546875" style="267" customWidth="1"/>
    <col min="15624" max="15872" width="11.5703125" style="267"/>
    <col min="15873" max="15873" width="2.85546875" style="267" customWidth="1"/>
    <col min="15874" max="15874" width="6.140625" style="267" customWidth="1"/>
    <col min="15875" max="15875" width="43.85546875" style="267" customWidth="1"/>
    <col min="15876" max="15876" width="8" style="267" customWidth="1"/>
    <col min="15877" max="15877" width="5.28515625" style="267" customWidth="1"/>
    <col min="15878" max="15878" width="9.140625" style="267" customWidth="1"/>
    <col min="15879" max="15879" width="10.85546875" style="267" customWidth="1"/>
    <col min="15880" max="16128" width="11.5703125" style="267"/>
    <col min="16129" max="16129" width="2.85546875" style="267" customWidth="1"/>
    <col min="16130" max="16130" width="6.140625" style="267" customWidth="1"/>
    <col min="16131" max="16131" width="43.85546875" style="267" customWidth="1"/>
    <col min="16132" max="16132" width="8" style="267" customWidth="1"/>
    <col min="16133" max="16133" width="5.28515625" style="267" customWidth="1"/>
    <col min="16134" max="16134" width="9.140625" style="267" customWidth="1"/>
    <col min="16135" max="16135" width="10.85546875" style="267" customWidth="1"/>
    <col min="16136" max="16384" width="11.5703125" style="267"/>
  </cols>
  <sheetData>
    <row r="1" spans="1:7" x14ac:dyDescent="0.2">
      <c r="C1" s="267" t="s">
        <v>1456</v>
      </c>
    </row>
    <row r="2" spans="1:7" x14ac:dyDescent="0.2">
      <c r="C2" s="267" t="s">
        <v>1457</v>
      </c>
    </row>
    <row r="3" spans="1:7" x14ac:dyDescent="0.2">
      <c r="C3" s="267" t="s">
        <v>1458</v>
      </c>
    </row>
    <row r="5" spans="1:7" x14ac:dyDescent="0.2">
      <c r="C5" s="267" t="s">
        <v>1459</v>
      </c>
    </row>
    <row r="6" spans="1:7" x14ac:dyDescent="0.2">
      <c r="A6" s="267" t="s">
        <v>1460</v>
      </c>
      <c r="B6" s="267" t="s">
        <v>1461</v>
      </c>
      <c r="C6" s="267" t="s">
        <v>6</v>
      </c>
      <c r="D6" s="267" t="s">
        <v>1462</v>
      </c>
      <c r="E6" s="267" t="s">
        <v>1463</v>
      </c>
      <c r="F6" s="267" t="s">
        <v>1464</v>
      </c>
      <c r="G6" s="268" t="s">
        <v>1465</v>
      </c>
    </row>
    <row r="7" spans="1:7" x14ac:dyDescent="0.2">
      <c r="A7" s="267">
        <v>1</v>
      </c>
      <c r="B7" s="267">
        <v>0</v>
      </c>
      <c r="C7" s="267" t="s">
        <v>1549</v>
      </c>
      <c r="D7" s="267">
        <v>1</v>
      </c>
      <c r="E7" s="267" t="s">
        <v>1299</v>
      </c>
      <c r="G7" s="268">
        <f>D7*F7</f>
        <v>0</v>
      </c>
    </row>
    <row r="8" spans="1:7" x14ac:dyDescent="0.2">
      <c r="C8" s="267" t="s">
        <v>1466</v>
      </c>
      <c r="G8" s="268">
        <f t="shared" ref="G8:G46" si="0">D8*F8</f>
        <v>0</v>
      </c>
    </row>
    <row r="9" spans="1:7" x14ac:dyDescent="0.2">
      <c r="A9" s="267">
        <v>2</v>
      </c>
      <c r="B9" s="267">
        <v>0</v>
      </c>
      <c r="C9" s="267" t="s">
        <v>32</v>
      </c>
      <c r="D9" s="267">
        <v>1</v>
      </c>
      <c r="E9" s="267" t="s">
        <v>815</v>
      </c>
      <c r="G9" s="268">
        <f t="shared" si="0"/>
        <v>0</v>
      </c>
    </row>
    <row r="10" spans="1:7" x14ac:dyDescent="0.2">
      <c r="A10" s="267">
        <v>3</v>
      </c>
      <c r="B10" s="267">
        <v>0</v>
      </c>
      <c r="C10" s="267" t="s">
        <v>1467</v>
      </c>
      <c r="D10" s="267">
        <v>1</v>
      </c>
      <c r="E10" s="267" t="s">
        <v>815</v>
      </c>
      <c r="G10" s="268">
        <f t="shared" si="0"/>
        <v>0</v>
      </c>
    </row>
    <row r="11" spans="1:7" x14ac:dyDescent="0.2">
      <c r="A11" s="267">
        <v>4</v>
      </c>
      <c r="B11" s="267">
        <v>0</v>
      </c>
      <c r="C11" s="267" t="s">
        <v>1468</v>
      </c>
      <c r="D11" s="267">
        <v>1</v>
      </c>
      <c r="E11" s="267" t="s">
        <v>1299</v>
      </c>
      <c r="G11" s="268">
        <f t="shared" si="0"/>
        <v>0</v>
      </c>
    </row>
    <row r="12" spans="1:7" x14ac:dyDescent="0.2">
      <c r="A12" s="267">
        <v>5</v>
      </c>
      <c r="B12" s="267">
        <v>0</v>
      </c>
      <c r="C12" s="267" t="s">
        <v>1469</v>
      </c>
      <c r="D12" s="267">
        <v>1</v>
      </c>
      <c r="E12" s="267" t="s">
        <v>1299</v>
      </c>
      <c r="G12" s="268">
        <f t="shared" si="0"/>
        <v>0</v>
      </c>
    </row>
    <row r="13" spans="1:7" x14ac:dyDescent="0.2">
      <c r="A13" s="267">
        <v>6</v>
      </c>
      <c r="B13" s="267">
        <v>0</v>
      </c>
      <c r="C13" s="267" t="s">
        <v>1470</v>
      </c>
      <c r="D13" s="267">
        <v>1</v>
      </c>
      <c r="E13" s="267" t="s">
        <v>1299</v>
      </c>
      <c r="G13" s="268">
        <f t="shared" si="0"/>
        <v>0</v>
      </c>
    </row>
    <row r="14" spans="1:7" x14ac:dyDescent="0.2">
      <c r="A14" s="267">
        <v>7</v>
      </c>
      <c r="B14" s="267">
        <v>0</v>
      </c>
      <c r="C14" s="267" t="s">
        <v>1471</v>
      </c>
      <c r="D14" s="267">
        <v>1</v>
      </c>
      <c r="E14" s="267" t="s">
        <v>815</v>
      </c>
      <c r="G14" s="268">
        <f t="shared" si="0"/>
        <v>0</v>
      </c>
    </row>
    <row r="15" spans="1:7" x14ac:dyDescent="0.2">
      <c r="A15" s="267">
        <v>8</v>
      </c>
      <c r="B15" s="267">
        <v>0</v>
      </c>
      <c r="C15" s="267" t="s">
        <v>1472</v>
      </c>
      <c r="D15" s="267">
        <v>1</v>
      </c>
      <c r="E15" s="267" t="s">
        <v>815</v>
      </c>
      <c r="G15" s="268">
        <f t="shared" si="0"/>
        <v>0</v>
      </c>
    </row>
    <row r="16" spans="1:7" x14ac:dyDescent="0.2">
      <c r="A16" s="267">
        <v>9</v>
      </c>
      <c r="B16" s="267">
        <v>124</v>
      </c>
      <c r="C16" s="267" t="s">
        <v>1473</v>
      </c>
      <c r="D16" s="267">
        <v>6</v>
      </c>
      <c r="E16" s="267" t="s">
        <v>1299</v>
      </c>
      <c r="G16" s="268">
        <f t="shared" si="0"/>
        <v>0</v>
      </c>
    </row>
    <row r="17" spans="1:7" x14ac:dyDescent="0.2">
      <c r="A17" s="267">
        <v>10</v>
      </c>
      <c r="B17" s="267">
        <v>167</v>
      </c>
      <c r="C17" s="267" t="s">
        <v>1474</v>
      </c>
      <c r="D17" s="267">
        <v>1</v>
      </c>
      <c r="E17" s="267" t="s">
        <v>1299</v>
      </c>
      <c r="G17" s="268">
        <f t="shared" si="0"/>
        <v>0</v>
      </c>
    </row>
    <row r="18" spans="1:7" x14ac:dyDescent="0.2">
      <c r="A18" s="267">
        <v>11</v>
      </c>
      <c r="B18" s="267">
        <v>160</v>
      </c>
      <c r="C18" s="267" t="s">
        <v>1475</v>
      </c>
      <c r="D18" s="267">
        <v>6</v>
      </c>
      <c r="E18" s="267" t="s">
        <v>1299</v>
      </c>
      <c r="G18" s="268">
        <f t="shared" si="0"/>
        <v>0</v>
      </c>
    </row>
    <row r="19" spans="1:7" x14ac:dyDescent="0.2">
      <c r="A19" s="267">
        <v>12</v>
      </c>
      <c r="B19" s="267">
        <v>168</v>
      </c>
      <c r="C19" s="267" t="s">
        <v>1476</v>
      </c>
      <c r="D19" s="267">
        <v>95</v>
      </c>
      <c r="E19" s="267" t="s">
        <v>269</v>
      </c>
      <c r="G19" s="268">
        <f t="shared" si="0"/>
        <v>0</v>
      </c>
    </row>
    <row r="20" spans="1:7" x14ac:dyDescent="0.2">
      <c r="A20" s="267">
        <v>13</v>
      </c>
      <c r="B20" s="267">
        <v>169</v>
      </c>
      <c r="C20" s="267" t="s">
        <v>1477</v>
      </c>
      <c r="D20" s="267">
        <v>50</v>
      </c>
      <c r="E20" s="267" t="s">
        <v>269</v>
      </c>
      <c r="G20" s="268">
        <f t="shared" si="0"/>
        <v>0</v>
      </c>
    </row>
    <row r="21" spans="1:7" x14ac:dyDescent="0.2">
      <c r="A21" s="267">
        <v>14</v>
      </c>
      <c r="B21" s="267">
        <v>170</v>
      </c>
      <c r="C21" s="267" t="s">
        <v>1478</v>
      </c>
      <c r="D21" s="267">
        <v>2</v>
      </c>
      <c r="E21" s="267" t="s">
        <v>269</v>
      </c>
      <c r="G21" s="268">
        <f t="shared" si="0"/>
        <v>0</v>
      </c>
    </row>
    <row r="22" spans="1:7" x14ac:dyDescent="0.2">
      <c r="A22" s="267">
        <v>15</v>
      </c>
      <c r="B22" s="267">
        <v>92</v>
      </c>
      <c r="C22" s="267" t="s">
        <v>1479</v>
      </c>
      <c r="D22" s="267">
        <v>177</v>
      </c>
      <c r="E22" s="267" t="s">
        <v>269</v>
      </c>
      <c r="G22" s="268">
        <f t="shared" si="0"/>
        <v>0</v>
      </c>
    </row>
    <row r="23" spans="1:7" x14ac:dyDescent="0.2">
      <c r="A23" s="267">
        <v>16</v>
      </c>
      <c r="B23" s="267">
        <v>0</v>
      </c>
      <c r="C23" s="267" t="s">
        <v>1480</v>
      </c>
      <c r="D23" s="267">
        <v>145</v>
      </c>
      <c r="E23" s="267" t="s">
        <v>269</v>
      </c>
      <c r="G23" s="268">
        <f t="shared" si="0"/>
        <v>0</v>
      </c>
    </row>
    <row r="24" spans="1:7" x14ac:dyDescent="0.2">
      <c r="A24" s="267">
        <v>17</v>
      </c>
      <c r="B24" s="267">
        <v>0</v>
      </c>
      <c r="C24" s="267" t="s">
        <v>1481</v>
      </c>
      <c r="D24" s="267">
        <v>2</v>
      </c>
      <c r="E24" s="267" t="s">
        <v>269</v>
      </c>
      <c r="G24" s="268">
        <f t="shared" si="0"/>
        <v>0</v>
      </c>
    </row>
    <row r="25" spans="1:7" x14ac:dyDescent="0.2">
      <c r="A25" s="267">
        <v>18</v>
      </c>
      <c r="B25" s="267">
        <v>42</v>
      </c>
      <c r="C25" s="267" t="s">
        <v>1482</v>
      </c>
      <c r="D25" s="267">
        <v>19</v>
      </c>
      <c r="E25" s="267" t="s">
        <v>1299</v>
      </c>
      <c r="G25" s="268">
        <f t="shared" si="0"/>
        <v>0</v>
      </c>
    </row>
    <row r="26" spans="1:7" x14ac:dyDescent="0.2">
      <c r="A26" s="267">
        <v>19</v>
      </c>
      <c r="B26" s="267">
        <v>0</v>
      </c>
      <c r="C26" s="267" t="s">
        <v>1483</v>
      </c>
      <c r="D26" s="267">
        <v>2</v>
      </c>
      <c r="E26" s="267" t="s">
        <v>1299</v>
      </c>
      <c r="G26" s="268">
        <f t="shared" si="0"/>
        <v>0</v>
      </c>
    </row>
    <row r="27" spans="1:7" x14ac:dyDescent="0.2">
      <c r="A27" s="267">
        <v>20</v>
      </c>
      <c r="B27" s="267">
        <v>0</v>
      </c>
      <c r="C27" s="267" t="s">
        <v>1484</v>
      </c>
      <c r="D27" s="267">
        <v>1</v>
      </c>
      <c r="E27" s="267" t="s">
        <v>1299</v>
      </c>
      <c r="G27" s="268">
        <f t="shared" si="0"/>
        <v>0</v>
      </c>
    </row>
    <row r="28" spans="1:7" x14ac:dyDescent="0.2">
      <c r="A28" s="267">
        <v>21</v>
      </c>
      <c r="B28" s="267">
        <v>0</v>
      </c>
      <c r="C28" s="267" t="s">
        <v>1485</v>
      </c>
      <c r="D28" s="267">
        <v>1</v>
      </c>
      <c r="E28" s="267" t="s">
        <v>1299</v>
      </c>
      <c r="G28" s="268">
        <f t="shared" si="0"/>
        <v>0</v>
      </c>
    </row>
    <row r="29" spans="1:7" x14ac:dyDescent="0.2">
      <c r="A29" s="267">
        <v>22</v>
      </c>
      <c r="B29" s="267">
        <v>0</v>
      </c>
      <c r="C29" s="267" t="s">
        <v>1486</v>
      </c>
      <c r="D29" s="267">
        <v>1</v>
      </c>
      <c r="E29" s="267" t="s">
        <v>1299</v>
      </c>
      <c r="G29" s="268">
        <f>D29*F29</f>
        <v>0</v>
      </c>
    </row>
    <row r="30" spans="1:7" x14ac:dyDescent="0.2">
      <c r="A30" s="267">
        <v>22</v>
      </c>
      <c r="B30" s="267">
        <v>0</v>
      </c>
      <c r="C30" s="267" t="s">
        <v>1487</v>
      </c>
      <c r="D30" s="267">
        <v>1</v>
      </c>
      <c r="E30" s="267" t="s">
        <v>1299</v>
      </c>
      <c r="G30" s="268">
        <f t="shared" si="0"/>
        <v>0</v>
      </c>
    </row>
    <row r="31" spans="1:7" x14ac:dyDescent="0.2">
      <c r="A31" s="267">
        <v>23</v>
      </c>
      <c r="B31" s="267">
        <v>0</v>
      </c>
      <c r="C31" s="267" t="s">
        <v>1488</v>
      </c>
      <c r="D31" s="267">
        <v>2</v>
      </c>
      <c r="E31" s="267" t="s">
        <v>1299</v>
      </c>
      <c r="G31" s="268">
        <f t="shared" si="0"/>
        <v>0</v>
      </c>
    </row>
    <row r="32" spans="1:7" x14ac:dyDescent="0.2">
      <c r="A32" s="267">
        <v>24</v>
      </c>
      <c r="B32" s="267">
        <v>0</v>
      </c>
      <c r="C32" s="267" t="s">
        <v>1489</v>
      </c>
      <c r="D32" s="267">
        <v>1</v>
      </c>
      <c r="E32" s="267" t="s">
        <v>1299</v>
      </c>
      <c r="G32" s="268">
        <f t="shared" si="0"/>
        <v>0</v>
      </c>
    </row>
    <row r="33" spans="1:7" x14ac:dyDescent="0.2">
      <c r="A33" s="267">
        <v>25</v>
      </c>
      <c r="B33" s="267">
        <v>0</v>
      </c>
      <c r="C33" s="267" t="s">
        <v>1490</v>
      </c>
      <c r="D33" s="267">
        <v>1</v>
      </c>
      <c r="E33" s="267" t="s">
        <v>1299</v>
      </c>
      <c r="G33" s="268">
        <f t="shared" si="0"/>
        <v>0</v>
      </c>
    </row>
    <row r="34" spans="1:7" x14ac:dyDescent="0.2">
      <c r="A34" s="267">
        <v>26</v>
      </c>
      <c r="B34" s="267">
        <v>0</v>
      </c>
      <c r="C34" s="267" t="s">
        <v>1491</v>
      </c>
      <c r="D34" s="267">
        <v>1</v>
      </c>
      <c r="E34" s="267" t="s">
        <v>1299</v>
      </c>
      <c r="G34" s="268">
        <f t="shared" si="0"/>
        <v>0</v>
      </c>
    </row>
    <row r="35" spans="1:7" x14ac:dyDescent="0.2">
      <c r="A35" s="267">
        <v>27</v>
      </c>
      <c r="B35" s="267">
        <v>0</v>
      </c>
      <c r="C35" s="267" t="s">
        <v>1492</v>
      </c>
      <c r="D35" s="267">
        <v>1</v>
      </c>
      <c r="E35" s="267" t="s">
        <v>1299</v>
      </c>
      <c r="G35" s="268">
        <f t="shared" si="0"/>
        <v>0</v>
      </c>
    </row>
    <row r="36" spans="1:7" x14ac:dyDescent="0.2">
      <c r="A36" s="267">
        <v>27</v>
      </c>
      <c r="B36" s="267">
        <v>0</v>
      </c>
      <c r="C36" s="267" t="s">
        <v>1493</v>
      </c>
      <c r="D36" s="267">
        <v>1</v>
      </c>
      <c r="E36" s="267" t="s">
        <v>1299</v>
      </c>
      <c r="G36" s="268">
        <f>D36*F36</f>
        <v>0</v>
      </c>
    </row>
    <row r="37" spans="1:7" x14ac:dyDescent="0.2">
      <c r="A37" s="267">
        <v>28</v>
      </c>
      <c r="B37" s="267">
        <v>0</v>
      </c>
      <c r="C37" s="267" t="s">
        <v>1494</v>
      </c>
      <c r="D37" s="267">
        <v>1</v>
      </c>
      <c r="E37" s="267" t="s">
        <v>1299</v>
      </c>
      <c r="G37" s="268">
        <f t="shared" si="0"/>
        <v>0</v>
      </c>
    </row>
    <row r="38" spans="1:7" x14ac:dyDescent="0.2">
      <c r="A38" s="267">
        <v>29</v>
      </c>
      <c r="B38" s="267">
        <v>0</v>
      </c>
      <c r="C38" s="267" t="s">
        <v>1495</v>
      </c>
      <c r="D38" s="267">
        <v>2</v>
      </c>
      <c r="E38" s="267" t="s">
        <v>1299</v>
      </c>
      <c r="G38" s="268">
        <f t="shared" si="0"/>
        <v>0</v>
      </c>
    </row>
    <row r="39" spans="1:7" x14ac:dyDescent="0.2">
      <c r="A39" s="267">
        <v>30</v>
      </c>
      <c r="B39" s="267">
        <v>47</v>
      </c>
      <c r="C39" s="267" t="s">
        <v>1496</v>
      </c>
      <c r="D39" s="267">
        <v>15</v>
      </c>
      <c r="E39" s="267" t="s">
        <v>839</v>
      </c>
      <c r="G39" s="268">
        <f t="shared" si="0"/>
        <v>0</v>
      </c>
    </row>
    <row r="40" spans="1:7" x14ac:dyDescent="0.2">
      <c r="A40" s="267">
        <v>31</v>
      </c>
      <c r="B40" s="267">
        <v>0</v>
      </c>
      <c r="C40" s="267" t="s">
        <v>1497</v>
      </c>
      <c r="D40" s="267">
        <v>15</v>
      </c>
      <c r="E40" s="267" t="s">
        <v>815</v>
      </c>
      <c r="G40" s="268">
        <f t="shared" si="0"/>
        <v>0</v>
      </c>
    </row>
    <row r="41" spans="1:7" x14ac:dyDescent="0.2">
      <c r="A41" s="267">
        <v>32</v>
      </c>
      <c r="B41" s="267">
        <v>487</v>
      </c>
      <c r="C41" s="267" t="s">
        <v>1498</v>
      </c>
      <c r="D41" s="267">
        <v>3</v>
      </c>
      <c r="E41" s="267" t="s">
        <v>1299</v>
      </c>
      <c r="G41" s="268">
        <f t="shared" si="0"/>
        <v>0</v>
      </c>
    </row>
    <row r="42" spans="1:7" x14ac:dyDescent="0.2">
      <c r="A42" s="267">
        <v>33</v>
      </c>
      <c r="B42" s="267">
        <v>0</v>
      </c>
      <c r="C42" s="267" t="s">
        <v>1499</v>
      </c>
      <c r="D42" s="267">
        <v>3</v>
      </c>
      <c r="E42" s="267" t="s">
        <v>1299</v>
      </c>
      <c r="G42" s="268">
        <f t="shared" si="0"/>
        <v>0</v>
      </c>
    </row>
    <row r="43" spans="1:7" x14ac:dyDescent="0.2">
      <c r="A43" s="267">
        <v>34</v>
      </c>
      <c r="B43" s="267">
        <v>173</v>
      </c>
      <c r="C43" s="267" t="s">
        <v>1500</v>
      </c>
      <c r="D43" s="267">
        <v>11</v>
      </c>
      <c r="E43" s="267" t="s">
        <v>1299</v>
      </c>
      <c r="G43" s="268">
        <f t="shared" si="0"/>
        <v>0</v>
      </c>
    </row>
    <row r="44" spans="1:7" x14ac:dyDescent="0.2">
      <c r="A44" s="267">
        <v>35</v>
      </c>
      <c r="B44" s="267">
        <v>293</v>
      </c>
      <c r="C44" s="267" t="s">
        <v>1501</v>
      </c>
      <c r="D44" s="267">
        <v>3</v>
      </c>
      <c r="E44" s="267" t="s">
        <v>1299</v>
      </c>
      <c r="G44" s="268">
        <f t="shared" si="0"/>
        <v>0</v>
      </c>
    </row>
    <row r="45" spans="1:7" x14ac:dyDescent="0.2">
      <c r="A45" s="267">
        <v>36</v>
      </c>
      <c r="B45" s="267">
        <v>0</v>
      </c>
      <c r="C45" s="267" t="s">
        <v>1502</v>
      </c>
      <c r="D45" s="267">
        <v>8</v>
      </c>
      <c r="E45" s="267" t="s">
        <v>1503</v>
      </c>
      <c r="G45" s="268">
        <f t="shared" si="0"/>
        <v>0</v>
      </c>
    </row>
    <row r="46" spans="1:7" x14ac:dyDescent="0.2">
      <c r="A46" s="267">
        <v>37</v>
      </c>
      <c r="B46" s="267">
        <v>0</v>
      </c>
      <c r="C46" s="267" t="s">
        <v>1504</v>
      </c>
      <c r="D46" s="267">
        <v>1</v>
      </c>
      <c r="E46" s="267" t="s">
        <v>815</v>
      </c>
      <c r="G46" s="268">
        <f t="shared" si="0"/>
        <v>0</v>
      </c>
    </row>
    <row r="47" spans="1:7" x14ac:dyDescent="0.2">
      <c r="C47" s="267" t="s">
        <v>1505</v>
      </c>
      <c r="G47" s="268">
        <f>SUM(G7:G46)</f>
        <v>0</v>
      </c>
    </row>
    <row r="49" spans="1:7" x14ac:dyDescent="0.2">
      <c r="C49" s="267" t="s">
        <v>1506</v>
      </c>
    </row>
    <row r="50" spans="1:7" x14ac:dyDescent="0.2">
      <c r="A50" s="267" t="s">
        <v>1460</v>
      </c>
      <c r="B50" s="267" t="s">
        <v>1461</v>
      </c>
      <c r="C50" s="267" t="s">
        <v>6</v>
      </c>
      <c r="D50" s="267" t="s">
        <v>1462</v>
      </c>
      <c r="E50" s="267" t="s">
        <v>1463</v>
      </c>
      <c r="F50" s="267" t="s">
        <v>1464</v>
      </c>
      <c r="G50" s="268" t="s">
        <v>1465</v>
      </c>
    </row>
    <row r="51" spans="1:7" x14ac:dyDescent="0.2">
      <c r="A51" s="267">
        <v>1</v>
      </c>
      <c r="B51" s="267">
        <v>1390</v>
      </c>
      <c r="C51" s="267" t="s">
        <v>1507</v>
      </c>
      <c r="D51" s="267">
        <v>1</v>
      </c>
      <c r="E51" s="267" t="s">
        <v>815</v>
      </c>
      <c r="G51" s="268">
        <f>D51*F51</f>
        <v>0</v>
      </c>
    </row>
    <row r="52" spans="1:7" x14ac:dyDescent="0.2">
      <c r="A52" s="267">
        <v>2</v>
      </c>
      <c r="B52" s="267">
        <v>66</v>
      </c>
      <c r="C52" s="267" t="s">
        <v>1508</v>
      </c>
      <c r="D52" s="267">
        <v>1</v>
      </c>
      <c r="E52" s="267" t="s">
        <v>815</v>
      </c>
      <c r="G52" s="268">
        <f t="shared" ref="G52:G70" si="1">D52*F52</f>
        <v>0</v>
      </c>
    </row>
    <row r="53" spans="1:7" x14ac:dyDescent="0.2">
      <c r="A53" s="267">
        <v>3</v>
      </c>
      <c r="B53" s="267">
        <v>67</v>
      </c>
      <c r="C53" s="267" t="s">
        <v>1509</v>
      </c>
      <c r="D53" s="267">
        <v>1</v>
      </c>
      <c r="E53" s="267" t="s">
        <v>815</v>
      </c>
      <c r="G53" s="268">
        <f t="shared" si="1"/>
        <v>0</v>
      </c>
    </row>
    <row r="54" spans="1:7" x14ac:dyDescent="0.2">
      <c r="A54" s="267">
        <v>4</v>
      </c>
      <c r="B54" s="267">
        <v>125</v>
      </c>
      <c r="C54" s="267" t="s">
        <v>1510</v>
      </c>
      <c r="D54" s="267">
        <v>1</v>
      </c>
      <c r="E54" s="267" t="s">
        <v>1299</v>
      </c>
      <c r="G54" s="268">
        <f t="shared" si="1"/>
        <v>0</v>
      </c>
    </row>
    <row r="55" spans="1:7" x14ac:dyDescent="0.2">
      <c r="C55" s="267" t="s">
        <v>1511</v>
      </c>
      <c r="G55" s="268">
        <f t="shared" si="1"/>
        <v>0</v>
      </c>
    </row>
    <row r="56" spans="1:7" x14ac:dyDescent="0.2">
      <c r="A56" s="267">
        <v>5</v>
      </c>
      <c r="B56" s="267">
        <v>68</v>
      </c>
      <c r="C56" s="267" t="s">
        <v>1512</v>
      </c>
      <c r="D56" s="267">
        <v>1</v>
      </c>
      <c r="E56" s="267" t="s">
        <v>1299</v>
      </c>
      <c r="G56" s="268">
        <f t="shared" si="1"/>
        <v>0</v>
      </c>
    </row>
    <row r="57" spans="1:7" x14ac:dyDescent="0.2">
      <c r="A57" s="267">
        <v>6</v>
      </c>
      <c r="B57" s="267">
        <v>0</v>
      </c>
      <c r="C57" s="267" t="s">
        <v>1513</v>
      </c>
      <c r="D57" s="267">
        <v>1</v>
      </c>
      <c r="E57" s="267" t="s">
        <v>1299</v>
      </c>
      <c r="G57" s="268">
        <f t="shared" si="1"/>
        <v>0</v>
      </c>
    </row>
    <row r="58" spans="1:7" x14ac:dyDescent="0.2">
      <c r="C58" s="267" t="s">
        <v>1514</v>
      </c>
      <c r="G58" s="268">
        <f t="shared" si="1"/>
        <v>0</v>
      </c>
    </row>
    <row r="59" spans="1:7" x14ac:dyDescent="0.2">
      <c r="A59" s="267">
        <v>7</v>
      </c>
      <c r="B59" s="267">
        <v>71</v>
      </c>
      <c r="C59" s="267" t="s">
        <v>1515</v>
      </c>
      <c r="D59" s="267">
        <v>7</v>
      </c>
      <c r="E59" s="267" t="s">
        <v>269</v>
      </c>
      <c r="G59" s="268">
        <f t="shared" si="1"/>
        <v>0</v>
      </c>
    </row>
    <row r="60" spans="1:7" x14ac:dyDescent="0.2">
      <c r="A60" s="267">
        <v>8</v>
      </c>
      <c r="B60" s="267">
        <v>109</v>
      </c>
      <c r="C60" s="267" t="s">
        <v>1516</v>
      </c>
      <c r="D60" s="267">
        <v>7</v>
      </c>
      <c r="E60" s="267" t="s">
        <v>269</v>
      </c>
      <c r="G60" s="268">
        <f t="shared" si="1"/>
        <v>0</v>
      </c>
    </row>
    <row r="61" spans="1:7" x14ac:dyDescent="0.2">
      <c r="A61" s="267">
        <v>9</v>
      </c>
      <c r="B61" s="267">
        <v>1151</v>
      </c>
      <c r="C61" s="267" t="s">
        <v>1517</v>
      </c>
      <c r="D61" s="267">
        <v>6</v>
      </c>
      <c r="E61" s="267" t="s">
        <v>269</v>
      </c>
      <c r="G61" s="268">
        <f t="shared" si="1"/>
        <v>0</v>
      </c>
    </row>
    <row r="62" spans="1:7" x14ac:dyDescent="0.2">
      <c r="A62" s="267">
        <v>10</v>
      </c>
      <c r="B62" s="267">
        <v>1163</v>
      </c>
      <c r="C62" s="267" t="s">
        <v>1518</v>
      </c>
      <c r="D62" s="267">
        <v>1</v>
      </c>
      <c r="E62" s="267" t="s">
        <v>815</v>
      </c>
      <c r="G62" s="268">
        <f t="shared" si="1"/>
        <v>0</v>
      </c>
    </row>
    <row r="63" spans="1:7" x14ac:dyDescent="0.2">
      <c r="A63" s="267">
        <v>11</v>
      </c>
      <c r="B63" s="267">
        <v>141</v>
      </c>
      <c r="C63" s="267" t="s">
        <v>1519</v>
      </c>
      <c r="D63" s="267">
        <v>3</v>
      </c>
      <c r="E63" s="267" t="s">
        <v>1299</v>
      </c>
      <c r="G63" s="268">
        <f t="shared" si="1"/>
        <v>0</v>
      </c>
    </row>
    <row r="64" spans="1:7" x14ac:dyDescent="0.2">
      <c r="A64" s="267">
        <v>12</v>
      </c>
      <c r="B64" s="267">
        <v>81</v>
      </c>
      <c r="C64" s="267" t="s">
        <v>1520</v>
      </c>
      <c r="D64" s="267">
        <v>1</v>
      </c>
      <c r="E64" s="267" t="s">
        <v>1299</v>
      </c>
      <c r="G64" s="268">
        <f t="shared" si="1"/>
        <v>0</v>
      </c>
    </row>
    <row r="65" spans="1:7" x14ac:dyDescent="0.2">
      <c r="A65" s="267">
        <v>13</v>
      </c>
      <c r="B65" s="267">
        <v>88</v>
      </c>
      <c r="C65" s="267" t="s">
        <v>1521</v>
      </c>
      <c r="D65" s="267">
        <v>4</v>
      </c>
      <c r="E65" s="267" t="s">
        <v>269</v>
      </c>
      <c r="G65" s="268">
        <f t="shared" si="1"/>
        <v>0</v>
      </c>
    </row>
    <row r="66" spans="1:7" x14ac:dyDescent="0.2">
      <c r="A66" s="267">
        <v>14</v>
      </c>
      <c r="B66" s="267">
        <v>2225</v>
      </c>
      <c r="C66" s="267" t="s">
        <v>1522</v>
      </c>
      <c r="D66" s="267">
        <v>4</v>
      </c>
      <c r="E66" s="267" t="s">
        <v>269</v>
      </c>
      <c r="G66" s="268">
        <f t="shared" si="1"/>
        <v>0</v>
      </c>
    </row>
    <row r="67" spans="1:7" x14ac:dyDescent="0.2">
      <c r="A67" s="267">
        <v>15</v>
      </c>
      <c r="B67" s="267">
        <v>39</v>
      </c>
      <c r="C67" s="267" t="s">
        <v>1523</v>
      </c>
      <c r="D67" s="267">
        <v>1</v>
      </c>
      <c r="E67" s="267" t="s">
        <v>1299</v>
      </c>
      <c r="G67" s="268">
        <f t="shared" si="1"/>
        <v>0</v>
      </c>
    </row>
    <row r="68" spans="1:7" x14ac:dyDescent="0.2">
      <c r="A68" s="267">
        <v>16</v>
      </c>
      <c r="B68" s="267">
        <v>89</v>
      </c>
      <c r="C68" s="267" t="s">
        <v>1524</v>
      </c>
      <c r="D68" s="267">
        <v>1</v>
      </c>
      <c r="E68" s="267" t="s">
        <v>815</v>
      </c>
      <c r="G68" s="268">
        <f t="shared" si="1"/>
        <v>0</v>
      </c>
    </row>
    <row r="69" spans="1:7" x14ac:dyDescent="0.2">
      <c r="A69" s="267">
        <v>17</v>
      </c>
      <c r="B69" s="267">
        <v>84</v>
      </c>
      <c r="C69" s="267" t="s">
        <v>1525</v>
      </c>
      <c r="D69" s="267">
        <v>1</v>
      </c>
      <c r="E69" s="267" t="s">
        <v>815</v>
      </c>
      <c r="G69" s="268">
        <f t="shared" si="1"/>
        <v>0</v>
      </c>
    </row>
    <row r="70" spans="1:7" x14ac:dyDescent="0.2">
      <c r="A70" s="267">
        <v>18</v>
      </c>
      <c r="B70" s="267">
        <v>83</v>
      </c>
      <c r="C70" s="267" t="s">
        <v>1526</v>
      </c>
      <c r="D70" s="267">
        <v>1</v>
      </c>
      <c r="E70" s="267" t="s">
        <v>815</v>
      </c>
      <c r="G70" s="268">
        <f t="shared" si="1"/>
        <v>0</v>
      </c>
    </row>
    <row r="71" spans="1:7" x14ac:dyDescent="0.2">
      <c r="C71" s="267" t="s">
        <v>1527</v>
      </c>
    </row>
    <row r="72" spans="1:7" x14ac:dyDescent="0.2">
      <c r="A72" s="267" t="s">
        <v>1528</v>
      </c>
    </row>
    <row r="73" spans="1:7" x14ac:dyDescent="0.2">
      <c r="C73" s="267" t="s">
        <v>1529</v>
      </c>
      <c r="G73" s="268">
        <f>SUM(G51:G70)</f>
        <v>0</v>
      </c>
    </row>
    <row r="75" spans="1:7" x14ac:dyDescent="0.2">
      <c r="C75" s="267" t="s">
        <v>1530</v>
      </c>
      <c r="G75" s="268">
        <f>G47+G73</f>
        <v>0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23"/>
  <sheetViews>
    <sheetView tabSelected="1" topLeftCell="A352" workbookViewId="0">
      <selection activeCell="A492" sqref="A492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320" t="s">
        <v>7</v>
      </c>
      <c r="B1" s="320"/>
      <c r="C1" s="320"/>
      <c r="D1" s="320"/>
      <c r="E1" s="320"/>
      <c r="F1" s="320"/>
      <c r="G1" s="320"/>
      <c r="AE1" t="s">
        <v>118</v>
      </c>
    </row>
    <row r="2" spans="1:60" ht="24.95" customHeight="1" x14ac:dyDescent="0.2">
      <c r="A2" s="131" t="s">
        <v>8</v>
      </c>
      <c r="B2" s="77"/>
      <c r="C2" s="321" t="s">
        <v>41</v>
      </c>
      <c r="D2" s="322"/>
      <c r="E2" s="322"/>
      <c r="F2" s="322"/>
      <c r="G2" s="323"/>
      <c r="AE2" t="s">
        <v>119</v>
      </c>
    </row>
    <row r="3" spans="1:60" ht="24.95" customHeight="1" x14ac:dyDescent="0.2">
      <c r="A3" s="131" t="s">
        <v>9</v>
      </c>
      <c r="B3" s="77"/>
      <c r="C3" s="321" t="s">
        <v>42</v>
      </c>
      <c r="D3" s="322"/>
      <c r="E3" s="322"/>
      <c r="F3" s="322"/>
      <c r="G3" s="323"/>
      <c r="AC3" s="98" t="s">
        <v>119</v>
      </c>
      <c r="AE3" t="s">
        <v>120</v>
      </c>
    </row>
    <row r="4" spans="1:60" ht="24.95" customHeight="1" x14ac:dyDescent="0.2">
      <c r="A4" s="132" t="s">
        <v>10</v>
      </c>
      <c r="B4" s="133"/>
      <c r="C4" s="324" t="s">
        <v>44</v>
      </c>
      <c r="D4" s="325"/>
      <c r="E4" s="325"/>
      <c r="F4" s="325"/>
      <c r="G4" s="326"/>
      <c r="AE4" t="s">
        <v>121</v>
      </c>
    </row>
    <row r="5" spans="1:60" x14ac:dyDescent="0.2">
      <c r="D5" s="130"/>
    </row>
    <row r="6" spans="1:60" ht="38.25" x14ac:dyDescent="0.2">
      <c r="A6" s="139" t="s">
        <v>122</v>
      </c>
      <c r="B6" s="137" t="s">
        <v>123</v>
      </c>
      <c r="C6" s="137" t="s">
        <v>124</v>
      </c>
      <c r="D6" s="138" t="s">
        <v>125</v>
      </c>
      <c r="E6" s="139" t="s">
        <v>126</v>
      </c>
      <c r="F6" s="134" t="s">
        <v>127</v>
      </c>
      <c r="G6" s="139" t="s">
        <v>30</v>
      </c>
      <c r="H6" s="140" t="s">
        <v>31</v>
      </c>
      <c r="I6" s="140" t="s">
        <v>128</v>
      </c>
      <c r="J6" s="140" t="s">
        <v>32</v>
      </c>
      <c r="K6" s="140" t="s">
        <v>129</v>
      </c>
      <c r="L6" s="140" t="s">
        <v>130</v>
      </c>
      <c r="M6" s="140" t="s">
        <v>131</v>
      </c>
      <c r="N6" s="140" t="s">
        <v>132</v>
      </c>
      <c r="O6" s="140" t="s">
        <v>133</v>
      </c>
      <c r="P6" s="140" t="s">
        <v>134</v>
      </c>
      <c r="Q6" s="140" t="s">
        <v>135</v>
      </c>
      <c r="R6" s="140" t="s">
        <v>136</v>
      </c>
      <c r="S6" s="140" t="s">
        <v>137</v>
      </c>
      <c r="T6" s="140" t="s">
        <v>138</v>
      </c>
      <c r="U6" s="140" t="s">
        <v>139</v>
      </c>
    </row>
    <row r="7" spans="1:60" x14ac:dyDescent="0.2">
      <c r="A7" s="141" t="s">
        <v>140</v>
      </c>
      <c r="B7" s="143" t="s">
        <v>50</v>
      </c>
      <c r="C7" s="144" t="s">
        <v>51</v>
      </c>
      <c r="D7" s="145"/>
      <c r="E7" s="151"/>
      <c r="F7" s="156"/>
      <c r="G7" s="156">
        <f>SUMIF(AE8:AE68,"&lt;&gt;NOR",G8:G68)</f>
        <v>0</v>
      </c>
      <c r="H7" s="156"/>
      <c r="I7" s="156">
        <f>SUM(I8:I68)</f>
        <v>0</v>
      </c>
      <c r="J7" s="156"/>
      <c r="K7" s="156">
        <f>SUM(K8:K68)</f>
        <v>0</v>
      </c>
      <c r="L7" s="156"/>
      <c r="M7" s="156">
        <f>SUM(M8:M68)</f>
        <v>0</v>
      </c>
      <c r="N7" s="156"/>
      <c r="O7" s="156">
        <f>SUM(O8:O68)</f>
        <v>97.30000000000004</v>
      </c>
      <c r="P7" s="156"/>
      <c r="Q7" s="156">
        <f>SUM(Q8:Q68)</f>
        <v>0</v>
      </c>
      <c r="R7" s="156"/>
      <c r="S7" s="156"/>
      <c r="T7" s="157"/>
      <c r="U7" s="156">
        <f>SUM(U8:U68)</f>
        <v>425.73000000000008</v>
      </c>
      <c r="AE7" t="s">
        <v>141</v>
      </c>
    </row>
    <row r="8" spans="1:60" ht="22.5" outlineLevel="1" x14ac:dyDescent="0.2">
      <c r="A8" s="136">
        <v>1</v>
      </c>
      <c r="B8" s="146" t="s">
        <v>1083</v>
      </c>
      <c r="C8" s="174" t="s">
        <v>1084</v>
      </c>
      <c r="D8" s="148" t="s">
        <v>202</v>
      </c>
      <c r="E8" s="152">
        <v>7.5250000000000004</v>
      </c>
      <c r="F8" s="158"/>
      <c r="G8" s="159">
        <f>ROUND(E8*F8,2)</f>
        <v>0</v>
      </c>
      <c r="H8" s="158"/>
      <c r="I8" s="159">
        <f>ROUND(E8*H8,2)</f>
        <v>0</v>
      </c>
      <c r="J8" s="158"/>
      <c r="K8" s="159">
        <f>ROUND(E8*J8,2)</f>
        <v>0</v>
      </c>
      <c r="L8" s="159">
        <v>15</v>
      </c>
      <c r="M8" s="159">
        <f>G8*(1+L8/100)</f>
        <v>0</v>
      </c>
      <c r="N8" s="159">
        <v>0.24951000000000001</v>
      </c>
      <c r="O8" s="159">
        <f>ROUND(E8*N8,2)</f>
        <v>1.88</v>
      </c>
      <c r="P8" s="159">
        <v>0</v>
      </c>
      <c r="Q8" s="159">
        <f>ROUND(E8*P8,2)</f>
        <v>0</v>
      </c>
      <c r="R8" s="159"/>
      <c r="S8" s="159"/>
      <c r="T8" s="160">
        <v>0.81</v>
      </c>
      <c r="U8" s="159">
        <f>ROUND(E8*T8,2)</f>
        <v>6.1</v>
      </c>
      <c r="V8" s="135"/>
      <c r="W8" s="135"/>
      <c r="X8" s="135"/>
      <c r="Y8" s="135"/>
      <c r="Z8" s="135"/>
      <c r="AA8" s="135"/>
      <c r="AB8" s="135"/>
      <c r="AC8" s="135"/>
      <c r="AD8" s="135"/>
      <c r="AE8" s="135" t="s">
        <v>150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outlineLevel="1" x14ac:dyDescent="0.2">
      <c r="A9" s="136"/>
      <c r="B9" s="146"/>
      <c r="C9" s="175" t="s">
        <v>1085</v>
      </c>
      <c r="D9" s="149"/>
      <c r="E9" s="153">
        <v>7.5250000000000004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147</v>
      </c>
      <c r="AF9" s="135">
        <v>0</v>
      </c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22.5" outlineLevel="1" x14ac:dyDescent="0.2">
      <c r="A10" s="136">
        <v>2</v>
      </c>
      <c r="B10" s="146" t="s">
        <v>383</v>
      </c>
      <c r="C10" s="174" t="s">
        <v>384</v>
      </c>
      <c r="D10" s="148" t="s">
        <v>202</v>
      </c>
      <c r="E10" s="152">
        <v>7.0250000000000004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15</v>
      </c>
      <c r="M10" s="159">
        <f>G10*(1+L10/100)</f>
        <v>0</v>
      </c>
      <c r="N10" s="159">
        <v>0.30647999999999997</v>
      </c>
      <c r="O10" s="159">
        <f>ROUND(E10*N10,2)</f>
        <v>2.15</v>
      </c>
      <c r="P10" s="159">
        <v>0</v>
      </c>
      <c r="Q10" s="159">
        <f>ROUND(E10*P10,2)</f>
        <v>0</v>
      </c>
      <c r="R10" s="159"/>
      <c r="S10" s="159"/>
      <c r="T10" s="160">
        <v>0.91500000000000004</v>
      </c>
      <c r="U10" s="159">
        <f>ROUND(E10*T10,2)</f>
        <v>6.43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 t="s">
        <v>150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36"/>
      <c r="B11" s="146"/>
      <c r="C11" s="175" t="s">
        <v>1086</v>
      </c>
      <c r="D11" s="149"/>
      <c r="E11" s="153">
        <v>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35"/>
      <c r="W11" s="135"/>
      <c r="X11" s="135"/>
      <c r="Y11" s="135"/>
      <c r="Z11" s="135"/>
      <c r="AA11" s="135"/>
      <c r="AB11" s="135"/>
      <c r="AC11" s="135"/>
      <c r="AD11" s="135"/>
      <c r="AE11" s="135" t="s">
        <v>147</v>
      </c>
      <c r="AF11" s="135">
        <v>0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36"/>
      <c r="B12" s="146"/>
      <c r="C12" s="175" t="s">
        <v>1087</v>
      </c>
      <c r="D12" s="149"/>
      <c r="E12" s="153">
        <v>3.0249999999999999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35"/>
      <c r="W12" s="135"/>
      <c r="X12" s="135"/>
      <c r="Y12" s="135"/>
      <c r="Z12" s="135"/>
      <c r="AA12" s="135"/>
      <c r="AB12" s="135"/>
      <c r="AC12" s="135"/>
      <c r="AD12" s="135"/>
      <c r="AE12" s="135" t="s">
        <v>147</v>
      </c>
      <c r="AF12" s="135">
        <v>0</v>
      </c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36">
        <v>3</v>
      </c>
      <c r="B13" s="146" t="s">
        <v>386</v>
      </c>
      <c r="C13" s="174" t="s">
        <v>387</v>
      </c>
      <c r="D13" s="148" t="s">
        <v>202</v>
      </c>
      <c r="E13" s="152">
        <v>176.32499999999999</v>
      </c>
      <c r="F13" s="158"/>
      <c r="G13" s="159">
        <f>ROUND(E13*F13,2)</f>
        <v>0</v>
      </c>
      <c r="H13" s="158"/>
      <c r="I13" s="159">
        <f>ROUND(E13*H13,2)</f>
        <v>0</v>
      </c>
      <c r="J13" s="158"/>
      <c r="K13" s="159">
        <f>ROUND(E13*J13,2)</f>
        <v>0</v>
      </c>
      <c r="L13" s="159">
        <v>15</v>
      </c>
      <c r="M13" s="159">
        <f>G13*(1+L13/100)</f>
        <v>0</v>
      </c>
      <c r="N13" s="159">
        <v>0.22350999999999999</v>
      </c>
      <c r="O13" s="159">
        <f>ROUND(E13*N13,2)</f>
        <v>39.409999999999997</v>
      </c>
      <c r="P13" s="159">
        <v>0</v>
      </c>
      <c r="Q13" s="159">
        <f>ROUND(E13*P13,2)</f>
        <v>0</v>
      </c>
      <c r="R13" s="159"/>
      <c r="S13" s="159"/>
      <c r="T13" s="160">
        <v>0.62</v>
      </c>
      <c r="U13" s="159">
        <f>ROUND(E13*T13,2)</f>
        <v>109.32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 t="s">
        <v>145</v>
      </c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36"/>
      <c r="B14" s="146"/>
      <c r="C14" s="175" t="s">
        <v>1088</v>
      </c>
      <c r="D14" s="149"/>
      <c r="E14" s="153">
        <v>76.25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0"/>
      <c r="U14" s="159"/>
      <c r="V14" s="135"/>
      <c r="W14" s="135"/>
      <c r="X14" s="135"/>
      <c r="Y14" s="135"/>
      <c r="Z14" s="135"/>
      <c r="AA14" s="135"/>
      <c r="AB14" s="135"/>
      <c r="AC14" s="135"/>
      <c r="AD14" s="135"/>
      <c r="AE14" s="135" t="s">
        <v>147</v>
      </c>
      <c r="AF14" s="135">
        <v>0</v>
      </c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36"/>
      <c r="B15" s="146"/>
      <c r="C15" s="175" t="s">
        <v>1089</v>
      </c>
      <c r="D15" s="149"/>
      <c r="E15" s="153">
        <v>78.924999999999997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59"/>
      <c r="V15" s="135"/>
      <c r="W15" s="135"/>
      <c r="X15" s="135"/>
      <c r="Y15" s="135"/>
      <c r="Z15" s="135"/>
      <c r="AA15" s="135"/>
      <c r="AB15" s="135"/>
      <c r="AC15" s="135"/>
      <c r="AD15" s="135"/>
      <c r="AE15" s="135" t="s">
        <v>147</v>
      </c>
      <c r="AF15" s="135">
        <v>0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36"/>
      <c r="B16" s="146"/>
      <c r="C16" s="175" t="s">
        <v>1090</v>
      </c>
      <c r="D16" s="149"/>
      <c r="E16" s="153">
        <v>21.15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159"/>
      <c r="V16" s="135"/>
      <c r="W16" s="135"/>
      <c r="X16" s="135"/>
      <c r="Y16" s="135"/>
      <c r="Z16" s="135"/>
      <c r="AA16" s="135"/>
      <c r="AB16" s="135"/>
      <c r="AC16" s="135"/>
      <c r="AD16" s="135"/>
      <c r="AE16" s="135" t="s">
        <v>147</v>
      </c>
      <c r="AF16" s="135">
        <v>0</v>
      </c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36">
        <v>4</v>
      </c>
      <c r="B17" s="146" t="s">
        <v>391</v>
      </c>
      <c r="C17" s="174" t="s">
        <v>392</v>
      </c>
      <c r="D17" s="148" t="s">
        <v>202</v>
      </c>
      <c r="E17" s="152">
        <v>28.45</v>
      </c>
      <c r="F17" s="158"/>
      <c r="G17" s="159">
        <f>ROUND(E17*F17,2)</f>
        <v>0</v>
      </c>
      <c r="H17" s="158"/>
      <c r="I17" s="159">
        <f>ROUND(E17*H17,2)</f>
        <v>0</v>
      </c>
      <c r="J17" s="158"/>
      <c r="K17" s="159">
        <f>ROUND(E17*J17,2)</f>
        <v>0</v>
      </c>
      <c r="L17" s="159">
        <v>15</v>
      </c>
      <c r="M17" s="159">
        <f>G17*(1+L17/100)</f>
        <v>0</v>
      </c>
      <c r="N17" s="159">
        <v>0.26335999999999998</v>
      </c>
      <c r="O17" s="159">
        <f>ROUND(E17*N17,2)</f>
        <v>7.49</v>
      </c>
      <c r="P17" s="159">
        <v>0</v>
      </c>
      <c r="Q17" s="159">
        <f>ROUND(E17*P17,2)</f>
        <v>0</v>
      </c>
      <c r="R17" s="159"/>
      <c r="S17" s="159"/>
      <c r="T17" s="160">
        <v>0.74</v>
      </c>
      <c r="U17" s="159">
        <f>ROUND(E17*T17,2)</f>
        <v>21.05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 t="s">
        <v>145</v>
      </c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36"/>
      <c r="B18" s="146"/>
      <c r="C18" s="175" t="s">
        <v>1091</v>
      </c>
      <c r="D18" s="149"/>
      <c r="E18" s="153">
        <v>28.45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59"/>
      <c r="V18" s="135"/>
      <c r="W18" s="135"/>
      <c r="X18" s="135"/>
      <c r="Y18" s="135"/>
      <c r="Z18" s="135"/>
      <c r="AA18" s="135"/>
      <c r="AB18" s="135"/>
      <c r="AC18" s="135"/>
      <c r="AD18" s="135"/>
      <c r="AE18" s="135" t="s">
        <v>147</v>
      </c>
      <c r="AF18" s="135">
        <v>0</v>
      </c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36">
        <v>5</v>
      </c>
      <c r="B19" s="146" t="s">
        <v>394</v>
      </c>
      <c r="C19" s="174" t="s">
        <v>1092</v>
      </c>
      <c r="D19" s="148" t="s">
        <v>202</v>
      </c>
      <c r="E19" s="152">
        <v>64.915000000000006</v>
      </c>
      <c r="F19" s="158"/>
      <c r="G19" s="159">
        <f>ROUND(E19*F19,2)</f>
        <v>0</v>
      </c>
      <c r="H19" s="158"/>
      <c r="I19" s="159">
        <f>ROUND(E19*H19,2)</f>
        <v>0</v>
      </c>
      <c r="J19" s="158"/>
      <c r="K19" s="159">
        <f>ROUND(E19*J19,2)</f>
        <v>0</v>
      </c>
      <c r="L19" s="159">
        <v>15</v>
      </c>
      <c r="M19" s="159">
        <f>G19*(1+L19/100)</f>
        <v>0</v>
      </c>
      <c r="N19" s="159">
        <v>0.29265000000000002</v>
      </c>
      <c r="O19" s="159">
        <f>ROUND(E19*N19,2)</f>
        <v>19</v>
      </c>
      <c r="P19" s="159">
        <v>0</v>
      </c>
      <c r="Q19" s="159">
        <f>ROUND(E19*P19,2)</f>
        <v>0</v>
      </c>
      <c r="R19" s="159"/>
      <c r="S19" s="159"/>
      <c r="T19" s="160">
        <v>1.0604</v>
      </c>
      <c r="U19" s="159">
        <f>ROUND(E19*T19,2)</f>
        <v>68.84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 t="s">
        <v>145</v>
      </c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2.5" outlineLevel="1" x14ac:dyDescent="0.2">
      <c r="A20" s="136"/>
      <c r="B20" s="146"/>
      <c r="C20" s="175" t="s">
        <v>1093</v>
      </c>
      <c r="D20" s="149"/>
      <c r="E20" s="153">
        <v>24.555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U20" s="159"/>
      <c r="V20" s="135"/>
      <c r="W20" s="135"/>
      <c r="X20" s="135"/>
      <c r="Y20" s="135"/>
      <c r="Z20" s="135"/>
      <c r="AA20" s="135"/>
      <c r="AB20" s="135"/>
      <c r="AC20" s="135"/>
      <c r="AD20" s="135"/>
      <c r="AE20" s="135" t="s">
        <v>147</v>
      </c>
      <c r="AF20" s="135">
        <v>0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36"/>
      <c r="B21" s="146"/>
      <c r="C21" s="175" t="s">
        <v>1094</v>
      </c>
      <c r="D21" s="149"/>
      <c r="E21" s="153">
        <v>29.26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59"/>
      <c r="V21" s="135"/>
      <c r="W21" s="135"/>
      <c r="X21" s="135"/>
      <c r="Y21" s="135"/>
      <c r="Z21" s="135"/>
      <c r="AA21" s="135"/>
      <c r="AB21" s="135"/>
      <c r="AC21" s="135"/>
      <c r="AD21" s="135"/>
      <c r="AE21" s="135" t="s">
        <v>147</v>
      </c>
      <c r="AF21" s="135">
        <v>0</v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36"/>
      <c r="B22" s="146"/>
      <c r="C22" s="175" t="s">
        <v>1095</v>
      </c>
      <c r="D22" s="149"/>
      <c r="E22" s="153">
        <v>11.1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0"/>
      <c r="U22" s="159"/>
      <c r="V22" s="135"/>
      <c r="W22" s="135"/>
      <c r="X22" s="135"/>
      <c r="Y22" s="135"/>
      <c r="Z22" s="135"/>
      <c r="AA22" s="135"/>
      <c r="AB22" s="135"/>
      <c r="AC22" s="135"/>
      <c r="AD22" s="135"/>
      <c r="AE22" s="135" t="s">
        <v>147</v>
      </c>
      <c r="AF22" s="135">
        <v>0</v>
      </c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36">
        <v>6</v>
      </c>
      <c r="B23" s="146" t="s">
        <v>1096</v>
      </c>
      <c r="C23" s="174" t="s">
        <v>1097</v>
      </c>
      <c r="D23" s="148" t="s">
        <v>304</v>
      </c>
      <c r="E23" s="152">
        <v>1</v>
      </c>
      <c r="F23" s="158"/>
      <c r="G23" s="159">
        <f t="shared" ref="G23:G30" si="0">ROUND(E23*F23,2)</f>
        <v>0</v>
      </c>
      <c r="H23" s="158"/>
      <c r="I23" s="159">
        <f t="shared" ref="I23:I30" si="1">ROUND(E23*H23,2)</f>
        <v>0</v>
      </c>
      <c r="J23" s="158"/>
      <c r="K23" s="159">
        <f t="shared" ref="K23:K30" si="2">ROUND(E23*J23,2)</f>
        <v>0</v>
      </c>
      <c r="L23" s="159">
        <v>15</v>
      </c>
      <c r="M23" s="159">
        <f t="shared" ref="M23:M30" si="3">G23*(1+L23/100)</f>
        <v>0</v>
      </c>
      <c r="N23" s="159">
        <v>1.7260000000000001E-2</v>
      </c>
      <c r="O23" s="159">
        <f t="shared" ref="O23:O30" si="4">ROUND(E23*N23,2)</f>
        <v>0.02</v>
      </c>
      <c r="P23" s="159">
        <v>0</v>
      </c>
      <c r="Q23" s="159">
        <f t="shared" ref="Q23:Q30" si="5">ROUND(E23*P23,2)</f>
        <v>0</v>
      </c>
      <c r="R23" s="159"/>
      <c r="S23" s="159"/>
      <c r="T23" s="160">
        <v>0.23250000000000001</v>
      </c>
      <c r="U23" s="159">
        <f t="shared" ref="U23:U30" si="6">ROUND(E23*T23,2)</f>
        <v>0.23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 t="s">
        <v>150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36">
        <v>7</v>
      </c>
      <c r="B24" s="146" t="s">
        <v>401</v>
      </c>
      <c r="C24" s="174" t="s">
        <v>1098</v>
      </c>
      <c r="D24" s="148" t="s">
        <v>304</v>
      </c>
      <c r="E24" s="152">
        <v>12</v>
      </c>
      <c r="F24" s="158"/>
      <c r="G24" s="159">
        <f t="shared" si="0"/>
        <v>0</v>
      </c>
      <c r="H24" s="158"/>
      <c r="I24" s="159">
        <f t="shared" si="1"/>
        <v>0</v>
      </c>
      <c r="J24" s="158"/>
      <c r="K24" s="159">
        <f t="shared" si="2"/>
        <v>0</v>
      </c>
      <c r="L24" s="159">
        <v>15</v>
      </c>
      <c r="M24" s="159">
        <f t="shared" si="3"/>
        <v>0</v>
      </c>
      <c r="N24" s="159">
        <v>2.2880000000000001E-2</v>
      </c>
      <c r="O24" s="159">
        <f t="shared" si="4"/>
        <v>0.27</v>
      </c>
      <c r="P24" s="159">
        <v>0</v>
      </c>
      <c r="Q24" s="159">
        <f t="shared" si="5"/>
        <v>0</v>
      </c>
      <c r="R24" s="159"/>
      <c r="S24" s="159"/>
      <c r="T24" s="160">
        <v>0.3175</v>
      </c>
      <c r="U24" s="159">
        <f t="shared" si="6"/>
        <v>3.81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 t="s">
        <v>145</v>
      </c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36">
        <v>8</v>
      </c>
      <c r="B25" s="146" t="s">
        <v>403</v>
      </c>
      <c r="C25" s="174" t="s">
        <v>1099</v>
      </c>
      <c r="D25" s="148" t="s">
        <v>304</v>
      </c>
      <c r="E25" s="152">
        <v>4</v>
      </c>
      <c r="F25" s="158"/>
      <c r="G25" s="159">
        <f t="shared" si="0"/>
        <v>0</v>
      </c>
      <c r="H25" s="158"/>
      <c r="I25" s="159">
        <f t="shared" si="1"/>
        <v>0</v>
      </c>
      <c r="J25" s="158"/>
      <c r="K25" s="159">
        <f t="shared" si="2"/>
        <v>0</v>
      </c>
      <c r="L25" s="159">
        <v>15</v>
      </c>
      <c r="M25" s="159">
        <f t="shared" si="3"/>
        <v>0</v>
      </c>
      <c r="N25" s="159">
        <v>4.5289999999999997E-2</v>
      </c>
      <c r="O25" s="159">
        <f t="shared" si="4"/>
        <v>0.18</v>
      </c>
      <c r="P25" s="159">
        <v>0</v>
      </c>
      <c r="Q25" s="159">
        <f t="shared" si="5"/>
        <v>0</v>
      </c>
      <c r="R25" s="159"/>
      <c r="S25" s="159"/>
      <c r="T25" s="160">
        <v>0.2525</v>
      </c>
      <c r="U25" s="159">
        <f t="shared" si="6"/>
        <v>1.01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 t="s">
        <v>145</v>
      </c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36">
        <v>9</v>
      </c>
      <c r="B26" s="146" t="s">
        <v>406</v>
      </c>
      <c r="C26" s="174" t="s">
        <v>1100</v>
      </c>
      <c r="D26" s="148" t="s">
        <v>304</v>
      </c>
      <c r="E26" s="152">
        <v>8</v>
      </c>
      <c r="F26" s="158"/>
      <c r="G26" s="159">
        <f t="shared" si="0"/>
        <v>0</v>
      </c>
      <c r="H26" s="158"/>
      <c r="I26" s="159">
        <f t="shared" si="1"/>
        <v>0</v>
      </c>
      <c r="J26" s="158"/>
      <c r="K26" s="159">
        <f t="shared" si="2"/>
        <v>0</v>
      </c>
      <c r="L26" s="159">
        <v>15</v>
      </c>
      <c r="M26" s="159">
        <f t="shared" si="3"/>
        <v>0</v>
      </c>
      <c r="N26" s="159">
        <v>5.5750000000000001E-2</v>
      </c>
      <c r="O26" s="159">
        <f t="shared" si="4"/>
        <v>0.45</v>
      </c>
      <c r="P26" s="159">
        <v>0</v>
      </c>
      <c r="Q26" s="159">
        <f t="shared" si="5"/>
        <v>0</v>
      </c>
      <c r="R26" s="159"/>
      <c r="S26" s="159"/>
      <c r="T26" s="160">
        <v>0.26</v>
      </c>
      <c r="U26" s="159">
        <f t="shared" si="6"/>
        <v>2.08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 t="s">
        <v>145</v>
      </c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36">
        <v>10</v>
      </c>
      <c r="B27" s="146" t="s">
        <v>408</v>
      </c>
      <c r="C27" s="174" t="s">
        <v>409</v>
      </c>
      <c r="D27" s="148" t="s">
        <v>304</v>
      </c>
      <c r="E27" s="152">
        <v>4</v>
      </c>
      <c r="F27" s="158"/>
      <c r="G27" s="159">
        <f t="shared" si="0"/>
        <v>0</v>
      </c>
      <c r="H27" s="158"/>
      <c r="I27" s="159">
        <f t="shared" si="1"/>
        <v>0</v>
      </c>
      <c r="J27" s="158"/>
      <c r="K27" s="159">
        <f t="shared" si="2"/>
        <v>0</v>
      </c>
      <c r="L27" s="159">
        <v>15</v>
      </c>
      <c r="M27" s="159">
        <f t="shared" si="3"/>
        <v>0</v>
      </c>
      <c r="N27" s="159">
        <v>6.3140000000000002E-2</v>
      </c>
      <c r="O27" s="159">
        <f t="shared" si="4"/>
        <v>0.25</v>
      </c>
      <c r="P27" s="159">
        <v>0</v>
      </c>
      <c r="Q27" s="159">
        <f t="shared" si="5"/>
        <v>0</v>
      </c>
      <c r="R27" s="159"/>
      <c r="S27" s="159"/>
      <c r="T27" s="160">
        <v>0.26750000000000002</v>
      </c>
      <c r="U27" s="159">
        <f t="shared" si="6"/>
        <v>1.07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 t="s">
        <v>145</v>
      </c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36">
        <v>11</v>
      </c>
      <c r="B28" s="146" t="s">
        <v>412</v>
      </c>
      <c r="C28" s="174" t="s">
        <v>413</v>
      </c>
      <c r="D28" s="148" t="s">
        <v>304</v>
      </c>
      <c r="E28" s="152">
        <v>8</v>
      </c>
      <c r="F28" s="158"/>
      <c r="G28" s="159">
        <f t="shared" si="0"/>
        <v>0</v>
      </c>
      <c r="H28" s="158"/>
      <c r="I28" s="159">
        <f t="shared" si="1"/>
        <v>0</v>
      </c>
      <c r="J28" s="158"/>
      <c r="K28" s="159">
        <f t="shared" si="2"/>
        <v>0</v>
      </c>
      <c r="L28" s="159">
        <v>15</v>
      </c>
      <c r="M28" s="159">
        <f t="shared" si="3"/>
        <v>0</v>
      </c>
      <c r="N28" s="159">
        <v>9.8909999999999998E-2</v>
      </c>
      <c r="O28" s="159">
        <f t="shared" si="4"/>
        <v>0.79</v>
      </c>
      <c r="P28" s="159">
        <v>0</v>
      </c>
      <c r="Q28" s="159">
        <f t="shared" si="5"/>
        <v>0</v>
      </c>
      <c r="R28" s="159"/>
      <c r="S28" s="159"/>
      <c r="T28" s="160">
        <v>0.41</v>
      </c>
      <c r="U28" s="159">
        <f t="shared" si="6"/>
        <v>3.28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 t="s">
        <v>150</v>
      </c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36">
        <v>12</v>
      </c>
      <c r="B29" s="146" t="s">
        <v>414</v>
      </c>
      <c r="C29" s="174" t="s">
        <v>1101</v>
      </c>
      <c r="D29" s="148" t="s">
        <v>304</v>
      </c>
      <c r="E29" s="152">
        <v>4</v>
      </c>
      <c r="F29" s="158"/>
      <c r="G29" s="159">
        <f t="shared" si="0"/>
        <v>0</v>
      </c>
      <c r="H29" s="158"/>
      <c r="I29" s="159">
        <f t="shared" si="1"/>
        <v>0</v>
      </c>
      <c r="J29" s="158"/>
      <c r="K29" s="159">
        <f t="shared" si="2"/>
        <v>0</v>
      </c>
      <c r="L29" s="159">
        <v>15</v>
      </c>
      <c r="M29" s="159">
        <f t="shared" si="3"/>
        <v>0</v>
      </c>
      <c r="N29" s="159">
        <v>0.10784000000000001</v>
      </c>
      <c r="O29" s="159">
        <f t="shared" si="4"/>
        <v>0.43</v>
      </c>
      <c r="P29" s="159">
        <v>0</v>
      </c>
      <c r="Q29" s="159">
        <f t="shared" si="5"/>
        <v>0</v>
      </c>
      <c r="R29" s="159"/>
      <c r="S29" s="159"/>
      <c r="T29" s="160">
        <v>0.44</v>
      </c>
      <c r="U29" s="159">
        <f t="shared" si="6"/>
        <v>1.76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 t="s">
        <v>145</v>
      </c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36">
        <v>13</v>
      </c>
      <c r="B30" s="146" t="s">
        <v>416</v>
      </c>
      <c r="C30" s="174" t="s">
        <v>417</v>
      </c>
      <c r="D30" s="148" t="s">
        <v>269</v>
      </c>
      <c r="E30" s="152">
        <v>15.55</v>
      </c>
      <c r="F30" s="158"/>
      <c r="G30" s="159">
        <f t="shared" si="0"/>
        <v>0</v>
      </c>
      <c r="H30" s="158"/>
      <c r="I30" s="159">
        <f t="shared" si="1"/>
        <v>0</v>
      </c>
      <c r="J30" s="158"/>
      <c r="K30" s="159">
        <f t="shared" si="2"/>
        <v>0</v>
      </c>
      <c r="L30" s="159">
        <v>15</v>
      </c>
      <c r="M30" s="159">
        <f t="shared" si="3"/>
        <v>0</v>
      </c>
      <c r="N30" s="159">
        <v>8.3000000000000001E-4</v>
      </c>
      <c r="O30" s="159">
        <f t="shared" si="4"/>
        <v>0.01</v>
      </c>
      <c r="P30" s="159">
        <v>0</v>
      </c>
      <c r="Q30" s="159">
        <f t="shared" si="5"/>
        <v>0</v>
      </c>
      <c r="R30" s="159"/>
      <c r="S30" s="159"/>
      <c r="T30" s="160">
        <v>0.15</v>
      </c>
      <c r="U30" s="159">
        <f t="shared" si="6"/>
        <v>2.33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 t="s">
        <v>145</v>
      </c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36"/>
      <c r="B31" s="146"/>
      <c r="C31" s="175" t="s">
        <v>1102</v>
      </c>
      <c r="D31" s="149"/>
      <c r="E31" s="153">
        <v>15.55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9"/>
      <c r="V31" s="135"/>
      <c r="W31" s="135"/>
      <c r="X31" s="135"/>
      <c r="Y31" s="135"/>
      <c r="Z31" s="135"/>
      <c r="AA31" s="135"/>
      <c r="AB31" s="135"/>
      <c r="AC31" s="135"/>
      <c r="AD31" s="135"/>
      <c r="AE31" s="135" t="s">
        <v>147</v>
      </c>
      <c r="AF31" s="135">
        <v>0</v>
      </c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36">
        <v>14</v>
      </c>
      <c r="B32" s="146" t="s">
        <v>419</v>
      </c>
      <c r="C32" s="174" t="s">
        <v>420</v>
      </c>
      <c r="D32" s="148" t="s">
        <v>144</v>
      </c>
      <c r="E32" s="152">
        <v>0.34200000000000003</v>
      </c>
      <c r="F32" s="158"/>
      <c r="G32" s="159">
        <f>ROUND(E32*F32,2)</f>
        <v>0</v>
      </c>
      <c r="H32" s="158"/>
      <c r="I32" s="159">
        <f>ROUND(E32*H32,2)</f>
        <v>0</v>
      </c>
      <c r="J32" s="158"/>
      <c r="K32" s="159">
        <f>ROUND(E32*J32,2)</f>
        <v>0</v>
      </c>
      <c r="L32" s="159">
        <v>15</v>
      </c>
      <c r="M32" s="159">
        <f>G32*(1+L32/100)</f>
        <v>0</v>
      </c>
      <c r="N32" s="159">
        <v>1.796</v>
      </c>
      <c r="O32" s="159">
        <f>ROUND(E32*N32,2)</f>
        <v>0.61</v>
      </c>
      <c r="P32" s="159">
        <v>0</v>
      </c>
      <c r="Q32" s="159">
        <f>ROUND(E32*P32,2)</f>
        <v>0</v>
      </c>
      <c r="R32" s="159"/>
      <c r="S32" s="159"/>
      <c r="T32" s="160">
        <v>6.8680000000000003</v>
      </c>
      <c r="U32" s="159">
        <f>ROUND(E32*T32,2)</f>
        <v>2.35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 t="s">
        <v>150</v>
      </c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36"/>
      <c r="B33" s="146"/>
      <c r="C33" s="175" t="s">
        <v>1103</v>
      </c>
      <c r="D33" s="149"/>
      <c r="E33" s="153">
        <v>0.34200000000000003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U33" s="159"/>
      <c r="V33" s="135"/>
      <c r="W33" s="135"/>
      <c r="X33" s="135"/>
      <c r="Y33" s="135"/>
      <c r="Z33" s="135"/>
      <c r="AA33" s="135"/>
      <c r="AB33" s="135"/>
      <c r="AC33" s="135"/>
      <c r="AD33" s="135"/>
      <c r="AE33" s="135" t="s">
        <v>147</v>
      </c>
      <c r="AF33" s="135">
        <v>0</v>
      </c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36">
        <v>15</v>
      </c>
      <c r="B34" s="146" t="s">
        <v>422</v>
      </c>
      <c r="C34" s="174" t="s">
        <v>423</v>
      </c>
      <c r="D34" s="148" t="s">
        <v>218</v>
      </c>
      <c r="E34" s="152">
        <v>0.12008000000000001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15</v>
      </c>
      <c r="M34" s="159">
        <f>G34*(1+L34/100)</f>
        <v>0</v>
      </c>
      <c r="N34" s="159">
        <v>1.0970899999999999</v>
      </c>
      <c r="O34" s="159">
        <f>ROUND(E34*N34,2)</f>
        <v>0.13</v>
      </c>
      <c r="P34" s="159">
        <v>0</v>
      </c>
      <c r="Q34" s="159">
        <f>ROUND(E34*P34,2)</f>
        <v>0</v>
      </c>
      <c r="R34" s="159"/>
      <c r="S34" s="159"/>
      <c r="T34" s="160">
        <v>16.582999999999998</v>
      </c>
      <c r="U34" s="159">
        <f>ROUND(E34*T34,2)</f>
        <v>1.99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 t="s">
        <v>145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36"/>
      <c r="B35" s="146"/>
      <c r="C35" s="175" t="s">
        <v>1104</v>
      </c>
      <c r="D35" s="149"/>
      <c r="E35" s="153">
        <v>0.12008000000000001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9"/>
      <c r="V35" s="135"/>
      <c r="W35" s="135"/>
      <c r="X35" s="135"/>
      <c r="Y35" s="135"/>
      <c r="Z35" s="135"/>
      <c r="AA35" s="135"/>
      <c r="AB35" s="135"/>
      <c r="AC35" s="135"/>
      <c r="AD35" s="135"/>
      <c r="AE35" s="135" t="s">
        <v>147</v>
      </c>
      <c r="AF35" s="135">
        <v>0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36">
        <v>16</v>
      </c>
      <c r="B36" s="146" t="s">
        <v>425</v>
      </c>
      <c r="C36" s="174" t="s">
        <v>426</v>
      </c>
      <c r="D36" s="148" t="s">
        <v>202</v>
      </c>
      <c r="E36" s="152">
        <v>140.76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15</v>
      </c>
      <c r="M36" s="159">
        <f>G36*(1+L36/100)</f>
        <v>0</v>
      </c>
      <c r="N36" s="159">
        <v>0.124</v>
      </c>
      <c r="O36" s="159">
        <f>ROUND(E36*N36,2)</f>
        <v>17.45</v>
      </c>
      <c r="P36" s="159">
        <v>0</v>
      </c>
      <c r="Q36" s="159">
        <f>ROUND(E36*P36,2)</f>
        <v>0</v>
      </c>
      <c r="R36" s="159"/>
      <c r="S36" s="159"/>
      <c r="T36" s="160">
        <v>0.54</v>
      </c>
      <c r="U36" s="159">
        <f>ROUND(E36*T36,2)</f>
        <v>76.010000000000005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 t="s">
        <v>145</v>
      </c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33.75" outlineLevel="1" x14ac:dyDescent="0.2">
      <c r="A37" s="136"/>
      <c r="B37" s="146"/>
      <c r="C37" s="175" t="s">
        <v>1105</v>
      </c>
      <c r="D37" s="149"/>
      <c r="E37" s="153">
        <v>53.08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59"/>
      <c r="V37" s="135"/>
      <c r="W37" s="135"/>
      <c r="X37" s="135"/>
      <c r="Y37" s="135"/>
      <c r="Z37" s="135"/>
      <c r="AA37" s="135"/>
      <c r="AB37" s="135"/>
      <c r="AC37" s="135"/>
      <c r="AD37" s="135"/>
      <c r="AE37" s="135" t="s">
        <v>147</v>
      </c>
      <c r="AF37" s="135">
        <v>0</v>
      </c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36"/>
      <c r="B38" s="146"/>
      <c r="C38" s="175" t="s">
        <v>1106</v>
      </c>
      <c r="D38" s="149"/>
      <c r="E38" s="153">
        <v>87.68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 t="s">
        <v>147</v>
      </c>
      <c r="AF38" s="135">
        <v>0</v>
      </c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36">
        <v>17</v>
      </c>
      <c r="B39" s="146" t="s">
        <v>430</v>
      </c>
      <c r="C39" s="174" t="s">
        <v>431</v>
      </c>
      <c r="D39" s="148" t="s">
        <v>202</v>
      </c>
      <c r="E39" s="152">
        <v>8.0500000000000007</v>
      </c>
      <c r="F39" s="158"/>
      <c r="G39" s="159">
        <f>ROUND(E39*F39,2)</f>
        <v>0</v>
      </c>
      <c r="H39" s="158"/>
      <c r="I39" s="159">
        <f>ROUND(E39*H39,2)</f>
        <v>0</v>
      </c>
      <c r="J39" s="158"/>
      <c r="K39" s="159">
        <f>ROUND(E39*J39,2)</f>
        <v>0</v>
      </c>
      <c r="L39" s="159">
        <v>15</v>
      </c>
      <c r="M39" s="159">
        <f>G39*(1+L39/100)</f>
        <v>0</v>
      </c>
      <c r="N39" s="159">
        <v>0.17645</v>
      </c>
      <c r="O39" s="159">
        <f>ROUND(E39*N39,2)</f>
        <v>1.42</v>
      </c>
      <c r="P39" s="159">
        <v>0</v>
      </c>
      <c r="Q39" s="159">
        <f>ROUND(E39*P39,2)</f>
        <v>0</v>
      </c>
      <c r="R39" s="159"/>
      <c r="S39" s="159"/>
      <c r="T39" s="160">
        <v>0.56999999999999995</v>
      </c>
      <c r="U39" s="159">
        <f>ROUND(E39*T39,2)</f>
        <v>4.59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 t="s">
        <v>145</v>
      </c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36"/>
      <c r="B40" s="146"/>
      <c r="C40" s="175" t="s">
        <v>1107</v>
      </c>
      <c r="D40" s="149"/>
      <c r="E40" s="153">
        <v>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60"/>
      <c r="U40" s="159"/>
      <c r="V40" s="135"/>
      <c r="W40" s="135"/>
      <c r="X40" s="135"/>
      <c r="Y40" s="135"/>
      <c r="Z40" s="135"/>
      <c r="AA40" s="135"/>
      <c r="AB40" s="135"/>
      <c r="AC40" s="135"/>
      <c r="AD40" s="135"/>
      <c r="AE40" s="135" t="s">
        <v>147</v>
      </c>
      <c r="AF40" s="135">
        <v>0</v>
      </c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36"/>
      <c r="B41" s="146"/>
      <c r="C41" s="175" t="s">
        <v>1108</v>
      </c>
      <c r="D41" s="149"/>
      <c r="E41" s="153">
        <v>1.05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9"/>
      <c r="V41" s="135"/>
      <c r="W41" s="135"/>
      <c r="X41" s="135"/>
      <c r="Y41" s="135"/>
      <c r="Z41" s="135"/>
      <c r="AA41" s="135"/>
      <c r="AB41" s="135"/>
      <c r="AC41" s="135"/>
      <c r="AD41" s="135"/>
      <c r="AE41" s="135" t="s">
        <v>147</v>
      </c>
      <c r="AF41" s="135">
        <v>0</v>
      </c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36">
        <v>18</v>
      </c>
      <c r="B42" s="146" t="s">
        <v>434</v>
      </c>
      <c r="C42" s="174" t="s">
        <v>435</v>
      </c>
      <c r="D42" s="148" t="s">
        <v>269</v>
      </c>
      <c r="E42" s="152">
        <v>59.3</v>
      </c>
      <c r="F42" s="158"/>
      <c r="G42" s="159">
        <f>ROUND(E42*F42,2)</f>
        <v>0</v>
      </c>
      <c r="H42" s="158"/>
      <c r="I42" s="159">
        <f>ROUND(E42*H42,2)</f>
        <v>0</v>
      </c>
      <c r="J42" s="158"/>
      <c r="K42" s="159">
        <f>ROUND(E42*J42,2)</f>
        <v>0</v>
      </c>
      <c r="L42" s="159">
        <v>15</v>
      </c>
      <c r="M42" s="159">
        <f>G42*(1+L42/100)</f>
        <v>0</v>
      </c>
      <c r="N42" s="159">
        <v>8.0000000000000007E-5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/>
      <c r="T42" s="160">
        <v>0.18</v>
      </c>
      <c r="U42" s="159">
        <f>ROUND(E42*T42,2)</f>
        <v>10.67</v>
      </c>
      <c r="V42" s="135"/>
      <c r="W42" s="135"/>
      <c r="X42" s="135"/>
      <c r="Y42" s="135"/>
      <c r="Z42" s="135"/>
      <c r="AA42" s="135"/>
      <c r="AB42" s="135"/>
      <c r="AC42" s="135"/>
      <c r="AD42" s="135"/>
      <c r="AE42" s="135" t="s">
        <v>150</v>
      </c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36"/>
      <c r="B43" s="146"/>
      <c r="C43" s="175" t="s">
        <v>1109</v>
      </c>
      <c r="D43" s="149"/>
      <c r="E43" s="153">
        <v>24.7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60"/>
      <c r="U43" s="159"/>
      <c r="V43" s="135"/>
      <c r="W43" s="135"/>
      <c r="X43" s="135"/>
      <c r="Y43" s="135"/>
      <c r="Z43" s="135"/>
      <c r="AA43" s="135"/>
      <c r="AB43" s="135"/>
      <c r="AC43" s="135"/>
      <c r="AD43" s="135"/>
      <c r="AE43" s="135" t="s">
        <v>147</v>
      </c>
      <c r="AF43" s="135">
        <v>0</v>
      </c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36"/>
      <c r="B44" s="146"/>
      <c r="C44" s="175" t="s">
        <v>1110</v>
      </c>
      <c r="D44" s="149"/>
      <c r="E44" s="153">
        <v>34.6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59"/>
      <c r="V44" s="135"/>
      <c r="W44" s="135"/>
      <c r="X44" s="135"/>
      <c r="Y44" s="135"/>
      <c r="Z44" s="135"/>
      <c r="AA44" s="135"/>
      <c r="AB44" s="135"/>
      <c r="AC44" s="135"/>
      <c r="AD44" s="135"/>
      <c r="AE44" s="135" t="s">
        <v>147</v>
      </c>
      <c r="AF44" s="135">
        <v>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36">
        <v>19</v>
      </c>
      <c r="B45" s="146" t="s">
        <v>438</v>
      </c>
      <c r="C45" s="174" t="s">
        <v>439</v>
      </c>
      <c r="D45" s="148" t="s">
        <v>269</v>
      </c>
      <c r="E45" s="152">
        <v>42</v>
      </c>
      <c r="F45" s="158"/>
      <c r="G45" s="159">
        <f>ROUND(E45*F45,2)</f>
        <v>0</v>
      </c>
      <c r="H45" s="158"/>
      <c r="I45" s="159">
        <f>ROUND(E45*H45,2)</f>
        <v>0</v>
      </c>
      <c r="J45" s="158"/>
      <c r="K45" s="159">
        <f>ROUND(E45*J45,2)</f>
        <v>0</v>
      </c>
      <c r="L45" s="159">
        <v>15</v>
      </c>
      <c r="M45" s="159">
        <f>G45*(1+L45/100)</f>
        <v>0</v>
      </c>
      <c r="N45" s="159">
        <v>1.0200000000000001E-3</v>
      </c>
      <c r="O45" s="159">
        <f>ROUND(E45*N45,2)</f>
        <v>0.04</v>
      </c>
      <c r="P45" s="159">
        <v>0</v>
      </c>
      <c r="Q45" s="159">
        <f>ROUND(E45*P45,2)</f>
        <v>0</v>
      </c>
      <c r="R45" s="159"/>
      <c r="S45" s="159"/>
      <c r="T45" s="160">
        <v>0.36</v>
      </c>
      <c r="U45" s="159">
        <f>ROUND(E45*T45,2)</f>
        <v>15.12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 t="s">
        <v>145</v>
      </c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36"/>
      <c r="B46" s="146"/>
      <c r="C46" s="175" t="s">
        <v>1111</v>
      </c>
      <c r="D46" s="149"/>
      <c r="E46" s="153">
        <v>42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60"/>
      <c r="U46" s="159"/>
      <c r="V46" s="135"/>
      <c r="W46" s="135"/>
      <c r="X46" s="135"/>
      <c r="Y46" s="135"/>
      <c r="Z46" s="135"/>
      <c r="AA46" s="135"/>
      <c r="AB46" s="135"/>
      <c r="AC46" s="135"/>
      <c r="AD46" s="135"/>
      <c r="AE46" s="135" t="s">
        <v>147</v>
      </c>
      <c r="AF46" s="135">
        <v>0</v>
      </c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36">
        <v>20</v>
      </c>
      <c r="B47" s="146" t="s">
        <v>441</v>
      </c>
      <c r="C47" s="174" t="s">
        <v>442</v>
      </c>
      <c r="D47" s="148" t="s">
        <v>202</v>
      </c>
      <c r="E47" s="152">
        <v>1.86</v>
      </c>
      <c r="F47" s="158"/>
      <c r="G47" s="159">
        <f>ROUND(E47*F47,2)</f>
        <v>0</v>
      </c>
      <c r="H47" s="158"/>
      <c r="I47" s="159">
        <f>ROUND(E47*H47,2)</f>
        <v>0</v>
      </c>
      <c r="J47" s="158"/>
      <c r="K47" s="159">
        <f>ROUND(E47*J47,2)</f>
        <v>0</v>
      </c>
      <c r="L47" s="159">
        <v>15</v>
      </c>
      <c r="M47" s="159">
        <f>G47*(1+L47/100)</f>
        <v>0</v>
      </c>
      <c r="N47" s="159">
        <v>4.6820000000000001E-2</v>
      </c>
      <c r="O47" s="159">
        <f>ROUND(E47*N47,2)</f>
        <v>0.09</v>
      </c>
      <c r="P47" s="159">
        <v>0</v>
      </c>
      <c r="Q47" s="159">
        <f>ROUND(E47*P47,2)</f>
        <v>0</v>
      </c>
      <c r="R47" s="159"/>
      <c r="S47" s="159"/>
      <c r="T47" s="160">
        <v>0.75800000000000001</v>
      </c>
      <c r="U47" s="159">
        <f>ROUND(E47*T47,2)</f>
        <v>1.41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 t="s">
        <v>145</v>
      </c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36"/>
      <c r="B48" s="146"/>
      <c r="C48" s="175" t="s">
        <v>1112</v>
      </c>
      <c r="D48" s="149"/>
      <c r="E48" s="153">
        <v>1.86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60"/>
      <c r="U48" s="159"/>
      <c r="V48" s="135"/>
      <c r="W48" s="135"/>
      <c r="X48" s="135"/>
      <c r="Y48" s="135"/>
      <c r="Z48" s="135"/>
      <c r="AA48" s="135"/>
      <c r="AB48" s="135"/>
      <c r="AC48" s="135"/>
      <c r="AD48" s="135"/>
      <c r="AE48" s="135" t="s">
        <v>147</v>
      </c>
      <c r="AF48" s="135">
        <v>0</v>
      </c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36">
        <v>21</v>
      </c>
      <c r="B49" s="146" t="s">
        <v>445</v>
      </c>
      <c r="C49" s="174" t="s">
        <v>446</v>
      </c>
      <c r="D49" s="148" t="s">
        <v>202</v>
      </c>
      <c r="E49" s="152">
        <v>1.216</v>
      </c>
      <c r="F49" s="158"/>
      <c r="G49" s="159">
        <f>ROUND(E49*F49,2)</f>
        <v>0</v>
      </c>
      <c r="H49" s="158"/>
      <c r="I49" s="159">
        <f>ROUND(E49*H49,2)</f>
        <v>0</v>
      </c>
      <c r="J49" s="158"/>
      <c r="K49" s="159">
        <f>ROUND(E49*J49,2)</f>
        <v>0</v>
      </c>
      <c r="L49" s="159">
        <v>15</v>
      </c>
      <c r="M49" s="159">
        <f>G49*(1+L49/100)</f>
        <v>0</v>
      </c>
      <c r="N49" s="159">
        <v>0.1656</v>
      </c>
      <c r="O49" s="159">
        <f>ROUND(E49*N49,2)</f>
        <v>0.2</v>
      </c>
      <c r="P49" s="159">
        <v>0</v>
      </c>
      <c r="Q49" s="159">
        <f>ROUND(E49*P49,2)</f>
        <v>0</v>
      </c>
      <c r="R49" s="159"/>
      <c r="S49" s="159"/>
      <c r="T49" s="160">
        <v>1.2225999999999999</v>
      </c>
      <c r="U49" s="159">
        <f>ROUND(E49*T49,2)</f>
        <v>1.49</v>
      </c>
      <c r="V49" s="135"/>
      <c r="W49" s="135"/>
      <c r="X49" s="135"/>
      <c r="Y49" s="135"/>
      <c r="Z49" s="135"/>
      <c r="AA49" s="135"/>
      <c r="AB49" s="135"/>
      <c r="AC49" s="135"/>
      <c r="AD49" s="135"/>
      <c r="AE49" s="135" t="s">
        <v>150</v>
      </c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36"/>
      <c r="B50" s="146"/>
      <c r="C50" s="175" t="s">
        <v>1113</v>
      </c>
      <c r="D50" s="149"/>
      <c r="E50" s="153">
        <v>1.216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60"/>
      <c r="U50" s="159"/>
      <c r="V50" s="135"/>
      <c r="W50" s="135"/>
      <c r="X50" s="135"/>
      <c r="Y50" s="135"/>
      <c r="Z50" s="135"/>
      <c r="AA50" s="135"/>
      <c r="AB50" s="135"/>
      <c r="AC50" s="135"/>
      <c r="AD50" s="135"/>
      <c r="AE50" s="135" t="s">
        <v>147</v>
      </c>
      <c r="AF50" s="135">
        <v>0</v>
      </c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36">
        <v>22</v>
      </c>
      <c r="B51" s="146" t="s">
        <v>448</v>
      </c>
      <c r="C51" s="174" t="s">
        <v>449</v>
      </c>
      <c r="D51" s="148" t="s">
        <v>202</v>
      </c>
      <c r="E51" s="152">
        <v>97.5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15</v>
      </c>
      <c r="M51" s="159">
        <f>G51*(1+L51/100)</f>
        <v>0</v>
      </c>
      <c r="N51" s="159">
        <v>2.5699999999999998E-3</v>
      </c>
      <c r="O51" s="159">
        <f>ROUND(E51*N51,2)</f>
        <v>0.25</v>
      </c>
      <c r="P51" s="159">
        <v>0</v>
      </c>
      <c r="Q51" s="159">
        <f>ROUND(E51*P51,2)</f>
        <v>0</v>
      </c>
      <c r="R51" s="159"/>
      <c r="S51" s="159"/>
      <c r="T51" s="160">
        <v>0.13</v>
      </c>
      <c r="U51" s="159">
        <f>ROUND(E51*T51,2)</f>
        <v>12.68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 t="s">
        <v>145</v>
      </c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36"/>
      <c r="B52" s="146"/>
      <c r="C52" s="175" t="s">
        <v>1114</v>
      </c>
      <c r="D52" s="149"/>
      <c r="E52" s="153">
        <v>97.5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59"/>
      <c r="V52" s="135"/>
      <c r="W52" s="135"/>
      <c r="X52" s="135"/>
      <c r="Y52" s="135"/>
      <c r="Z52" s="135"/>
      <c r="AA52" s="135"/>
      <c r="AB52" s="135"/>
      <c r="AC52" s="135"/>
      <c r="AD52" s="135"/>
      <c r="AE52" s="135" t="s">
        <v>147</v>
      </c>
      <c r="AF52" s="135">
        <v>0</v>
      </c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36">
        <v>23</v>
      </c>
      <c r="B53" s="146" t="s">
        <v>451</v>
      </c>
      <c r="C53" s="174" t="s">
        <v>452</v>
      </c>
      <c r="D53" s="148" t="s">
        <v>202</v>
      </c>
      <c r="E53" s="152">
        <v>10.525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15</v>
      </c>
      <c r="M53" s="159">
        <f>G53*(1+L53/100)</f>
        <v>0</v>
      </c>
      <c r="N53" s="159">
        <v>0.13522999999999999</v>
      </c>
      <c r="O53" s="159">
        <f>ROUND(E53*N53,2)</f>
        <v>1.42</v>
      </c>
      <c r="P53" s="159">
        <v>0</v>
      </c>
      <c r="Q53" s="159">
        <f>ROUND(E53*P53,2)</f>
        <v>0</v>
      </c>
      <c r="R53" s="159"/>
      <c r="S53" s="159"/>
      <c r="T53" s="160">
        <v>0.68400000000000005</v>
      </c>
      <c r="U53" s="159">
        <f>ROUND(E53*T53,2)</f>
        <v>7.2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 t="s">
        <v>145</v>
      </c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36"/>
      <c r="B54" s="146"/>
      <c r="C54" s="175" t="s">
        <v>1115</v>
      </c>
      <c r="D54" s="149"/>
      <c r="E54" s="153">
        <v>10.525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59"/>
      <c r="V54" s="135"/>
      <c r="W54" s="135"/>
      <c r="X54" s="135"/>
      <c r="Y54" s="135"/>
      <c r="Z54" s="135"/>
      <c r="AA54" s="135"/>
      <c r="AB54" s="135"/>
      <c r="AC54" s="135"/>
      <c r="AD54" s="135"/>
      <c r="AE54" s="135" t="s">
        <v>147</v>
      </c>
      <c r="AF54" s="135">
        <v>0</v>
      </c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36">
        <v>24</v>
      </c>
      <c r="B55" s="146" t="s">
        <v>454</v>
      </c>
      <c r="C55" s="174" t="s">
        <v>455</v>
      </c>
      <c r="D55" s="148" t="s">
        <v>202</v>
      </c>
      <c r="E55" s="152">
        <v>17.36</v>
      </c>
      <c r="F55" s="158"/>
      <c r="G55" s="159">
        <f>ROUND(E55*F55,2)</f>
        <v>0</v>
      </c>
      <c r="H55" s="158"/>
      <c r="I55" s="159">
        <f>ROUND(E55*H55,2)</f>
        <v>0</v>
      </c>
      <c r="J55" s="158"/>
      <c r="K55" s="159">
        <f>ROUND(E55*J55,2)</f>
        <v>0</v>
      </c>
      <c r="L55" s="159">
        <v>15</v>
      </c>
      <c r="M55" s="159">
        <f>G55*(1+L55/100)</f>
        <v>0</v>
      </c>
      <c r="N55" s="159">
        <v>3.0000000000000001E-3</v>
      </c>
      <c r="O55" s="159">
        <f>ROUND(E55*N55,2)</f>
        <v>0.05</v>
      </c>
      <c r="P55" s="159">
        <v>0</v>
      </c>
      <c r="Q55" s="159">
        <f>ROUND(E55*P55,2)</f>
        <v>0</v>
      </c>
      <c r="R55" s="159"/>
      <c r="S55" s="159"/>
      <c r="T55" s="160">
        <v>0.21199999999999999</v>
      </c>
      <c r="U55" s="159">
        <f>ROUND(E55*T55,2)</f>
        <v>3.68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 t="s">
        <v>145</v>
      </c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36"/>
      <c r="B56" s="146"/>
      <c r="C56" s="175" t="s">
        <v>1116</v>
      </c>
      <c r="D56" s="149"/>
      <c r="E56" s="153">
        <v>0.76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60"/>
      <c r="U56" s="159"/>
      <c r="V56" s="135"/>
      <c r="W56" s="135"/>
      <c r="X56" s="135"/>
      <c r="Y56" s="135"/>
      <c r="Z56" s="135"/>
      <c r="AA56" s="135"/>
      <c r="AB56" s="135"/>
      <c r="AC56" s="135"/>
      <c r="AD56" s="135"/>
      <c r="AE56" s="135" t="s">
        <v>147</v>
      </c>
      <c r="AF56" s="135">
        <v>0</v>
      </c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36"/>
      <c r="B57" s="146"/>
      <c r="C57" s="175" t="s">
        <v>1117</v>
      </c>
      <c r="D57" s="149"/>
      <c r="E57" s="153">
        <v>4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60"/>
      <c r="U57" s="159"/>
      <c r="V57" s="135"/>
      <c r="W57" s="135"/>
      <c r="X57" s="135"/>
      <c r="Y57" s="135"/>
      <c r="Z57" s="135"/>
      <c r="AA57" s="135"/>
      <c r="AB57" s="135"/>
      <c r="AC57" s="135"/>
      <c r="AD57" s="135"/>
      <c r="AE57" s="135" t="s">
        <v>147</v>
      </c>
      <c r="AF57" s="135">
        <v>0</v>
      </c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ht="22.5" outlineLevel="1" x14ac:dyDescent="0.2">
      <c r="A58" s="136"/>
      <c r="B58" s="146"/>
      <c r="C58" s="175" t="s">
        <v>1118</v>
      </c>
      <c r="D58" s="149"/>
      <c r="E58" s="153">
        <v>6.15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60"/>
      <c r="U58" s="159"/>
      <c r="V58" s="135"/>
      <c r="W58" s="135"/>
      <c r="X58" s="135"/>
      <c r="Y58" s="135"/>
      <c r="Z58" s="135"/>
      <c r="AA58" s="135"/>
      <c r="AB58" s="135"/>
      <c r="AC58" s="135"/>
      <c r="AD58" s="135"/>
      <c r="AE58" s="135" t="s">
        <v>147</v>
      </c>
      <c r="AF58" s="135">
        <v>0</v>
      </c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36"/>
      <c r="B59" s="146"/>
      <c r="C59" s="175" t="s">
        <v>1119</v>
      </c>
      <c r="D59" s="149"/>
      <c r="E59" s="153">
        <v>6.45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60"/>
      <c r="U59" s="159"/>
      <c r="V59" s="135"/>
      <c r="W59" s="135"/>
      <c r="X59" s="135"/>
      <c r="Y59" s="135"/>
      <c r="Z59" s="135"/>
      <c r="AA59" s="135"/>
      <c r="AB59" s="135"/>
      <c r="AC59" s="135"/>
      <c r="AD59" s="135"/>
      <c r="AE59" s="135" t="s">
        <v>147</v>
      </c>
      <c r="AF59" s="135">
        <v>0</v>
      </c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36">
        <v>25</v>
      </c>
      <c r="B60" s="146" t="s">
        <v>460</v>
      </c>
      <c r="C60" s="174" t="s">
        <v>461</v>
      </c>
      <c r="D60" s="148" t="s">
        <v>269</v>
      </c>
      <c r="E60" s="152">
        <v>7.8</v>
      </c>
      <c r="F60" s="158"/>
      <c r="G60" s="159">
        <f>ROUND(E60*F60,2)</f>
        <v>0</v>
      </c>
      <c r="H60" s="158"/>
      <c r="I60" s="159">
        <f>ROUND(E60*H60,2)</f>
        <v>0</v>
      </c>
      <c r="J60" s="158"/>
      <c r="K60" s="159">
        <f>ROUND(E60*J60,2)</f>
        <v>0</v>
      </c>
      <c r="L60" s="159">
        <v>15</v>
      </c>
      <c r="M60" s="159">
        <f>G60*(1+L60/100)</f>
        <v>0</v>
      </c>
      <c r="N60" s="159">
        <v>0.20787</v>
      </c>
      <c r="O60" s="159">
        <f>ROUND(E60*N60,2)</f>
        <v>1.62</v>
      </c>
      <c r="P60" s="159">
        <v>0</v>
      </c>
      <c r="Q60" s="159">
        <f>ROUND(E60*P60,2)</f>
        <v>0</v>
      </c>
      <c r="R60" s="159"/>
      <c r="S60" s="159"/>
      <c r="T60" s="160">
        <v>3.75</v>
      </c>
      <c r="U60" s="159">
        <f>ROUND(E60*T60,2)</f>
        <v>29.25</v>
      </c>
      <c r="V60" s="135"/>
      <c r="W60" s="135"/>
      <c r="X60" s="135"/>
      <c r="Y60" s="135"/>
      <c r="Z60" s="135"/>
      <c r="AA60" s="135"/>
      <c r="AB60" s="135"/>
      <c r="AC60" s="135"/>
      <c r="AD60" s="135"/>
      <c r="AE60" s="135" t="s">
        <v>145</v>
      </c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36">
        <v>26</v>
      </c>
      <c r="B61" s="146" t="s">
        <v>267</v>
      </c>
      <c r="C61" s="174" t="s">
        <v>1120</v>
      </c>
      <c r="D61" s="148" t="s">
        <v>269</v>
      </c>
      <c r="E61" s="152">
        <v>7.8</v>
      </c>
      <c r="F61" s="158"/>
      <c r="G61" s="159">
        <f>ROUND(E61*F61,2)</f>
        <v>0</v>
      </c>
      <c r="H61" s="158"/>
      <c r="I61" s="159">
        <f>ROUND(E61*H61,2)</f>
        <v>0</v>
      </c>
      <c r="J61" s="158"/>
      <c r="K61" s="159">
        <f>ROUND(E61*J61,2)</f>
        <v>0</v>
      </c>
      <c r="L61" s="159">
        <v>15</v>
      </c>
      <c r="M61" s="159">
        <f>G61*(1+L61/100)</f>
        <v>0</v>
      </c>
      <c r="N61" s="159">
        <v>0.21367</v>
      </c>
      <c r="O61" s="159">
        <f>ROUND(E61*N61,2)</f>
        <v>1.67</v>
      </c>
      <c r="P61" s="159">
        <v>0</v>
      </c>
      <c r="Q61" s="159">
        <f>ROUND(E61*P61,2)</f>
        <v>0</v>
      </c>
      <c r="R61" s="159"/>
      <c r="S61" s="159"/>
      <c r="T61" s="160">
        <v>4.0999999999999996</v>
      </c>
      <c r="U61" s="159">
        <f>ROUND(E61*T61,2)</f>
        <v>31.98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 t="s">
        <v>145</v>
      </c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36">
        <v>27</v>
      </c>
      <c r="B62" s="146" t="s">
        <v>462</v>
      </c>
      <c r="C62" s="174" t="s">
        <v>463</v>
      </c>
      <c r="D62" s="148" t="s">
        <v>202</v>
      </c>
      <c r="E62" s="152">
        <v>12.978</v>
      </c>
      <c r="F62" s="158"/>
      <c r="G62" s="159">
        <f>ROUND(E62*F62,2)</f>
        <v>0</v>
      </c>
      <c r="H62" s="158"/>
      <c r="I62" s="159">
        <f>ROUND(E62*H62,2)</f>
        <v>0</v>
      </c>
      <c r="J62" s="158"/>
      <c r="K62" s="159">
        <f>ROUND(E62*J62,2)</f>
        <v>0</v>
      </c>
      <c r="L62" s="159">
        <v>15</v>
      </c>
      <c r="M62" s="159">
        <f>G62*(1+L62/100)</f>
        <v>0</v>
      </c>
      <c r="N62" s="159">
        <v>1.4E-3</v>
      </c>
      <c r="O62" s="159">
        <f>ROUND(E62*N62,2)</f>
        <v>0.02</v>
      </c>
      <c r="P62" s="159">
        <v>0</v>
      </c>
      <c r="Q62" s="159">
        <f>ROUND(E62*P62,2)</f>
        <v>0</v>
      </c>
      <c r="R62" s="159"/>
      <c r="S62" s="159"/>
      <c r="T62" s="160">
        <v>0</v>
      </c>
      <c r="U62" s="159">
        <f>ROUND(E62*T62,2)</f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 t="s">
        <v>305</v>
      </c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36"/>
      <c r="B63" s="146"/>
      <c r="C63" s="175" t="s">
        <v>1121</v>
      </c>
      <c r="D63" s="149"/>
      <c r="E63" s="153">
        <v>6.3345000000000002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60"/>
      <c r="U63" s="159"/>
      <c r="V63" s="135"/>
      <c r="W63" s="135"/>
      <c r="X63" s="135"/>
      <c r="Y63" s="135"/>
      <c r="Z63" s="135"/>
      <c r="AA63" s="135"/>
      <c r="AB63" s="135"/>
      <c r="AC63" s="135"/>
      <c r="AD63" s="135"/>
      <c r="AE63" s="135" t="s">
        <v>147</v>
      </c>
      <c r="AF63" s="135">
        <v>0</v>
      </c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36"/>
      <c r="B64" s="146"/>
      <c r="C64" s="175" t="s">
        <v>1122</v>
      </c>
      <c r="D64" s="149"/>
      <c r="E64" s="153">
        <v>6.6435000000000004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60"/>
      <c r="U64" s="159"/>
      <c r="V64" s="135"/>
      <c r="W64" s="135"/>
      <c r="X64" s="135"/>
      <c r="Y64" s="135"/>
      <c r="Z64" s="135"/>
      <c r="AA64" s="135"/>
      <c r="AB64" s="135"/>
      <c r="AC64" s="135"/>
      <c r="AD64" s="135"/>
      <c r="AE64" s="135" t="s">
        <v>147</v>
      </c>
      <c r="AF64" s="135">
        <v>0</v>
      </c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ht="22.5" outlineLevel="1" x14ac:dyDescent="0.2">
      <c r="A65" s="136">
        <v>28</v>
      </c>
      <c r="B65" s="146" t="s">
        <v>466</v>
      </c>
      <c r="C65" s="174" t="s">
        <v>467</v>
      </c>
      <c r="D65" s="148" t="s">
        <v>202</v>
      </c>
      <c r="E65" s="152">
        <v>4.12</v>
      </c>
      <c r="F65" s="158"/>
      <c r="G65" s="159">
        <f>ROUND(E65*F65,2)</f>
        <v>0</v>
      </c>
      <c r="H65" s="158"/>
      <c r="I65" s="159">
        <f>ROUND(E65*H65,2)</f>
        <v>0</v>
      </c>
      <c r="J65" s="158"/>
      <c r="K65" s="159">
        <f>ROUND(E65*J65,2)</f>
        <v>0</v>
      </c>
      <c r="L65" s="159">
        <v>15</v>
      </c>
      <c r="M65" s="159">
        <f>G65*(1+L65/100)</f>
        <v>0</v>
      </c>
      <c r="N65" s="159">
        <v>5.9999999999999995E-4</v>
      </c>
      <c r="O65" s="159">
        <f>ROUND(E65*N65,2)</f>
        <v>0</v>
      </c>
      <c r="P65" s="159">
        <v>0</v>
      </c>
      <c r="Q65" s="159">
        <f>ROUND(E65*P65,2)</f>
        <v>0</v>
      </c>
      <c r="R65" s="159"/>
      <c r="S65" s="159"/>
      <c r="T65" s="160">
        <v>0</v>
      </c>
      <c r="U65" s="159">
        <f>ROUND(E65*T65,2)</f>
        <v>0</v>
      </c>
      <c r="V65" s="135"/>
      <c r="W65" s="135"/>
      <c r="X65" s="135"/>
      <c r="Y65" s="135"/>
      <c r="Z65" s="135"/>
      <c r="AA65" s="135"/>
      <c r="AB65" s="135"/>
      <c r="AC65" s="135"/>
      <c r="AD65" s="135"/>
      <c r="AE65" s="135" t="s">
        <v>305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36"/>
      <c r="B66" s="146"/>
      <c r="C66" s="175" t="s">
        <v>1123</v>
      </c>
      <c r="D66" s="149"/>
      <c r="E66" s="153">
        <v>4.12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60"/>
      <c r="U66" s="159"/>
      <c r="V66" s="135"/>
      <c r="W66" s="135"/>
      <c r="X66" s="135"/>
      <c r="Y66" s="135"/>
      <c r="Z66" s="135"/>
      <c r="AA66" s="135"/>
      <c r="AB66" s="135"/>
      <c r="AC66" s="135"/>
      <c r="AD66" s="135"/>
      <c r="AE66" s="135" t="s">
        <v>147</v>
      </c>
      <c r="AF66" s="135">
        <v>0</v>
      </c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1" x14ac:dyDescent="0.2">
      <c r="A67" s="136">
        <v>29</v>
      </c>
      <c r="B67" s="146" t="s">
        <v>469</v>
      </c>
      <c r="C67" s="174" t="s">
        <v>470</v>
      </c>
      <c r="D67" s="148" t="s">
        <v>202</v>
      </c>
      <c r="E67" s="152">
        <v>0.78280000000000005</v>
      </c>
      <c r="F67" s="158"/>
      <c r="G67" s="159">
        <f>ROUND(E67*F67,2)</f>
        <v>0</v>
      </c>
      <c r="H67" s="158"/>
      <c r="I67" s="159">
        <f>ROUND(E67*H67,2)</f>
        <v>0</v>
      </c>
      <c r="J67" s="158"/>
      <c r="K67" s="159">
        <f>ROUND(E67*J67,2)</f>
        <v>0</v>
      </c>
      <c r="L67" s="159">
        <v>15</v>
      </c>
      <c r="M67" s="159">
        <f>G67*(1+L67/100)</f>
        <v>0</v>
      </c>
      <c r="N67" s="159">
        <v>1.1999999999999999E-3</v>
      </c>
      <c r="O67" s="159">
        <f>ROUND(E67*N67,2)</f>
        <v>0</v>
      </c>
      <c r="P67" s="159">
        <v>0</v>
      </c>
      <c r="Q67" s="159">
        <f>ROUND(E67*P67,2)</f>
        <v>0</v>
      </c>
      <c r="R67" s="159"/>
      <c r="S67" s="159"/>
      <c r="T67" s="160">
        <v>0</v>
      </c>
      <c r="U67" s="159">
        <f>ROUND(E67*T67,2)</f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 t="s">
        <v>305</v>
      </c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36"/>
      <c r="B68" s="146"/>
      <c r="C68" s="175" t="s">
        <v>1124</v>
      </c>
      <c r="D68" s="149"/>
      <c r="E68" s="153">
        <v>0.78280000000000005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60"/>
      <c r="U68" s="159"/>
      <c r="V68" s="135"/>
      <c r="W68" s="135"/>
      <c r="X68" s="135"/>
      <c r="Y68" s="135"/>
      <c r="Z68" s="135"/>
      <c r="AA68" s="135"/>
      <c r="AB68" s="135"/>
      <c r="AC68" s="135"/>
      <c r="AD68" s="135"/>
      <c r="AE68" s="135" t="s">
        <v>147</v>
      </c>
      <c r="AF68" s="135">
        <v>0</v>
      </c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x14ac:dyDescent="0.2">
      <c r="A69" s="142" t="s">
        <v>140</v>
      </c>
      <c r="B69" s="147" t="s">
        <v>52</v>
      </c>
      <c r="C69" s="176" t="s">
        <v>53</v>
      </c>
      <c r="D69" s="150"/>
      <c r="E69" s="154"/>
      <c r="F69" s="161"/>
      <c r="G69" s="161">
        <f>SUMIF(AE70:AE98,"&lt;&gt;NOR",G70:G98)</f>
        <v>0</v>
      </c>
      <c r="H69" s="161"/>
      <c r="I69" s="161">
        <f>SUM(I70:I98)</f>
        <v>0</v>
      </c>
      <c r="J69" s="161"/>
      <c r="K69" s="161">
        <f>SUM(K70:K98)</f>
        <v>0</v>
      </c>
      <c r="L69" s="161"/>
      <c r="M69" s="161">
        <f>SUM(M70:M98)</f>
        <v>0</v>
      </c>
      <c r="N69" s="161"/>
      <c r="O69" s="161">
        <f>SUM(O70:O98)</f>
        <v>106.38</v>
      </c>
      <c r="P69" s="161"/>
      <c r="Q69" s="161">
        <f>SUM(Q70:Q98)</f>
        <v>0</v>
      </c>
      <c r="R69" s="161"/>
      <c r="S69" s="161"/>
      <c r="T69" s="162"/>
      <c r="U69" s="161">
        <f>SUM(U70:U98)</f>
        <v>240.91</v>
      </c>
      <c r="AE69" t="s">
        <v>141</v>
      </c>
    </row>
    <row r="70" spans="1:60" outlineLevel="1" x14ac:dyDescent="0.2">
      <c r="A70" s="136">
        <v>30</v>
      </c>
      <c r="B70" s="146" t="s">
        <v>472</v>
      </c>
      <c r="C70" s="174" t="s">
        <v>473</v>
      </c>
      <c r="D70" s="148" t="s">
        <v>144</v>
      </c>
      <c r="E70" s="152">
        <v>0.61238000000000004</v>
      </c>
      <c r="F70" s="158"/>
      <c r="G70" s="159">
        <f>ROUND(E70*F70,2)</f>
        <v>0</v>
      </c>
      <c r="H70" s="158"/>
      <c r="I70" s="159">
        <f>ROUND(E70*H70,2)</f>
        <v>0</v>
      </c>
      <c r="J70" s="158"/>
      <c r="K70" s="159">
        <f>ROUND(E70*J70,2)</f>
        <v>0</v>
      </c>
      <c r="L70" s="159">
        <v>15</v>
      </c>
      <c r="M70" s="159">
        <f>G70*(1+L70/100)</f>
        <v>0</v>
      </c>
      <c r="N70" s="159">
        <v>2.5698099999999999</v>
      </c>
      <c r="O70" s="159">
        <f>ROUND(E70*N70,2)</f>
        <v>1.57</v>
      </c>
      <c r="P70" s="159">
        <v>0</v>
      </c>
      <c r="Q70" s="159">
        <f>ROUND(E70*P70,2)</f>
        <v>0</v>
      </c>
      <c r="R70" s="159"/>
      <c r="S70" s="159"/>
      <c r="T70" s="160">
        <v>7.8579999999999997</v>
      </c>
      <c r="U70" s="159">
        <f>ROUND(E70*T70,2)</f>
        <v>4.8099999999999996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 t="s">
        <v>150</v>
      </c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ht="22.5" outlineLevel="1" x14ac:dyDescent="0.2">
      <c r="A71" s="136"/>
      <c r="B71" s="146"/>
      <c r="C71" s="175" t="s">
        <v>1125</v>
      </c>
      <c r="D71" s="149"/>
      <c r="E71" s="153">
        <v>0.61238000000000004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60"/>
      <c r="U71" s="159"/>
      <c r="V71" s="135"/>
      <c r="W71" s="135"/>
      <c r="X71" s="135"/>
      <c r="Y71" s="135"/>
      <c r="Z71" s="135"/>
      <c r="AA71" s="135"/>
      <c r="AB71" s="135"/>
      <c r="AC71" s="135"/>
      <c r="AD71" s="135"/>
      <c r="AE71" s="135" t="s">
        <v>147</v>
      </c>
      <c r="AF71" s="135">
        <v>0</v>
      </c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36">
        <v>31</v>
      </c>
      <c r="B72" s="146" t="s">
        <v>475</v>
      </c>
      <c r="C72" s="174" t="s">
        <v>476</v>
      </c>
      <c r="D72" s="148" t="s">
        <v>218</v>
      </c>
      <c r="E72" s="152">
        <v>0.13924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15</v>
      </c>
      <c r="M72" s="159">
        <f>G72*(1+L72/100)</f>
        <v>0</v>
      </c>
      <c r="N72" s="159">
        <v>1.02139</v>
      </c>
      <c r="O72" s="159">
        <f>ROUND(E72*N72,2)</f>
        <v>0.14000000000000001</v>
      </c>
      <c r="P72" s="159">
        <v>0</v>
      </c>
      <c r="Q72" s="159">
        <f>ROUND(E72*P72,2)</f>
        <v>0</v>
      </c>
      <c r="R72" s="159"/>
      <c r="S72" s="159"/>
      <c r="T72" s="160">
        <v>26.616</v>
      </c>
      <c r="U72" s="159">
        <f>ROUND(E72*T72,2)</f>
        <v>3.71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 t="s">
        <v>150</v>
      </c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36"/>
      <c r="B73" s="146"/>
      <c r="C73" s="175" t="s">
        <v>477</v>
      </c>
      <c r="D73" s="149"/>
      <c r="E73" s="153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60"/>
      <c r="U73" s="159"/>
      <c r="V73" s="135"/>
      <c r="W73" s="135"/>
      <c r="X73" s="135"/>
      <c r="Y73" s="135"/>
      <c r="Z73" s="135"/>
      <c r="AA73" s="135"/>
      <c r="AB73" s="135"/>
      <c r="AC73" s="135"/>
      <c r="AD73" s="135"/>
      <c r="AE73" s="135" t="s">
        <v>147</v>
      </c>
      <c r="AF73" s="135">
        <v>0</v>
      </c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36"/>
      <c r="B74" s="146"/>
      <c r="C74" s="175" t="s">
        <v>1126</v>
      </c>
      <c r="D74" s="149"/>
      <c r="E74" s="153">
        <v>6.3579999999999998E-2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60"/>
      <c r="U74" s="159"/>
      <c r="V74" s="135"/>
      <c r="W74" s="135"/>
      <c r="X74" s="135"/>
      <c r="Y74" s="135"/>
      <c r="Z74" s="135"/>
      <c r="AA74" s="135"/>
      <c r="AB74" s="135"/>
      <c r="AC74" s="135"/>
      <c r="AD74" s="135"/>
      <c r="AE74" s="135" t="s">
        <v>147</v>
      </c>
      <c r="AF74" s="135">
        <v>0</v>
      </c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36"/>
      <c r="B75" s="146"/>
      <c r="C75" s="175" t="s">
        <v>479</v>
      </c>
      <c r="D75" s="149"/>
      <c r="E75" s="153">
        <v>7.5660000000000005E-2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60"/>
      <c r="U75" s="159"/>
      <c r="V75" s="135"/>
      <c r="W75" s="135"/>
      <c r="X75" s="135"/>
      <c r="Y75" s="135"/>
      <c r="Z75" s="135"/>
      <c r="AA75" s="135"/>
      <c r="AB75" s="135"/>
      <c r="AC75" s="135"/>
      <c r="AD75" s="135"/>
      <c r="AE75" s="135" t="s">
        <v>147</v>
      </c>
      <c r="AF75" s="135">
        <v>0</v>
      </c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36">
        <v>32</v>
      </c>
      <c r="B76" s="146" t="s">
        <v>480</v>
      </c>
      <c r="C76" s="174" t="s">
        <v>481</v>
      </c>
      <c r="D76" s="148" t="s">
        <v>218</v>
      </c>
      <c r="E76" s="152">
        <v>0.60851999999999995</v>
      </c>
      <c r="F76" s="158"/>
      <c r="G76" s="159">
        <f>ROUND(E76*F76,2)</f>
        <v>0</v>
      </c>
      <c r="H76" s="158"/>
      <c r="I76" s="159">
        <f>ROUND(E76*H76,2)</f>
        <v>0</v>
      </c>
      <c r="J76" s="158"/>
      <c r="K76" s="159">
        <f>ROUND(E76*J76,2)</f>
        <v>0</v>
      </c>
      <c r="L76" s="159">
        <v>15</v>
      </c>
      <c r="M76" s="159">
        <f>G76*(1+L76/100)</f>
        <v>0</v>
      </c>
      <c r="N76" s="159">
        <v>1.09188</v>
      </c>
      <c r="O76" s="159">
        <f>ROUND(E76*N76,2)</f>
        <v>0.66</v>
      </c>
      <c r="P76" s="159">
        <v>0</v>
      </c>
      <c r="Q76" s="159">
        <f>ROUND(E76*P76,2)</f>
        <v>0</v>
      </c>
      <c r="R76" s="159"/>
      <c r="S76" s="159"/>
      <c r="T76" s="160">
        <v>15.433</v>
      </c>
      <c r="U76" s="159">
        <f>ROUND(E76*T76,2)</f>
        <v>9.39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 t="s">
        <v>482</v>
      </c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36"/>
      <c r="B77" s="146"/>
      <c r="C77" s="175" t="s">
        <v>1127</v>
      </c>
      <c r="D77" s="149"/>
      <c r="E77" s="153">
        <v>0.60851999999999995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60"/>
      <c r="U77" s="159"/>
      <c r="V77" s="135"/>
      <c r="W77" s="135"/>
      <c r="X77" s="135"/>
      <c r="Y77" s="135"/>
      <c r="Z77" s="135"/>
      <c r="AA77" s="135"/>
      <c r="AB77" s="135"/>
      <c r="AC77" s="135"/>
      <c r="AD77" s="135"/>
      <c r="AE77" s="135" t="s">
        <v>147</v>
      </c>
      <c r="AF77" s="135">
        <v>0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36">
        <v>33</v>
      </c>
      <c r="B78" s="146" t="s">
        <v>484</v>
      </c>
      <c r="C78" s="174" t="s">
        <v>485</v>
      </c>
      <c r="D78" s="148" t="s">
        <v>269</v>
      </c>
      <c r="E78" s="152">
        <v>31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15</v>
      </c>
      <c r="M78" s="159">
        <f>G78*(1+L78/100)</f>
        <v>0</v>
      </c>
      <c r="N78" s="159">
        <v>2.9950000000000001E-2</v>
      </c>
      <c r="O78" s="159">
        <f>ROUND(E78*N78,2)</f>
        <v>0.93</v>
      </c>
      <c r="P78" s="159">
        <v>0</v>
      </c>
      <c r="Q78" s="159">
        <f>ROUND(E78*P78,2)</f>
        <v>0</v>
      </c>
      <c r="R78" s="159"/>
      <c r="S78" s="159"/>
      <c r="T78" s="160">
        <v>0.245</v>
      </c>
      <c r="U78" s="159">
        <f>ROUND(E78*T78,2)</f>
        <v>7.6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 t="s">
        <v>145</v>
      </c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36"/>
      <c r="B79" s="146"/>
      <c r="C79" s="175" t="s">
        <v>1128</v>
      </c>
      <c r="D79" s="149"/>
      <c r="E79" s="153">
        <v>16.2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0"/>
      <c r="U79" s="159"/>
      <c r="V79" s="135"/>
      <c r="W79" s="135"/>
      <c r="X79" s="135"/>
      <c r="Y79" s="135"/>
      <c r="Z79" s="135"/>
      <c r="AA79" s="135"/>
      <c r="AB79" s="135"/>
      <c r="AC79" s="135"/>
      <c r="AD79" s="135"/>
      <c r="AE79" s="135" t="s">
        <v>147</v>
      </c>
      <c r="AF79" s="135">
        <v>0</v>
      </c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36"/>
      <c r="B80" s="146"/>
      <c r="C80" s="175" t="s">
        <v>1129</v>
      </c>
      <c r="D80" s="149"/>
      <c r="E80" s="153">
        <v>14.8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60"/>
      <c r="U80" s="159"/>
      <c r="V80" s="135"/>
      <c r="W80" s="135"/>
      <c r="X80" s="135"/>
      <c r="Y80" s="135"/>
      <c r="Z80" s="135"/>
      <c r="AA80" s="135"/>
      <c r="AB80" s="135"/>
      <c r="AC80" s="135"/>
      <c r="AD80" s="135"/>
      <c r="AE80" s="135" t="s">
        <v>147</v>
      </c>
      <c r="AF80" s="135">
        <v>0</v>
      </c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36">
        <v>34</v>
      </c>
      <c r="B81" s="146" t="s">
        <v>488</v>
      </c>
      <c r="C81" s="174" t="s">
        <v>489</v>
      </c>
      <c r="D81" s="148" t="s">
        <v>144</v>
      </c>
      <c r="E81" s="152">
        <v>6.7127499999999998</v>
      </c>
      <c r="F81" s="158"/>
      <c r="G81" s="159">
        <f>ROUND(E81*F81,2)</f>
        <v>0</v>
      </c>
      <c r="H81" s="158"/>
      <c r="I81" s="159">
        <f>ROUND(E81*H81,2)</f>
        <v>0</v>
      </c>
      <c r="J81" s="158"/>
      <c r="K81" s="159">
        <f>ROUND(E81*J81,2)</f>
        <v>0</v>
      </c>
      <c r="L81" s="159">
        <v>15</v>
      </c>
      <c r="M81" s="159">
        <f>G81*(1+L81/100)</f>
        <v>0</v>
      </c>
      <c r="N81" s="159">
        <v>2.4171</v>
      </c>
      <c r="O81" s="159">
        <f>ROUND(E81*N81,2)</f>
        <v>16.23</v>
      </c>
      <c r="P81" s="159">
        <v>0</v>
      </c>
      <c r="Q81" s="159">
        <f>ROUND(E81*P81,2)</f>
        <v>0</v>
      </c>
      <c r="R81" s="159"/>
      <c r="S81" s="159"/>
      <c r="T81" s="160">
        <v>1.448</v>
      </c>
      <c r="U81" s="159">
        <f>ROUND(E81*T81,2)</f>
        <v>9.7200000000000006</v>
      </c>
      <c r="V81" s="135"/>
      <c r="W81" s="135"/>
      <c r="X81" s="135"/>
      <c r="Y81" s="135"/>
      <c r="Z81" s="135"/>
      <c r="AA81" s="135"/>
      <c r="AB81" s="135"/>
      <c r="AC81" s="135"/>
      <c r="AD81" s="135"/>
      <c r="AE81" s="135" t="s">
        <v>145</v>
      </c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33.75" outlineLevel="1" x14ac:dyDescent="0.2">
      <c r="A82" s="136"/>
      <c r="B82" s="146"/>
      <c r="C82" s="175" t="s">
        <v>1130</v>
      </c>
      <c r="D82" s="149"/>
      <c r="E82" s="153">
        <v>2.9129999999999998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60"/>
      <c r="U82" s="159"/>
      <c r="V82" s="135"/>
      <c r="W82" s="135"/>
      <c r="X82" s="135"/>
      <c r="Y82" s="135"/>
      <c r="Z82" s="135"/>
      <c r="AA82" s="135"/>
      <c r="AB82" s="135"/>
      <c r="AC82" s="135"/>
      <c r="AD82" s="135"/>
      <c r="AE82" s="135" t="s">
        <v>147</v>
      </c>
      <c r="AF82" s="135">
        <v>0</v>
      </c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36"/>
      <c r="B83" s="146"/>
      <c r="C83" s="175" t="s">
        <v>1131</v>
      </c>
      <c r="D83" s="149"/>
      <c r="E83" s="153">
        <v>0.2225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60"/>
      <c r="U83" s="159"/>
      <c r="V83" s="135"/>
      <c r="W83" s="135"/>
      <c r="X83" s="135"/>
      <c r="Y83" s="135"/>
      <c r="Z83" s="135"/>
      <c r="AA83" s="135"/>
      <c r="AB83" s="135"/>
      <c r="AC83" s="135"/>
      <c r="AD83" s="135"/>
      <c r="AE83" s="135" t="s">
        <v>147</v>
      </c>
      <c r="AF83" s="135">
        <v>0</v>
      </c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36"/>
      <c r="B84" s="146"/>
      <c r="C84" s="175" t="s">
        <v>1132</v>
      </c>
      <c r="D84" s="149"/>
      <c r="E84" s="153">
        <v>2.16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60"/>
      <c r="U84" s="159"/>
      <c r="V84" s="135"/>
      <c r="W84" s="135"/>
      <c r="X84" s="135"/>
      <c r="Y84" s="135"/>
      <c r="Z84" s="135"/>
      <c r="AA84" s="135"/>
      <c r="AB84" s="135"/>
      <c r="AC84" s="135"/>
      <c r="AD84" s="135"/>
      <c r="AE84" s="135" t="s">
        <v>147</v>
      </c>
      <c r="AF84" s="135">
        <v>0</v>
      </c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33.75" outlineLevel="1" x14ac:dyDescent="0.2">
      <c r="A85" s="136"/>
      <c r="B85" s="146"/>
      <c r="C85" s="175" t="s">
        <v>1133</v>
      </c>
      <c r="D85" s="149"/>
      <c r="E85" s="153">
        <v>0.81974999999999998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159"/>
      <c r="V85" s="135"/>
      <c r="W85" s="135"/>
      <c r="X85" s="135"/>
      <c r="Y85" s="135"/>
      <c r="Z85" s="135"/>
      <c r="AA85" s="135"/>
      <c r="AB85" s="135"/>
      <c r="AC85" s="135"/>
      <c r="AD85" s="135"/>
      <c r="AE85" s="135" t="s">
        <v>147</v>
      </c>
      <c r="AF85" s="135">
        <v>0</v>
      </c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36"/>
      <c r="B86" s="146"/>
      <c r="C86" s="175" t="s">
        <v>1134</v>
      </c>
      <c r="D86" s="149"/>
      <c r="E86" s="153">
        <v>0.59750000000000003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60"/>
      <c r="U86" s="159"/>
      <c r="V86" s="135"/>
      <c r="W86" s="135"/>
      <c r="X86" s="135"/>
      <c r="Y86" s="135"/>
      <c r="Z86" s="135"/>
      <c r="AA86" s="135"/>
      <c r="AB86" s="135"/>
      <c r="AC86" s="135"/>
      <c r="AD86" s="135"/>
      <c r="AE86" s="135" t="s">
        <v>147</v>
      </c>
      <c r="AF86" s="135">
        <v>0</v>
      </c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36">
        <v>35</v>
      </c>
      <c r="B87" s="146" t="s">
        <v>495</v>
      </c>
      <c r="C87" s="174" t="s">
        <v>496</v>
      </c>
      <c r="D87" s="148" t="s">
        <v>202</v>
      </c>
      <c r="E87" s="152">
        <v>5.51</v>
      </c>
      <c r="F87" s="158"/>
      <c r="G87" s="159">
        <f>ROUND(E87*F87,2)</f>
        <v>0</v>
      </c>
      <c r="H87" s="158"/>
      <c r="I87" s="159">
        <f>ROUND(E87*H87,2)</f>
        <v>0</v>
      </c>
      <c r="J87" s="158"/>
      <c r="K87" s="159">
        <f>ROUND(E87*J87,2)</f>
        <v>0</v>
      </c>
      <c r="L87" s="159">
        <v>15</v>
      </c>
      <c r="M87" s="159">
        <f>G87*(1+L87/100)</f>
        <v>0</v>
      </c>
      <c r="N87" s="159">
        <v>3.4099999999999998E-3</v>
      </c>
      <c r="O87" s="159">
        <f>ROUND(E87*N87,2)</f>
        <v>0.02</v>
      </c>
      <c r="P87" s="159">
        <v>0</v>
      </c>
      <c r="Q87" s="159">
        <f>ROUND(E87*P87,2)</f>
        <v>0</v>
      </c>
      <c r="R87" s="159"/>
      <c r="S87" s="159"/>
      <c r="T87" s="160">
        <v>0.79</v>
      </c>
      <c r="U87" s="159">
        <f>ROUND(E87*T87,2)</f>
        <v>4.3499999999999996</v>
      </c>
      <c r="V87" s="135"/>
      <c r="W87" s="135"/>
      <c r="X87" s="135"/>
      <c r="Y87" s="135"/>
      <c r="Z87" s="135"/>
      <c r="AA87" s="135"/>
      <c r="AB87" s="135"/>
      <c r="AC87" s="135"/>
      <c r="AD87" s="135"/>
      <c r="AE87" s="135" t="s">
        <v>145</v>
      </c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36"/>
      <c r="B88" s="146"/>
      <c r="C88" s="175" t="s">
        <v>1135</v>
      </c>
      <c r="D88" s="149"/>
      <c r="E88" s="153">
        <v>5.51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  <c r="U88" s="159"/>
      <c r="V88" s="135"/>
      <c r="W88" s="135"/>
      <c r="X88" s="135"/>
      <c r="Y88" s="135"/>
      <c r="Z88" s="135"/>
      <c r="AA88" s="135"/>
      <c r="AB88" s="135"/>
      <c r="AC88" s="135"/>
      <c r="AD88" s="135"/>
      <c r="AE88" s="135" t="s">
        <v>147</v>
      </c>
      <c r="AF88" s="135">
        <v>0</v>
      </c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36">
        <v>36</v>
      </c>
      <c r="B89" s="146" t="s">
        <v>500</v>
      </c>
      <c r="C89" s="174" t="s">
        <v>501</v>
      </c>
      <c r="D89" s="148" t="s">
        <v>202</v>
      </c>
      <c r="E89" s="152">
        <v>5.51</v>
      </c>
      <c r="F89" s="158"/>
      <c r="G89" s="159">
        <f>ROUND(E89*F89,2)</f>
        <v>0</v>
      </c>
      <c r="H89" s="158"/>
      <c r="I89" s="159">
        <f>ROUND(E89*H89,2)</f>
        <v>0</v>
      </c>
      <c r="J89" s="158"/>
      <c r="K89" s="159">
        <f>ROUND(E89*J89,2)</f>
        <v>0</v>
      </c>
      <c r="L89" s="159">
        <v>15</v>
      </c>
      <c r="M89" s="159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59"/>
      <c r="S89" s="159"/>
      <c r="T89" s="160">
        <v>0.24</v>
      </c>
      <c r="U89" s="159">
        <f>ROUND(E89*T89,2)</f>
        <v>1.32</v>
      </c>
      <c r="V89" s="135"/>
      <c r="W89" s="135"/>
      <c r="X89" s="135"/>
      <c r="Y89" s="135"/>
      <c r="Z89" s="135"/>
      <c r="AA89" s="135"/>
      <c r="AB89" s="135"/>
      <c r="AC89" s="135"/>
      <c r="AD89" s="135"/>
      <c r="AE89" s="135" t="s">
        <v>145</v>
      </c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36">
        <v>37</v>
      </c>
      <c r="B90" s="146" t="s">
        <v>502</v>
      </c>
      <c r="C90" s="174" t="s">
        <v>503</v>
      </c>
      <c r="D90" s="148" t="s">
        <v>218</v>
      </c>
      <c r="E90" s="152">
        <v>0.10072</v>
      </c>
      <c r="F90" s="158"/>
      <c r="G90" s="159">
        <f>ROUND(E90*F90,2)</f>
        <v>0</v>
      </c>
      <c r="H90" s="158"/>
      <c r="I90" s="159">
        <f>ROUND(E90*H90,2)</f>
        <v>0</v>
      </c>
      <c r="J90" s="158"/>
      <c r="K90" s="159">
        <f>ROUND(E90*J90,2)</f>
        <v>0</v>
      </c>
      <c r="L90" s="159">
        <v>15</v>
      </c>
      <c r="M90" s="159">
        <f>G90*(1+L90/100)</f>
        <v>0</v>
      </c>
      <c r="N90" s="159">
        <v>1.0579400000000001</v>
      </c>
      <c r="O90" s="159">
        <f>ROUND(E90*N90,2)</f>
        <v>0.11</v>
      </c>
      <c r="P90" s="159">
        <v>0</v>
      </c>
      <c r="Q90" s="159">
        <f>ROUND(E90*P90,2)</f>
        <v>0</v>
      </c>
      <c r="R90" s="159"/>
      <c r="S90" s="159"/>
      <c r="T90" s="160">
        <v>15.231</v>
      </c>
      <c r="U90" s="159">
        <f>ROUND(E90*T90,2)</f>
        <v>1.53</v>
      </c>
      <c r="V90" s="135"/>
      <c r="W90" s="135"/>
      <c r="X90" s="135"/>
      <c r="Y90" s="135"/>
      <c r="Z90" s="135"/>
      <c r="AA90" s="135"/>
      <c r="AB90" s="135"/>
      <c r="AC90" s="135"/>
      <c r="AD90" s="135"/>
      <c r="AE90" s="135" t="s">
        <v>150</v>
      </c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ht="33.75" outlineLevel="1" x14ac:dyDescent="0.2">
      <c r="A91" s="136"/>
      <c r="B91" s="146"/>
      <c r="C91" s="175" t="s">
        <v>1136</v>
      </c>
      <c r="D91" s="149"/>
      <c r="E91" s="153">
        <v>5.8259999999999999E-2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60"/>
      <c r="U91" s="159"/>
      <c r="V91" s="135"/>
      <c r="W91" s="135"/>
      <c r="X91" s="135"/>
      <c r="Y91" s="135"/>
      <c r="Z91" s="135"/>
      <c r="AA91" s="135"/>
      <c r="AB91" s="135"/>
      <c r="AC91" s="135"/>
      <c r="AD91" s="135"/>
      <c r="AE91" s="135" t="s">
        <v>147</v>
      </c>
      <c r="AF91" s="135">
        <v>0</v>
      </c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36"/>
      <c r="B92" s="146"/>
      <c r="C92" s="175" t="s">
        <v>1137</v>
      </c>
      <c r="D92" s="149"/>
      <c r="E92" s="153">
        <v>4.2459999999999998E-2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59"/>
      <c r="V92" s="135"/>
      <c r="W92" s="135"/>
      <c r="X92" s="135"/>
      <c r="Y92" s="135"/>
      <c r="Z92" s="135"/>
      <c r="AA92" s="135"/>
      <c r="AB92" s="135"/>
      <c r="AC92" s="135"/>
      <c r="AD92" s="135"/>
      <c r="AE92" s="135" t="s">
        <v>147</v>
      </c>
      <c r="AF92" s="135">
        <v>0</v>
      </c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36">
        <v>38</v>
      </c>
      <c r="B93" s="146" t="s">
        <v>506</v>
      </c>
      <c r="C93" s="174" t="s">
        <v>507</v>
      </c>
      <c r="D93" s="148" t="s">
        <v>218</v>
      </c>
      <c r="E93" s="152">
        <v>0.39045999999999997</v>
      </c>
      <c r="F93" s="158"/>
      <c r="G93" s="159">
        <f>ROUND(E93*F93,2)</f>
        <v>0</v>
      </c>
      <c r="H93" s="158"/>
      <c r="I93" s="159">
        <f>ROUND(E93*H93,2)</f>
        <v>0</v>
      </c>
      <c r="J93" s="158"/>
      <c r="K93" s="159">
        <f>ROUND(E93*J93,2)</f>
        <v>0</v>
      </c>
      <c r="L93" s="159">
        <v>15</v>
      </c>
      <c r="M93" s="159">
        <f>G93*(1+L93/100)</f>
        <v>0</v>
      </c>
      <c r="N93" s="159">
        <v>1.0166500000000001</v>
      </c>
      <c r="O93" s="159">
        <f>ROUND(E93*N93,2)</f>
        <v>0.4</v>
      </c>
      <c r="P93" s="159">
        <v>0</v>
      </c>
      <c r="Q93" s="159">
        <f>ROUND(E93*P93,2)</f>
        <v>0</v>
      </c>
      <c r="R93" s="159"/>
      <c r="S93" s="159"/>
      <c r="T93" s="160">
        <v>27.672999999999998</v>
      </c>
      <c r="U93" s="159">
        <f>ROUND(E93*T93,2)</f>
        <v>10.81</v>
      </c>
      <c r="V93" s="135"/>
      <c r="W93" s="135"/>
      <c r="X93" s="135"/>
      <c r="Y93" s="135"/>
      <c r="Z93" s="135"/>
      <c r="AA93" s="135"/>
      <c r="AB93" s="135"/>
      <c r="AC93" s="135"/>
      <c r="AD93" s="135"/>
      <c r="AE93" s="135" t="s">
        <v>145</v>
      </c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ht="33.75" outlineLevel="1" x14ac:dyDescent="0.2">
      <c r="A94" s="136"/>
      <c r="B94" s="146"/>
      <c r="C94" s="175" t="s">
        <v>1138</v>
      </c>
      <c r="D94" s="149"/>
      <c r="E94" s="153">
        <v>0.20243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  <c r="U94" s="159"/>
      <c r="V94" s="135"/>
      <c r="W94" s="135"/>
      <c r="X94" s="135"/>
      <c r="Y94" s="135"/>
      <c r="Z94" s="135"/>
      <c r="AA94" s="135"/>
      <c r="AB94" s="135"/>
      <c r="AC94" s="135"/>
      <c r="AD94" s="135"/>
      <c r="AE94" s="135" t="s">
        <v>147</v>
      </c>
      <c r="AF94" s="135">
        <v>0</v>
      </c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33.75" outlineLevel="1" x14ac:dyDescent="0.2">
      <c r="A95" s="136"/>
      <c r="B95" s="146"/>
      <c r="C95" s="175" t="s">
        <v>1139</v>
      </c>
      <c r="D95" s="149"/>
      <c r="E95" s="153">
        <v>0.18803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60"/>
      <c r="U95" s="159"/>
      <c r="V95" s="135"/>
      <c r="W95" s="135"/>
      <c r="X95" s="135"/>
      <c r="Y95" s="135"/>
      <c r="Z95" s="135"/>
      <c r="AA95" s="135"/>
      <c r="AB95" s="135"/>
      <c r="AC95" s="135"/>
      <c r="AD95" s="135"/>
      <c r="AE95" s="135" t="s">
        <v>147</v>
      </c>
      <c r="AF95" s="135">
        <v>0</v>
      </c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36">
        <v>39</v>
      </c>
      <c r="B96" s="146" t="s">
        <v>510</v>
      </c>
      <c r="C96" s="174" t="s">
        <v>1140</v>
      </c>
      <c r="D96" s="148" t="s">
        <v>202</v>
      </c>
      <c r="E96" s="152">
        <v>201.51</v>
      </c>
      <c r="F96" s="158"/>
      <c r="G96" s="159">
        <f>ROUND(E96*F96,2)</f>
        <v>0</v>
      </c>
      <c r="H96" s="158"/>
      <c r="I96" s="159">
        <f>ROUND(E96*H96,2)</f>
        <v>0</v>
      </c>
      <c r="J96" s="158"/>
      <c r="K96" s="159">
        <f>ROUND(E96*J96,2)</f>
        <v>0</v>
      </c>
      <c r="L96" s="159">
        <v>15</v>
      </c>
      <c r="M96" s="159">
        <f>G96*(1+L96/100)</f>
        <v>0</v>
      </c>
      <c r="N96" s="159">
        <v>0.42838999999999999</v>
      </c>
      <c r="O96" s="159">
        <f>ROUND(E96*N96,2)</f>
        <v>86.32</v>
      </c>
      <c r="P96" s="159">
        <v>0</v>
      </c>
      <c r="Q96" s="159">
        <f>ROUND(E96*P96,2)</f>
        <v>0</v>
      </c>
      <c r="R96" s="159"/>
      <c r="S96" s="159"/>
      <c r="T96" s="160">
        <v>0.93132999999999999</v>
      </c>
      <c r="U96" s="159">
        <f>ROUND(E96*T96,2)</f>
        <v>187.67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 t="s">
        <v>300</v>
      </c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36"/>
      <c r="B97" s="146"/>
      <c r="C97" s="175" t="s">
        <v>1141</v>
      </c>
      <c r="D97" s="149"/>
      <c r="E97" s="153">
        <v>100.69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60"/>
      <c r="U97" s="159"/>
      <c r="V97" s="135"/>
      <c r="W97" s="135"/>
      <c r="X97" s="135"/>
      <c r="Y97" s="135"/>
      <c r="Z97" s="135"/>
      <c r="AA97" s="135"/>
      <c r="AB97" s="135"/>
      <c r="AC97" s="135"/>
      <c r="AD97" s="135"/>
      <c r="AE97" s="135" t="s">
        <v>147</v>
      </c>
      <c r="AF97" s="135">
        <v>0</v>
      </c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36"/>
      <c r="B98" s="146"/>
      <c r="C98" s="175" t="s">
        <v>1142</v>
      </c>
      <c r="D98" s="149"/>
      <c r="E98" s="153">
        <v>100.82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  <c r="U98" s="159"/>
      <c r="V98" s="135"/>
      <c r="W98" s="135"/>
      <c r="X98" s="135"/>
      <c r="Y98" s="135"/>
      <c r="Z98" s="135"/>
      <c r="AA98" s="135"/>
      <c r="AB98" s="135"/>
      <c r="AC98" s="135"/>
      <c r="AD98" s="135"/>
      <c r="AE98" s="135" t="s">
        <v>147</v>
      </c>
      <c r="AF98" s="135">
        <v>0</v>
      </c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x14ac:dyDescent="0.2">
      <c r="A99" s="142" t="s">
        <v>140</v>
      </c>
      <c r="B99" s="147" t="s">
        <v>54</v>
      </c>
      <c r="C99" s="176" t="s">
        <v>55</v>
      </c>
      <c r="D99" s="150"/>
      <c r="E99" s="154"/>
      <c r="F99" s="161"/>
      <c r="G99" s="161">
        <f>SUMIF(AE100:AE112,"&lt;&gt;NOR",G100:G112)</f>
        <v>0</v>
      </c>
      <c r="H99" s="161"/>
      <c r="I99" s="161">
        <f>SUM(I100:I112)</f>
        <v>0</v>
      </c>
      <c r="J99" s="161"/>
      <c r="K99" s="161">
        <f>SUM(K100:K112)</f>
        <v>0</v>
      </c>
      <c r="L99" s="161"/>
      <c r="M99" s="161">
        <f>SUM(M100:M112)</f>
        <v>0</v>
      </c>
      <c r="N99" s="161"/>
      <c r="O99" s="161">
        <f>SUM(O100:O112)</f>
        <v>3.84</v>
      </c>
      <c r="P99" s="161"/>
      <c r="Q99" s="161">
        <f>SUM(Q100:Q112)</f>
        <v>0</v>
      </c>
      <c r="R99" s="161"/>
      <c r="S99" s="161"/>
      <c r="T99" s="162"/>
      <c r="U99" s="161">
        <f>SUM(U100:U112)</f>
        <v>45.31</v>
      </c>
      <c r="AE99" t="s">
        <v>141</v>
      </c>
    </row>
    <row r="100" spans="1:60" ht="22.5" outlineLevel="1" x14ac:dyDescent="0.2">
      <c r="A100" s="136">
        <v>40</v>
      </c>
      <c r="B100" s="146" t="s">
        <v>514</v>
      </c>
      <c r="C100" s="174" t="s">
        <v>515</v>
      </c>
      <c r="D100" s="148" t="s">
        <v>144</v>
      </c>
      <c r="E100" s="152">
        <v>1.40045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15</v>
      </c>
      <c r="M100" s="159">
        <f>G100*(1+L100/100)</f>
        <v>0</v>
      </c>
      <c r="N100" s="159">
        <v>2.4170500000000001</v>
      </c>
      <c r="O100" s="159">
        <f>ROUND(E100*N100,2)</f>
        <v>3.38</v>
      </c>
      <c r="P100" s="159">
        <v>0</v>
      </c>
      <c r="Q100" s="159">
        <f>ROUND(E100*P100,2)</f>
        <v>0</v>
      </c>
      <c r="R100" s="159"/>
      <c r="S100" s="159"/>
      <c r="T100" s="160">
        <v>3.6749999999999998</v>
      </c>
      <c r="U100" s="159">
        <f>ROUND(E100*T100,2)</f>
        <v>5.15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 t="s">
        <v>145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36"/>
      <c r="B101" s="146"/>
      <c r="C101" s="175" t="s">
        <v>516</v>
      </c>
      <c r="D101" s="149"/>
      <c r="E101" s="153">
        <v>0.67500000000000004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60"/>
      <c r="U101" s="159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 t="s">
        <v>147</v>
      </c>
      <c r="AF101" s="135">
        <v>0</v>
      </c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36"/>
      <c r="B102" s="146"/>
      <c r="C102" s="175" t="s">
        <v>517</v>
      </c>
      <c r="D102" s="149"/>
      <c r="E102" s="153">
        <v>0.36799999999999999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  <c r="U102" s="159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 t="s">
        <v>147</v>
      </c>
      <c r="AF102" s="135">
        <v>0</v>
      </c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36"/>
      <c r="B103" s="146"/>
      <c r="C103" s="175" t="s">
        <v>518</v>
      </c>
      <c r="D103" s="149"/>
      <c r="E103" s="153">
        <v>0.35744999999999999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60"/>
      <c r="U103" s="159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 t="s">
        <v>147</v>
      </c>
      <c r="AF103" s="135">
        <v>0</v>
      </c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36">
        <v>41</v>
      </c>
      <c r="B104" s="146" t="s">
        <v>519</v>
      </c>
      <c r="C104" s="174" t="s">
        <v>520</v>
      </c>
      <c r="D104" s="148" t="s">
        <v>218</v>
      </c>
      <c r="E104" s="152">
        <v>9.3869999999999995E-2</v>
      </c>
      <c r="F104" s="158"/>
      <c r="G104" s="159">
        <f>ROUND(E104*F104,2)</f>
        <v>0</v>
      </c>
      <c r="H104" s="158"/>
      <c r="I104" s="159">
        <f>ROUND(E104*H104,2)</f>
        <v>0</v>
      </c>
      <c r="J104" s="158"/>
      <c r="K104" s="159">
        <f>ROUND(E104*J104,2)</f>
        <v>0</v>
      </c>
      <c r="L104" s="159">
        <v>15</v>
      </c>
      <c r="M104" s="159">
        <f>G104*(1+L104/100)</f>
        <v>0</v>
      </c>
      <c r="N104" s="159">
        <v>1.02092</v>
      </c>
      <c r="O104" s="159">
        <f>ROUND(E104*N104,2)</f>
        <v>0.1</v>
      </c>
      <c r="P104" s="159">
        <v>0</v>
      </c>
      <c r="Q104" s="159">
        <f>ROUND(E104*P104,2)</f>
        <v>0</v>
      </c>
      <c r="R104" s="159"/>
      <c r="S104" s="159"/>
      <c r="T104" s="160">
        <v>54.167999999999999</v>
      </c>
      <c r="U104" s="159">
        <f>ROUND(E104*T104,2)</f>
        <v>5.08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 t="s">
        <v>145</v>
      </c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36"/>
      <c r="B105" s="146"/>
      <c r="C105" s="175" t="s">
        <v>521</v>
      </c>
      <c r="D105" s="149"/>
      <c r="E105" s="153">
        <v>6.0749999999999998E-2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60"/>
      <c r="U105" s="15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 t="s">
        <v>147</v>
      </c>
      <c r="AF105" s="135">
        <v>0</v>
      </c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36"/>
      <c r="B106" s="146"/>
      <c r="C106" s="175" t="s">
        <v>522</v>
      </c>
      <c r="D106" s="149"/>
      <c r="E106" s="153">
        <v>3.3119999999999997E-2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  <c r="U106" s="159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 t="s">
        <v>147</v>
      </c>
      <c r="AF106" s="135">
        <v>0</v>
      </c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36">
        <v>42</v>
      </c>
      <c r="B107" s="146" t="s">
        <v>523</v>
      </c>
      <c r="C107" s="174" t="s">
        <v>524</v>
      </c>
      <c r="D107" s="148" t="s">
        <v>202</v>
      </c>
      <c r="E107" s="152">
        <v>8.6</v>
      </c>
      <c r="F107" s="158"/>
      <c r="G107" s="159">
        <f>ROUND(E107*F107,2)</f>
        <v>0</v>
      </c>
      <c r="H107" s="158"/>
      <c r="I107" s="159">
        <f>ROUND(E107*H107,2)</f>
        <v>0</v>
      </c>
      <c r="J107" s="158"/>
      <c r="K107" s="159">
        <f>ROUND(E107*J107,2)</f>
        <v>0</v>
      </c>
      <c r="L107" s="159">
        <v>15</v>
      </c>
      <c r="M107" s="159">
        <f>G107*(1+L107/100)</f>
        <v>0</v>
      </c>
      <c r="N107" s="159">
        <v>3.449E-2</v>
      </c>
      <c r="O107" s="159">
        <f>ROUND(E107*N107,2)</f>
        <v>0.3</v>
      </c>
      <c r="P107" s="159">
        <v>0</v>
      </c>
      <c r="Q107" s="159">
        <f>ROUND(E107*P107,2)</f>
        <v>0</v>
      </c>
      <c r="R107" s="159"/>
      <c r="S107" s="159"/>
      <c r="T107" s="160">
        <v>2.2999999999999998</v>
      </c>
      <c r="U107" s="159">
        <f>ROUND(E107*T107,2)</f>
        <v>19.78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 t="s">
        <v>145</v>
      </c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36"/>
      <c r="B108" s="146"/>
      <c r="C108" s="175" t="s">
        <v>525</v>
      </c>
      <c r="D108" s="149"/>
      <c r="E108" s="153">
        <v>8.6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  <c r="U108" s="159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 t="s">
        <v>147</v>
      </c>
      <c r="AF108" s="135">
        <v>0</v>
      </c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36">
        <v>43</v>
      </c>
      <c r="B109" s="146" t="s">
        <v>526</v>
      </c>
      <c r="C109" s="174" t="s">
        <v>527</v>
      </c>
      <c r="D109" s="148" t="s">
        <v>202</v>
      </c>
      <c r="E109" s="152">
        <v>8.6</v>
      </c>
      <c r="F109" s="158"/>
      <c r="G109" s="159">
        <f>ROUND(E109*F109,2)</f>
        <v>0</v>
      </c>
      <c r="H109" s="158"/>
      <c r="I109" s="159">
        <f>ROUND(E109*H109,2)</f>
        <v>0</v>
      </c>
      <c r="J109" s="158"/>
      <c r="K109" s="159">
        <f>ROUND(E109*J109,2)</f>
        <v>0</v>
      </c>
      <c r="L109" s="159">
        <v>15</v>
      </c>
      <c r="M109" s="159">
        <f>G109*(1+L109/100)</f>
        <v>0</v>
      </c>
      <c r="N109" s="159">
        <v>0</v>
      </c>
      <c r="O109" s="159">
        <f>ROUND(E109*N109,2)</f>
        <v>0</v>
      </c>
      <c r="P109" s="159">
        <v>0</v>
      </c>
      <c r="Q109" s="159">
        <f>ROUND(E109*P109,2)</f>
        <v>0</v>
      </c>
      <c r="R109" s="159"/>
      <c r="S109" s="159"/>
      <c r="T109" s="160">
        <v>0.33800000000000002</v>
      </c>
      <c r="U109" s="159">
        <f>ROUND(E109*T109,2)</f>
        <v>2.91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 t="s">
        <v>145</v>
      </c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36">
        <v>44</v>
      </c>
      <c r="B110" s="146" t="s">
        <v>528</v>
      </c>
      <c r="C110" s="174" t="s">
        <v>529</v>
      </c>
      <c r="D110" s="148" t="s">
        <v>202</v>
      </c>
      <c r="E110" s="152">
        <v>6.8849999999999998</v>
      </c>
      <c r="F110" s="158"/>
      <c r="G110" s="159">
        <f>ROUND(E110*F110,2)</f>
        <v>0</v>
      </c>
      <c r="H110" s="158"/>
      <c r="I110" s="159">
        <f>ROUND(E110*H110,2)</f>
        <v>0</v>
      </c>
      <c r="J110" s="158"/>
      <c r="K110" s="159">
        <f>ROUND(E110*J110,2)</f>
        <v>0</v>
      </c>
      <c r="L110" s="159">
        <v>15</v>
      </c>
      <c r="M110" s="159">
        <f>G110*(1+L110/100)</f>
        <v>0</v>
      </c>
      <c r="N110" s="159">
        <v>8.1600000000000006E-3</v>
      </c>
      <c r="O110" s="159">
        <f>ROUND(E110*N110,2)</f>
        <v>0.06</v>
      </c>
      <c r="P110" s="159">
        <v>0</v>
      </c>
      <c r="Q110" s="159">
        <f>ROUND(E110*P110,2)</f>
        <v>0</v>
      </c>
      <c r="R110" s="159"/>
      <c r="S110" s="159"/>
      <c r="T110" s="160">
        <v>1.5396000000000001</v>
      </c>
      <c r="U110" s="159">
        <f>ROUND(E110*T110,2)</f>
        <v>10.6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 t="s">
        <v>145</v>
      </c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36"/>
      <c r="B111" s="146"/>
      <c r="C111" s="175" t="s">
        <v>530</v>
      </c>
      <c r="D111" s="149"/>
      <c r="E111" s="153">
        <v>6.8849999999999998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60"/>
      <c r="U111" s="159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 t="s">
        <v>147</v>
      </c>
      <c r="AF111" s="135">
        <v>0</v>
      </c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36">
        <v>45</v>
      </c>
      <c r="B112" s="146" t="s">
        <v>531</v>
      </c>
      <c r="C112" s="174" t="s">
        <v>532</v>
      </c>
      <c r="D112" s="148" t="s">
        <v>202</v>
      </c>
      <c r="E112" s="152">
        <v>6.8849999999999998</v>
      </c>
      <c r="F112" s="158"/>
      <c r="G112" s="159">
        <f>ROUND(E112*F112,2)</f>
        <v>0</v>
      </c>
      <c r="H112" s="158"/>
      <c r="I112" s="159">
        <f>ROUND(E112*H112,2)</f>
        <v>0</v>
      </c>
      <c r="J112" s="158"/>
      <c r="K112" s="159">
        <f>ROUND(E112*J112,2)</f>
        <v>0</v>
      </c>
      <c r="L112" s="159">
        <v>15</v>
      </c>
      <c r="M112" s="159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59"/>
      <c r="S112" s="159"/>
      <c r="T112" s="160">
        <v>0.26</v>
      </c>
      <c r="U112" s="159">
        <f>ROUND(E112*T112,2)</f>
        <v>1.79</v>
      </c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 t="s">
        <v>145</v>
      </c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x14ac:dyDescent="0.2">
      <c r="A113" s="142" t="s">
        <v>140</v>
      </c>
      <c r="B113" s="147" t="s">
        <v>58</v>
      </c>
      <c r="C113" s="176" t="s">
        <v>59</v>
      </c>
      <c r="D113" s="150"/>
      <c r="E113" s="154"/>
      <c r="F113" s="161"/>
      <c r="G113" s="161">
        <f>SUMIF(AE114:AE161,"&lt;&gt;NOR",G114:G161)</f>
        <v>0</v>
      </c>
      <c r="H113" s="161"/>
      <c r="I113" s="161">
        <f>SUM(I114:I161)</f>
        <v>0</v>
      </c>
      <c r="J113" s="161"/>
      <c r="K113" s="161">
        <f>SUM(K114:K161)</f>
        <v>0</v>
      </c>
      <c r="L113" s="161"/>
      <c r="M113" s="161">
        <f>SUM(M114:M161)</f>
        <v>0</v>
      </c>
      <c r="N113" s="161"/>
      <c r="O113" s="161">
        <f>SUM(O114:O161)</f>
        <v>20.98</v>
      </c>
      <c r="P113" s="161"/>
      <c r="Q113" s="161">
        <f>SUM(Q114:Q161)</f>
        <v>0</v>
      </c>
      <c r="R113" s="161"/>
      <c r="S113" s="161"/>
      <c r="T113" s="162"/>
      <c r="U113" s="161">
        <f>SUM(U114:U161)</f>
        <v>345.69</v>
      </c>
      <c r="AE113" t="s">
        <v>141</v>
      </c>
    </row>
    <row r="114" spans="1:60" outlineLevel="1" x14ac:dyDescent="0.2">
      <c r="A114" s="136">
        <v>46</v>
      </c>
      <c r="B114" s="146" t="s">
        <v>533</v>
      </c>
      <c r="C114" s="174" t="s">
        <v>534</v>
      </c>
      <c r="D114" s="148" t="s">
        <v>202</v>
      </c>
      <c r="E114" s="152">
        <v>33.835000000000001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15</v>
      </c>
      <c r="M114" s="159">
        <f>G114*(1+L114/100)</f>
        <v>0</v>
      </c>
      <c r="N114" s="159">
        <v>8.0000000000000007E-5</v>
      </c>
      <c r="O114" s="159">
        <f>ROUND(E114*N114,2)</f>
        <v>0</v>
      </c>
      <c r="P114" s="159">
        <v>0</v>
      </c>
      <c r="Q114" s="159">
        <f>ROUND(E114*P114,2)</f>
        <v>0</v>
      </c>
      <c r="R114" s="159"/>
      <c r="S114" s="159"/>
      <c r="T114" s="160">
        <v>7.8E-2</v>
      </c>
      <c r="U114" s="159">
        <f>ROUND(E114*T114,2)</f>
        <v>2.64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 t="s">
        <v>145</v>
      </c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36"/>
      <c r="B115" s="146"/>
      <c r="C115" s="175" t="s">
        <v>1143</v>
      </c>
      <c r="D115" s="149"/>
      <c r="E115" s="153">
        <v>19.094999999999999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60"/>
      <c r="U115" s="15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 t="s">
        <v>147</v>
      </c>
      <c r="AF115" s="135">
        <v>0</v>
      </c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36"/>
      <c r="B116" s="146"/>
      <c r="C116" s="175" t="s">
        <v>1144</v>
      </c>
      <c r="D116" s="149"/>
      <c r="E116" s="153">
        <v>14.74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  <c r="U116" s="159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 t="s">
        <v>147</v>
      </c>
      <c r="AF116" s="135">
        <v>0</v>
      </c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36">
        <v>47</v>
      </c>
      <c r="B117" s="146" t="s">
        <v>537</v>
      </c>
      <c r="C117" s="174" t="s">
        <v>538</v>
      </c>
      <c r="D117" s="148" t="s">
        <v>269</v>
      </c>
      <c r="E117" s="152">
        <v>48.2</v>
      </c>
      <c r="F117" s="158"/>
      <c r="G117" s="159">
        <f>ROUND(E117*F117,2)</f>
        <v>0</v>
      </c>
      <c r="H117" s="158"/>
      <c r="I117" s="159">
        <f>ROUND(E117*H117,2)</f>
        <v>0</v>
      </c>
      <c r="J117" s="158"/>
      <c r="K117" s="159">
        <f>ROUND(E117*J117,2)</f>
        <v>0</v>
      </c>
      <c r="L117" s="159">
        <v>15</v>
      </c>
      <c r="M117" s="159">
        <f>G117*(1+L117/100)</f>
        <v>0</v>
      </c>
      <c r="N117" s="159">
        <v>2.3000000000000001E-4</v>
      </c>
      <c r="O117" s="159">
        <f>ROUND(E117*N117,2)</f>
        <v>0.01</v>
      </c>
      <c r="P117" s="159">
        <v>0</v>
      </c>
      <c r="Q117" s="159">
        <f>ROUND(E117*P117,2)</f>
        <v>0</v>
      </c>
      <c r="R117" s="159"/>
      <c r="S117" s="159"/>
      <c r="T117" s="160">
        <v>0.05</v>
      </c>
      <c r="U117" s="159">
        <f>ROUND(E117*T117,2)</f>
        <v>2.41</v>
      </c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 t="s">
        <v>150</v>
      </c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36"/>
      <c r="B118" s="146"/>
      <c r="C118" s="175" t="s">
        <v>1145</v>
      </c>
      <c r="D118" s="149"/>
      <c r="E118" s="153">
        <v>24.6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59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 t="s">
        <v>147</v>
      </c>
      <c r="AF118" s="135">
        <v>0</v>
      </c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36"/>
      <c r="B119" s="146"/>
      <c r="C119" s="175" t="s">
        <v>1146</v>
      </c>
      <c r="D119" s="149"/>
      <c r="E119" s="153">
        <v>23.6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60"/>
      <c r="U119" s="159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 t="s">
        <v>147</v>
      </c>
      <c r="AF119" s="135">
        <v>0</v>
      </c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22.5" outlineLevel="1" x14ac:dyDescent="0.2">
      <c r="A120" s="136">
        <v>48</v>
      </c>
      <c r="B120" s="146" t="s">
        <v>541</v>
      </c>
      <c r="C120" s="174" t="s">
        <v>542</v>
      </c>
      <c r="D120" s="148" t="s">
        <v>202</v>
      </c>
      <c r="E120" s="152">
        <v>10.1</v>
      </c>
      <c r="F120" s="158"/>
      <c r="G120" s="159">
        <f>ROUND(E120*F120,2)</f>
        <v>0</v>
      </c>
      <c r="H120" s="158"/>
      <c r="I120" s="159">
        <f>ROUND(E120*H120,2)</f>
        <v>0</v>
      </c>
      <c r="J120" s="158"/>
      <c r="K120" s="159">
        <f>ROUND(E120*J120,2)</f>
        <v>0</v>
      </c>
      <c r="L120" s="159">
        <v>15</v>
      </c>
      <c r="M120" s="159">
        <f>G120*(1+L120/100)</f>
        <v>0</v>
      </c>
      <c r="N120" s="159">
        <v>3.4630000000000001E-2</v>
      </c>
      <c r="O120" s="159">
        <f>ROUND(E120*N120,2)</f>
        <v>0.35</v>
      </c>
      <c r="P120" s="159">
        <v>0</v>
      </c>
      <c r="Q120" s="159">
        <f>ROUND(E120*P120,2)</f>
        <v>0</v>
      </c>
      <c r="R120" s="159"/>
      <c r="S120" s="159"/>
      <c r="T120" s="160">
        <v>0.69869999999999999</v>
      </c>
      <c r="U120" s="159">
        <f>ROUND(E120*T120,2)</f>
        <v>7.06</v>
      </c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 t="s">
        <v>150</v>
      </c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36"/>
      <c r="B121" s="146"/>
      <c r="C121" s="175" t="s">
        <v>543</v>
      </c>
      <c r="D121" s="149"/>
      <c r="E121" s="153">
        <v>10.1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60"/>
      <c r="U121" s="159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 t="s">
        <v>147</v>
      </c>
      <c r="AF121" s="135">
        <v>0</v>
      </c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 x14ac:dyDescent="0.2">
      <c r="A122" s="136">
        <v>49</v>
      </c>
      <c r="B122" s="146" t="s">
        <v>544</v>
      </c>
      <c r="C122" s="174" t="s">
        <v>545</v>
      </c>
      <c r="D122" s="148" t="s">
        <v>202</v>
      </c>
      <c r="E122" s="152">
        <v>178.29</v>
      </c>
      <c r="F122" s="158"/>
      <c r="G122" s="159">
        <f>ROUND(E122*F122,2)</f>
        <v>0</v>
      </c>
      <c r="H122" s="158"/>
      <c r="I122" s="159">
        <f>ROUND(E122*H122,2)</f>
        <v>0</v>
      </c>
      <c r="J122" s="158"/>
      <c r="K122" s="159">
        <f>ROUND(E122*J122,2)</f>
        <v>0</v>
      </c>
      <c r="L122" s="159">
        <v>15</v>
      </c>
      <c r="M122" s="159">
        <f>G122*(1+L122/100)</f>
        <v>0</v>
      </c>
      <c r="N122" s="159">
        <v>2.8479999999999998E-2</v>
      </c>
      <c r="O122" s="159">
        <f>ROUND(E122*N122,2)</f>
        <v>5.08</v>
      </c>
      <c r="P122" s="159">
        <v>0</v>
      </c>
      <c r="Q122" s="159">
        <f>ROUND(E122*P122,2)</f>
        <v>0</v>
      </c>
      <c r="R122" s="159"/>
      <c r="S122" s="159"/>
      <c r="T122" s="160">
        <v>0.46100000000000002</v>
      </c>
      <c r="U122" s="159">
        <f>ROUND(E122*T122,2)</f>
        <v>82.19</v>
      </c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 t="s">
        <v>145</v>
      </c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36"/>
      <c r="B123" s="146"/>
      <c r="C123" s="175" t="s">
        <v>1147</v>
      </c>
      <c r="D123" s="149"/>
      <c r="E123" s="153">
        <v>90.01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60"/>
      <c r="U123" s="159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147</v>
      </c>
      <c r="AF123" s="135">
        <v>0</v>
      </c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36"/>
      <c r="B124" s="146"/>
      <c r="C124" s="175" t="s">
        <v>1148</v>
      </c>
      <c r="D124" s="149"/>
      <c r="E124" s="153">
        <v>88.28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  <c r="U124" s="159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 t="s">
        <v>147</v>
      </c>
      <c r="AF124" s="135">
        <v>0</v>
      </c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ht="22.5" outlineLevel="1" x14ac:dyDescent="0.2">
      <c r="A125" s="136">
        <v>50</v>
      </c>
      <c r="B125" s="146" t="s">
        <v>548</v>
      </c>
      <c r="C125" s="174" t="s">
        <v>1149</v>
      </c>
      <c r="D125" s="148" t="s">
        <v>202</v>
      </c>
      <c r="E125" s="152">
        <v>47.04</v>
      </c>
      <c r="F125" s="158"/>
      <c r="G125" s="159">
        <f>ROUND(E125*F125,2)</f>
        <v>0</v>
      </c>
      <c r="H125" s="158"/>
      <c r="I125" s="159">
        <f>ROUND(E125*H125,2)</f>
        <v>0</v>
      </c>
      <c r="J125" s="158"/>
      <c r="K125" s="159">
        <f>ROUND(E125*J125,2)</f>
        <v>0</v>
      </c>
      <c r="L125" s="159">
        <v>15</v>
      </c>
      <c r="M125" s="159">
        <f>G125*(1+L125/100)</f>
        <v>0</v>
      </c>
      <c r="N125" s="159">
        <v>4.7600000000000003E-3</v>
      </c>
      <c r="O125" s="159">
        <f>ROUND(E125*N125,2)</f>
        <v>0.22</v>
      </c>
      <c r="P125" s="159">
        <v>0</v>
      </c>
      <c r="Q125" s="159">
        <f>ROUND(E125*P125,2)</f>
        <v>0</v>
      </c>
      <c r="R125" s="159"/>
      <c r="S125" s="159"/>
      <c r="T125" s="160">
        <v>0.48399999999999999</v>
      </c>
      <c r="U125" s="159">
        <f>ROUND(E125*T125,2)</f>
        <v>22.77</v>
      </c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 t="s">
        <v>150</v>
      </c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36"/>
      <c r="B126" s="146"/>
      <c r="C126" s="175" t="s">
        <v>1150</v>
      </c>
      <c r="D126" s="149"/>
      <c r="E126" s="153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  <c r="U126" s="159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 t="s">
        <v>147</v>
      </c>
      <c r="AF126" s="135">
        <v>0</v>
      </c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36"/>
      <c r="B127" s="146"/>
      <c r="C127" s="175" t="s">
        <v>1151</v>
      </c>
      <c r="D127" s="149"/>
      <c r="E127" s="153">
        <v>21.48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60"/>
      <c r="U127" s="159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 t="s">
        <v>147</v>
      </c>
      <c r="AF127" s="135">
        <v>0</v>
      </c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36"/>
      <c r="B128" s="146"/>
      <c r="C128" s="175" t="s">
        <v>552</v>
      </c>
      <c r="D128" s="149"/>
      <c r="E128" s="153">
        <v>25.56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  <c r="U128" s="159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 t="s">
        <v>147</v>
      </c>
      <c r="AF128" s="135">
        <v>0</v>
      </c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1" x14ac:dyDescent="0.2">
      <c r="A129" s="136">
        <v>51</v>
      </c>
      <c r="B129" s="146" t="s">
        <v>553</v>
      </c>
      <c r="C129" s="174" t="s">
        <v>554</v>
      </c>
      <c r="D129" s="148" t="s">
        <v>202</v>
      </c>
      <c r="E129" s="152">
        <v>3.96</v>
      </c>
      <c r="F129" s="158"/>
      <c r="G129" s="159">
        <f>ROUND(E129*F129,2)</f>
        <v>0</v>
      </c>
      <c r="H129" s="158"/>
      <c r="I129" s="159">
        <f>ROUND(E129*H129,2)</f>
        <v>0</v>
      </c>
      <c r="J129" s="158"/>
      <c r="K129" s="159">
        <f>ROUND(E129*J129,2)</f>
        <v>0</v>
      </c>
      <c r="L129" s="159">
        <v>15</v>
      </c>
      <c r="M129" s="159">
        <f>G129*(1+L129/100)</f>
        <v>0</v>
      </c>
      <c r="N129" s="159">
        <v>3.3709999999999997E-2</v>
      </c>
      <c r="O129" s="159">
        <f>ROUND(E129*N129,2)</f>
        <v>0.13</v>
      </c>
      <c r="P129" s="159">
        <v>0</v>
      </c>
      <c r="Q129" s="159">
        <f>ROUND(E129*P129,2)</f>
        <v>0</v>
      </c>
      <c r="R129" s="159"/>
      <c r="S129" s="159"/>
      <c r="T129" s="160">
        <v>1.1841699999999999</v>
      </c>
      <c r="U129" s="159">
        <f>ROUND(E129*T129,2)</f>
        <v>4.6900000000000004</v>
      </c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 t="s">
        <v>150</v>
      </c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36"/>
      <c r="B130" s="146"/>
      <c r="C130" s="175" t="s">
        <v>1152</v>
      </c>
      <c r="D130" s="149"/>
      <c r="E130" s="153">
        <v>3.96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  <c r="U130" s="159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 t="s">
        <v>147</v>
      </c>
      <c r="AF130" s="135">
        <v>0</v>
      </c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36">
        <v>52</v>
      </c>
      <c r="B131" s="146" t="s">
        <v>556</v>
      </c>
      <c r="C131" s="174" t="s">
        <v>557</v>
      </c>
      <c r="D131" s="148" t="s">
        <v>202</v>
      </c>
      <c r="E131" s="152">
        <v>46.4</v>
      </c>
      <c r="F131" s="158"/>
      <c r="G131" s="159">
        <f>ROUND(E131*F131,2)</f>
        <v>0</v>
      </c>
      <c r="H131" s="158"/>
      <c r="I131" s="159">
        <f>ROUND(E131*H131,2)</f>
        <v>0</v>
      </c>
      <c r="J131" s="158"/>
      <c r="K131" s="159">
        <f>ROUND(E131*J131,2)</f>
        <v>0</v>
      </c>
      <c r="L131" s="159">
        <v>15</v>
      </c>
      <c r="M131" s="159">
        <f>G131*(1+L131/100)</f>
        <v>0</v>
      </c>
      <c r="N131" s="159">
        <v>1.915E-2</v>
      </c>
      <c r="O131" s="159">
        <f>ROUND(E131*N131,2)</f>
        <v>0.89</v>
      </c>
      <c r="P131" s="159">
        <v>0</v>
      </c>
      <c r="Q131" s="159">
        <f>ROUND(E131*P131,2)</f>
        <v>0</v>
      </c>
      <c r="R131" s="159"/>
      <c r="S131" s="159"/>
      <c r="T131" s="160">
        <v>0.4</v>
      </c>
      <c r="U131" s="159">
        <f>ROUND(E131*T131,2)</f>
        <v>18.559999999999999</v>
      </c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 t="s">
        <v>145</v>
      </c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36"/>
      <c r="B132" s="146"/>
      <c r="C132" s="175" t="s">
        <v>569</v>
      </c>
      <c r="D132" s="149"/>
      <c r="E132" s="153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  <c r="U132" s="15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 t="s">
        <v>147</v>
      </c>
      <c r="AF132" s="135">
        <v>0</v>
      </c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36"/>
      <c r="B133" s="146"/>
      <c r="C133" s="175" t="s">
        <v>1153</v>
      </c>
      <c r="D133" s="149"/>
      <c r="E133" s="153">
        <v>3.4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60"/>
      <c r="U133" s="159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 t="s">
        <v>147</v>
      </c>
      <c r="AF133" s="135">
        <v>0</v>
      </c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36"/>
      <c r="B134" s="146"/>
      <c r="C134" s="175" t="s">
        <v>1154</v>
      </c>
      <c r="D134" s="149"/>
      <c r="E134" s="153">
        <v>10.119999999999999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  <c r="U134" s="159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 t="s">
        <v>147</v>
      </c>
      <c r="AF134" s="135">
        <v>0</v>
      </c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36"/>
      <c r="B135" s="146"/>
      <c r="C135" s="175" t="s">
        <v>1155</v>
      </c>
      <c r="D135" s="149"/>
      <c r="E135" s="153">
        <v>2.88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60"/>
      <c r="U135" s="159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 t="s">
        <v>147</v>
      </c>
      <c r="AF135" s="135">
        <v>0</v>
      </c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36"/>
      <c r="B136" s="146"/>
      <c r="C136" s="175" t="s">
        <v>579</v>
      </c>
      <c r="D136" s="149"/>
      <c r="E136" s="153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  <c r="U136" s="159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 t="s">
        <v>147</v>
      </c>
      <c r="AF136" s="135">
        <v>0</v>
      </c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36"/>
      <c r="B137" s="146"/>
      <c r="C137" s="175" t="s">
        <v>1156</v>
      </c>
      <c r="D137" s="149"/>
      <c r="E137" s="153">
        <v>12.4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60"/>
      <c r="U137" s="159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 t="s">
        <v>147</v>
      </c>
      <c r="AF137" s="135">
        <v>0</v>
      </c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">
      <c r="A138" s="136"/>
      <c r="B138" s="146"/>
      <c r="C138" s="175" t="s">
        <v>1157</v>
      </c>
      <c r="D138" s="149"/>
      <c r="E138" s="153">
        <v>17.600000000000001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  <c r="U138" s="159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 t="s">
        <v>147</v>
      </c>
      <c r="AF138" s="135">
        <v>0</v>
      </c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36">
        <v>53</v>
      </c>
      <c r="B139" s="146" t="s">
        <v>561</v>
      </c>
      <c r="C139" s="174" t="s">
        <v>562</v>
      </c>
      <c r="D139" s="148" t="s">
        <v>202</v>
      </c>
      <c r="E139" s="152">
        <v>46.4</v>
      </c>
      <c r="F139" s="158"/>
      <c r="G139" s="159">
        <f>ROUND(E139*F139,2)</f>
        <v>0</v>
      </c>
      <c r="H139" s="158"/>
      <c r="I139" s="159">
        <f>ROUND(E139*H139,2)</f>
        <v>0</v>
      </c>
      <c r="J139" s="158"/>
      <c r="K139" s="159">
        <f>ROUND(E139*J139,2)</f>
        <v>0</v>
      </c>
      <c r="L139" s="159">
        <v>15</v>
      </c>
      <c r="M139" s="159">
        <f>G139*(1+L139/100)</f>
        <v>0</v>
      </c>
      <c r="N139" s="159">
        <v>8.0000000000000007E-5</v>
      </c>
      <c r="O139" s="159">
        <f>ROUND(E139*N139,2)</f>
        <v>0</v>
      </c>
      <c r="P139" s="159">
        <v>0</v>
      </c>
      <c r="Q139" s="159">
        <f>ROUND(E139*P139,2)</f>
        <v>0</v>
      </c>
      <c r="R139" s="159"/>
      <c r="S139" s="159"/>
      <c r="T139" s="160">
        <v>0</v>
      </c>
      <c r="U139" s="159">
        <f>ROUND(E139*T139,2)</f>
        <v>0</v>
      </c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145</v>
      </c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36">
        <v>54</v>
      </c>
      <c r="B140" s="146" t="s">
        <v>563</v>
      </c>
      <c r="C140" s="174" t="s">
        <v>564</v>
      </c>
      <c r="D140" s="148" t="s">
        <v>269</v>
      </c>
      <c r="E140" s="152">
        <v>106.65</v>
      </c>
      <c r="F140" s="158"/>
      <c r="G140" s="159">
        <f>ROUND(E140*F140,2)</f>
        <v>0</v>
      </c>
      <c r="H140" s="158"/>
      <c r="I140" s="159">
        <f>ROUND(E140*H140,2)</f>
        <v>0</v>
      </c>
      <c r="J140" s="158"/>
      <c r="K140" s="159">
        <f>ROUND(E140*J140,2)</f>
        <v>0</v>
      </c>
      <c r="L140" s="159">
        <v>15</v>
      </c>
      <c r="M140" s="159">
        <f>G140*(1+L140/100)</f>
        <v>0</v>
      </c>
      <c r="N140" s="159">
        <v>4.6000000000000001E-4</v>
      </c>
      <c r="O140" s="159">
        <f>ROUND(E140*N140,2)</f>
        <v>0.05</v>
      </c>
      <c r="P140" s="159">
        <v>0</v>
      </c>
      <c r="Q140" s="159">
        <f>ROUND(E140*P140,2)</f>
        <v>0</v>
      </c>
      <c r="R140" s="159"/>
      <c r="S140" s="159"/>
      <c r="T140" s="160">
        <v>0</v>
      </c>
      <c r="U140" s="159">
        <f>ROUND(E140*T140,2)</f>
        <v>0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 t="s">
        <v>482</v>
      </c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36"/>
      <c r="B141" s="146"/>
      <c r="C141" s="175" t="s">
        <v>1158</v>
      </c>
      <c r="D141" s="149"/>
      <c r="E141" s="153">
        <v>63.8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60"/>
      <c r="U141" s="159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 t="s">
        <v>147</v>
      </c>
      <c r="AF141" s="135">
        <v>0</v>
      </c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36"/>
      <c r="B142" s="146"/>
      <c r="C142" s="175" t="s">
        <v>1159</v>
      </c>
      <c r="D142" s="149"/>
      <c r="E142" s="153">
        <v>42.85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  <c r="U142" s="159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 t="s">
        <v>147</v>
      </c>
      <c r="AF142" s="135">
        <v>0</v>
      </c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36">
        <v>55</v>
      </c>
      <c r="B143" s="146" t="s">
        <v>567</v>
      </c>
      <c r="C143" s="174" t="s">
        <v>1160</v>
      </c>
      <c r="D143" s="148" t="s">
        <v>202</v>
      </c>
      <c r="E143" s="152">
        <v>524.66499999999996</v>
      </c>
      <c r="F143" s="158"/>
      <c r="G143" s="159">
        <f>ROUND(E143*F143,2)</f>
        <v>0</v>
      </c>
      <c r="H143" s="158"/>
      <c r="I143" s="159">
        <f>ROUND(E143*H143,2)</f>
        <v>0</v>
      </c>
      <c r="J143" s="158"/>
      <c r="K143" s="159">
        <f>ROUND(E143*J143,2)</f>
        <v>0</v>
      </c>
      <c r="L143" s="159">
        <v>15</v>
      </c>
      <c r="M143" s="159">
        <f>G143*(1+L143/100)</f>
        <v>0</v>
      </c>
      <c r="N143" s="159">
        <v>2.7150000000000001E-2</v>
      </c>
      <c r="O143" s="159">
        <f>ROUND(E143*N143,2)</f>
        <v>14.24</v>
      </c>
      <c r="P143" s="159">
        <v>0</v>
      </c>
      <c r="Q143" s="159">
        <f>ROUND(E143*P143,2)</f>
        <v>0</v>
      </c>
      <c r="R143" s="159"/>
      <c r="S143" s="159"/>
      <c r="T143" s="160">
        <v>0.38</v>
      </c>
      <c r="U143" s="159">
        <f>ROUND(E143*T143,2)</f>
        <v>199.37</v>
      </c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 t="s">
        <v>145</v>
      </c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36"/>
      <c r="B144" s="146"/>
      <c r="C144" s="175" t="s">
        <v>569</v>
      </c>
      <c r="D144" s="149"/>
      <c r="E144" s="153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  <c r="U144" s="159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 t="s">
        <v>147</v>
      </c>
      <c r="AF144" s="135">
        <v>0</v>
      </c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36"/>
      <c r="B145" s="146"/>
      <c r="C145" s="175" t="s">
        <v>1161</v>
      </c>
      <c r="D145" s="149"/>
      <c r="E145" s="153">
        <v>47.78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60"/>
      <c r="U145" s="159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 t="s">
        <v>147</v>
      </c>
      <c r="AF145" s="135">
        <v>0</v>
      </c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 x14ac:dyDescent="0.2">
      <c r="A146" s="136"/>
      <c r="B146" s="146"/>
      <c r="C146" s="175" t="s">
        <v>1162</v>
      </c>
      <c r="D146" s="149"/>
      <c r="E146" s="153">
        <v>40.895000000000003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  <c r="U146" s="159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 t="s">
        <v>147</v>
      </c>
      <c r="AF146" s="135">
        <v>0</v>
      </c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36"/>
      <c r="B147" s="146"/>
      <c r="C147" s="175" t="s">
        <v>1163</v>
      </c>
      <c r="D147" s="149"/>
      <c r="E147" s="153">
        <v>20.12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60"/>
      <c r="U147" s="159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147</v>
      </c>
      <c r="AF147" s="135">
        <v>0</v>
      </c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36"/>
      <c r="B148" s="146"/>
      <c r="C148" s="175" t="s">
        <v>1164</v>
      </c>
      <c r="D148" s="149"/>
      <c r="E148" s="153">
        <v>26.6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  <c r="U148" s="159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 t="s">
        <v>147</v>
      </c>
      <c r="AF148" s="135">
        <v>0</v>
      </c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36"/>
      <c r="B149" s="146"/>
      <c r="C149" s="175" t="s">
        <v>1165</v>
      </c>
      <c r="D149" s="149"/>
      <c r="E149" s="153">
        <v>4.6399999999999997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60"/>
      <c r="U149" s="159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 t="s">
        <v>147</v>
      </c>
      <c r="AF149" s="135">
        <v>0</v>
      </c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36"/>
      <c r="B150" s="146"/>
      <c r="C150" s="175" t="s">
        <v>1166</v>
      </c>
      <c r="D150" s="149"/>
      <c r="E150" s="153">
        <v>14.48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  <c r="U150" s="159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 t="s">
        <v>147</v>
      </c>
      <c r="AF150" s="135">
        <v>0</v>
      </c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ht="22.5" outlineLevel="1" x14ac:dyDescent="0.2">
      <c r="A151" s="136"/>
      <c r="B151" s="146"/>
      <c r="C151" s="175" t="s">
        <v>1167</v>
      </c>
      <c r="D151" s="149"/>
      <c r="E151" s="153">
        <v>41.5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60"/>
      <c r="U151" s="159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 t="s">
        <v>147</v>
      </c>
      <c r="AF151" s="135">
        <v>0</v>
      </c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ht="33.75" outlineLevel="1" x14ac:dyDescent="0.2">
      <c r="A152" s="136"/>
      <c r="B152" s="146"/>
      <c r="C152" s="175" t="s">
        <v>1168</v>
      </c>
      <c r="D152" s="149"/>
      <c r="E152" s="153">
        <v>81.03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  <c r="U152" s="15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 t="s">
        <v>147</v>
      </c>
      <c r="AF152" s="135">
        <v>0</v>
      </c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36"/>
      <c r="B153" s="146"/>
      <c r="C153" s="175" t="s">
        <v>579</v>
      </c>
      <c r="D153" s="149"/>
      <c r="E153" s="153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60"/>
      <c r="U153" s="159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147</v>
      </c>
      <c r="AF153" s="135">
        <v>0</v>
      </c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36"/>
      <c r="B154" s="146"/>
      <c r="C154" s="175" t="s">
        <v>1169</v>
      </c>
      <c r="D154" s="149"/>
      <c r="E154" s="153">
        <v>24.64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  <c r="U154" s="159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147</v>
      </c>
      <c r="AF154" s="135">
        <v>0</v>
      </c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ht="22.5" outlineLevel="1" x14ac:dyDescent="0.2">
      <c r="A155" s="136"/>
      <c r="B155" s="146"/>
      <c r="C155" s="175" t="s">
        <v>1170</v>
      </c>
      <c r="D155" s="149"/>
      <c r="E155" s="153">
        <v>46.8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60"/>
      <c r="U155" s="15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 t="s">
        <v>147</v>
      </c>
      <c r="AF155" s="135">
        <v>0</v>
      </c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36"/>
      <c r="B156" s="146"/>
      <c r="C156" s="175" t="s">
        <v>1171</v>
      </c>
      <c r="D156" s="149"/>
      <c r="E156" s="153">
        <v>13.12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  <c r="U156" s="159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 t="s">
        <v>147</v>
      </c>
      <c r="AF156" s="135">
        <v>0</v>
      </c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36"/>
      <c r="B157" s="146"/>
      <c r="C157" s="175" t="s">
        <v>1172</v>
      </c>
      <c r="D157" s="149"/>
      <c r="E157" s="153">
        <v>38.42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60"/>
      <c r="U157" s="159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 t="s">
        <v>147</v>
      </c>
      <c r="AF157" s="135">
        <v>0</v>
      </c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ht="22.5" outlineLevel="1" x14ac:dyDescent="0.2">
      <c r="A158" s="136"/>
      <c r="B158" s="146"/>
      <c r="C158" s="175" t="s">
        <v>1173</v>
      </c>
      <c r="D158" s="149"/>
      <c r="E158" s="153">
        <v>46.05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  <c r="U158" s="159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 t="s">
        <v>147</v>
      </c>
      <c r="AF158" s="135">
        <v>0</v>
      </c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36"/>
      <c r="B159" s="146"/>
      <c r="C159" s="175" t="s">
        <v>1174</v>
      </c>
      <c r="D159" s="149"/>
      <c r="E159" s="153">
        <v>43.46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60"/>
      <c r="U159" s="159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 t="s">
        <v>147</v>
      </c>
      <c r="AF159" s="135">
        <v>0</v>
      </c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ht="22.5" outlineLevel="1" x14ac:dyDescent="0.2">
      <c r="A160" s="136"/>
      <c r="B160" s="146"/>
      <c r="C160" s="175" t="s">
        <v>1175</v>
      </c>
      <c r="D160" s="149"/>
      <c r="E160" s="153">
        <v>35.130000000000003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  <c r="U160" s="159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 t="s">
        <v>147</v>
      </c>
      <c r="AF160" s="135">
        <v>0</v>
      </c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1" x14ac:dyDescent="0.2">
      <c r="A161" s="136">
        <v>56</v>
      </c>
      <c r="B161" s="146" t="s">
        <v>588</v>
      </c>
      <c r="C161" s="174" t="s">
        <v>589</v>
      </c>
      <c r="D161" s="148" t="s">
        <v>202</v>
      </c>
      <c r="E161" s="152">
        <v>25</v>
      </c>
      <c r="F161" s="158"/>
      <c r="G161" s="159">
        <f>ROUND(E161*F161,2)</f>
        <v>0</v>
      </c>
      <c r="H161" s="158"/>
      <c r="I161" s="159">
        <f>ROUND(E161*H161,2)</f>
        <v>0</v>
      </c>
      <c r="J161" s="158"/>
      <c r="K161" s="159">
        <f>ROUND(E161*J161,2)</f>
        <v>0</v>
      </c>
      <c r="L161" s="159">
        <v>15</v>
      </c>
      <c r="M161" s="159">
        <f>G161*(1+L161/100)</f>
        <v>0</v>
      </c>
      <c r="N161" s="159">
        <v>3.4000000000000002E-4</v>
      </c>
      <c r="O161" s="159">
        <f>ROUND(E161*N161,2)</f>
        <v>0.01</v>
      </c>
      <c r="P161" s="159">
        <v>0</v>
      </c>
      <c r="Q161" s="159">
        <f>ROUND(E161*P161,2)</f>
        <v>0</v>
      </c>
      <c r="R161" s="159"/>
      <c r="S161" s="159"/>
      <c r="T161" s="160">
        <v>0.24</v>
      </c>
      <c r="U161" s="159">
        <f>ROUND(E161*T161,2)</f>
        <v>6</v>
      </c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 t="s">
        <v>145</v>
      </c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x14ac:dyDescent="0.2">
      <c r="A162" s="142" t="s">
        <v>140</v>
      </c>
      <c r="B162" s="147" t="s">
        <v>60</v>
      </c>
      <c r="C162" s="176" t="s">
        <v>61</v>
      </c>
      <c r="D162" s="150"/>
      <c r="E162" s="154"/>
      <c r="F162" s="161"/>
      <c r="G162" s="161">
        <f>SUMIF(AE163:AE182,"&lt;&gt;NOR",G163:G182)</f>
        <v>0</v>
      </c>
      <c r="H162" s="161"/>
      <c r="I162" s="161">
        <f>SUM(I163:I182)</f>
        <v>0</v>
      </c>
      <c r="J162" s="161"/>
      <c r="K162" s="161">
        <f>SUM(K163:K182)</f>
        <v>0</v>
      </c>
      <c r="L162" s="161"/>
      <c r="M162" s="161">
        <f>SUM(M163:M182)</f>
        <v>0</v>
      </c>
      <c r="N162" s="161"/>
      <c r="O162" s="161">
        <f>SUM(O163:O182)</f>
        <v>4.58</v>
      </c>
      <c r="P162" s="161"/>
      <c r="Q162" s="161">
        <f>SUM(Q163:Q182)</f>
        <v>0</v>
      </c>
      <c r="R162" s="161"/>
      <c r="S162" s="161"/>
      <c r="T162" s="162"/>
      <c r="U162" s="161">
        <f>SUM(U163:U182)</f>
        <v>176.27</v>
      </c>
      <c r="AE162" t="s">
        <v>141</v>
      </c>
    </row>
    <row r="163" spans="1:60" outlineLevel="1" x14ac:dyDescent="0.2">
      <c r="A163" s="136">
        <v>57</v>
      </c>
      <c r="B163" s="146" t="s">
        <v>590</v>
      </c>
      <c r="C163" s="174" t="s">
        <v>591</v>
      </c>
      <c r="D163" s="148" t="s">
        <v>202</v>
      </c>
      <c r="E163" s="152">
        <v>33.835000000000001</v>
      </c>
      <c r="F163" s="158"/>
      <c r="G163" s="159">
        <f>ROUND(E163*F163,2)</f>
        <v>0</v>
      </c>
      <c r="H163" s="158"/>
      <c r="I163" s="159">
        <f>ROUND(E163*H163,2)</f>
        <v>0</v>
      </c>
      <c r="J163" s="158"/>
      <c r="K163" s="159">
        <f>ROUND(E163*J163,2)</f>
        <v>0</v>
      </c>
      <c r="L163" s="159">
        <v>15</v>
      </c>
      <c r="M163" s="159">
        <f>G163*(1+L163/100)</f>
        <v>0</v>
      </c>
      <c r="N163" s="159">
        <v>1E-4</v>
      </c>
      <c r="O163" s="159">
        <f>ROUND(E163*N163,2)</f>
        <v>0</v>
      </c>
      <c r="P163" s="159">
        <v>0</v>
      </c>
      <c r="Q163" s="159">
        <f>ROUND(E163*P163,2)</f>
        <v>0</v>
      </c>
      <c r="R163" s="159"/>
      <c r="S163" s="159"/>
      <c r="T163" s="160">
        <v>7.8E-2</v>
      </c>
      <c r="U163" s="159">
        <f>ROUND(E163*T163,2)</f>
        <v>2.64</v>
      </c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 t="s">
        <v>145</v>
      </c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">
      <c r="A164" s="136">
        <v>58</v>
      </c>
      <c r="B164" s="146" t="s">
        <v>592</v>
      </c>
      <c r="C164" s="174" t="s">
        <v>593</v>
      </c>
      <c r="D164" s="148" t="s">
        <v>202</v>
      </c>
      <c r="E164" s="152">
        <v>3.38</v>
      </c>
      <c r="F164" s="158"/>
      <c r="G164" s="159">
        <f>ROUND(E164*F164,2)</f>
        <v>0</v>
      </c>
      <c r="H164" s="158"/>
      <c r="I164" s="159">
        <f>ROUND(E164*H164,2)</f>
        <v>0</v>
      </c>
      <c r="J164" s="158"/>
      <c r="K164" s="159">
        <f>ROUND(E164*J164,2)</f>
        <v>0</v>
      </c>
      <c r="L164" s="159">
        <v>15</v>
      </c>
      <c r="M164" s="159">
        <f>G164*(1+L164/100)</f>
        <v>0</v>
      </c>
      <c r="N164" s="159">
        <v>3.5830000000000001E-2</v>
      </c>
      <c r="O164" s="159">
        <f>ROUND(E164*N164,2)</f>
        <v>0.12</v>
      </c>
      <c r="P164" s="159">
        <v>0</v>
      </c>
      <c r="Q164" s="159">
        <f>ROUND(E164*P164,2)</f>
        <v>0</v>
      </c>
      <c r="R164" s="159"/>
      <c r="S164" s="159"/>
      <c r="T164" s="160">
        <v>1.5128999999999999</v>
      </c>
      <c r="U164" s="159">
        <f>ROUND(E164*T164,2)</f>
        <v>5.1100000000000003</v>
      </c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 t="s">
        <v>150</v>
      </c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">
      <c r="A165" s="136"/>
      <c r="B165" s="146"/>
      <c r="C165" s="175" t="s">
        <v>1176</v>
      </c>
      <c r="D165" s="149"/>
      <c r="E165" s="153">
        <v>3.38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60"/>
      <c r="U165" s="159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 t="s">
        <v>147</v>
      </c>
      <c r="AF165" s="135">
        <v>0</v>
      </c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ht="22.5" outlineLevel="1" x14ac:dyDescent="0.2">
      <c r="A166" s="136">
        <v>59</v>
      </c>
      <c r="B166" s="146" t="s">
        <v>595</v>
      </c>
      <c r="C166" s="174" t="s">
        <v>1177</v>
      </c>
      <c r="D166" s="148" t="s">
        <v>202</v>
      </c>
      <c r="E166" s="152">
        <v>14.574999999999999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15</v>
      </c>
      <c r="M166" s="159">
        <f>G166*(1+L166/100)</f>
        <v>0</v>
      </c>
      <c r="N166" s="159">
        <v>1.038E-2</v>
      </c>
      <c r="O166" s="159">
        <f>ROUND(E166*N166,2)</f>
        <v>0.15</v>
      </c>
      <c r="P166" s="159">
        <v>0</v>
      </c>
      <c r="Q166" s="159">
        <f>ROUND(E166*P166,2)</f>
        <v>0</v>
      </c>
      <c r="R166" s="159"/>
      <c r="S166" s="159"/>
      <c r="T166" s="160">
        <v>0.85699999999999998</v>
      </c>
      <c r="U166" s="159">
        <f>ROUND(E166*T166,2)</f>
        <v>12.49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 t="s">
        <v>150</v>
      </c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36"/>
      <c r="B167" s="146"/>
      <c r="C167" s="175" t="s">
        <v>1178</v>
      </c>
      <c r="D167" s="149"/>
      <c r="E167" s="153">
        <v>14.574999999999999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60"/>
      <c r="U167" s="159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 t="s">
        <v>147</v>
      </c>
      <c r="AF167" s="135">
        <v>0</v>
      </c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36">
        <v>60</v>
      </c>
      <c r="B168" s="146" t="s">
        <v>598</v>
      </c>
      <c r="C168" s="174" t="s">
        <v>599</v>
      </c>
      <c r="D168" s="148" t="s">
        <v>269</v>
      </c>
      <c r="E168" s="152">
        <v>21.8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15</v>
      </c>
      <c r="M168" s="159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59"/>
      <c r="S168" s="159"/>
      <c r="T168" s="160">
        <v>0.21360000000000001</v>
      </c>
      <c r="U168" s="159">
        <f>ROUND(E168*T168,2)</f>
        <v>4.66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 t="s">
        <v>150</v>
      </c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36"/>
      <c r="B169" s="146"/>
      <c r="C169" s="175" t="s">
        <v>1179</v>
      </c>
      <c r="D169" s="149"/>
      <c r="E169" s="153">
        <v>21.8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60"/>
      <c r="U169" s="159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 t="s">
        <v>147</v>
      </c>
      <c r="AF169" s="135">
        <v>0</v>
      </c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ht="22.5" outlineLevel="1" x14ac:dyDescent="0.2">
      <c r="A170" s="136">
        <v>61</v>
      </c>
      <c r="B170" s="146" t="s">
        <v>601</v>
      </c>
      <c r="C170" s="174" t="s">
        <v>602</v>
      </c>
      <c r="D170" s="148" t="s">
        <v>202</v>
      </c>
      <c r="E170" s="152">
        <v>4.2</v>
      </c>
      <c r="F170" s="158"/>
      <c r="G170" s="159">
        <f>ROUND(E170*F170,2)</f>
        <v>0</v>
      </c>
      <c r="H170" s="158"/>
      <c r="I170" s="159">
        <f>ROUND(E170*H170,2)</f>
        <v>0</v>
      </c>
      <c r="J170" s="158"/>
      <c r="K170" s="159">
        <f>ROUND(E170*J170,2)</f>
        <v>0</v>
      </c>
      <c r="L170" s="159">
        <v>15</v>
      </c>
      <c r="M170" s="159">
        <f>G170*(1+L170/100)</f>
        <v>0</v>
      </c>
      <c r="N170" s="159">
        <v>1.248E-2</v>
      </c>
      <c r="O170" s="159">
        <f>ROUND(E170*N170,2)</f>
        <v>0.05</v>
      </c>
      <c r="P170" s="159">
        <v>0</v>
      </c>
      <c r="Q170" s="159">
        <f>ROUND(E170*P170,2)</f>
        <v>0</v>
      </c>
      <c r="R170" s="159"/>
      <c r="S170" s="159"/>
      <c r="T170" s="160">
        <v>1.232</v>
      </c>
      <c r="U170" s="159">
        <f>ROUND(E170*T170,2)</f>
        <v>5.17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 t="s">
        <v>145</v>
      </c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36"/>
      <c r="B171" s="146"/>
      <c r="C171" s="175" t="s">
        <v>1180</v>
      </c>
      <c r="D171" s="149"/>
      <c r="E171" s="153">
        <v>4.2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60"/>
      <c r="U171" s="159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 t="s">
        <v>147</v>
      </c>
      <c r="AF171" s="135">
        <v>0</v>
      </c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 x14ac:dyDescent="0.2">
      <c r="A172" s="136">
        <v>62</v>
      </c>
      <c r="B172" s="146" t="s">
        <v>604</v>
      </c>
      <c r="C172" s="174" t="s">
        <v>605</v>
      </c>
      <c r="D172" s="148" t="s">
        <v>202</v>
      </c>
      <c r="E172" s="152">
        <v>4.8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15</v>
      </c>
      <c r="M172" s="159">
        <f>G172*(1+L172/100)</f>
        <v>0</v>
      </c>
      <c r="N172" s="159">
        <v>6.1799999999999997E-3</v>
      </c>
      <c r="O172" s="159">
        <f>ROUND(E172*N172,2)</f>
        <v>0.03</v>
      </c>
      <c r="P172" s="159">
        <v>0</v>
      </c>
      <c r="Q172" s="159">
        <f>ROUND(E172*P172,2)</f>
        <v>0</v>
      </c>
      <c r="R172" s="159"/>
      <c r="S172" s="159"/>
      <c r="T172" s="160">
        <v>0.5</v>
      </c>
      <c r="U172" s="159">
        <f>ROUND(E172*T172,2)</f>
        <v>2.4</v>
      </c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 t="s">
        <v>145</v>
      </c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36"/>
      <c r="B173" s="146"/>
      <c r="C173" s="175" t="s">
        <v>1181</v>
      </c>
      <c r="D173" s="149"/>
      <c r="E173" s="153">
        <v>4.8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60"/>
      <c r="U173" s="159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 t="s">
        <v>147</v>
      </c>
      <c r="AF173" s="135">
        <v>0</v>
      </c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1" x14ac:dyDescent="0.2">
      <c r="A174" s="136">
        <v>63</v>
      </c>
      <c r="B174" s="146" t="s">
        <v>607</v>
      </c>
      <c r="C174" s="174" t="s">
        <v>608</v>
      </c>
      <c r="D174" s="148" t="s">
        <v>202</v>
      </c>
      <c r="E174" s="152">
        <v>116.62</v>
      </c>
      <c r="F174" s="158"/>
      <c r="G174" s="159">
        <f>ROUND(E174*F174,2)</f>
        <v>0</v>
      </c>
      <c r="H174" s="158"/>
      <c r="I174" s="159">
        <f>ROUND(E174*H174,2)</f>
        <v>0</v>
      </c>
      <c r="J174" s="158"/>
      <c r="K174" s="159">
        <f>ROUND(E174*J174,2)</f>
        <v>0</v>
      </c>
      <c r="L174" s="159">
        <v>15</v>
      </c>
      <c r="M174" s="159">
        <f>G174*(1+L174/100)</f>
        <v>0</v>
      </c>
      <c r="N174" s="159">
        <v>3.4869999999999998E-2</v>
      </c>
      <c r="O174" s="159">
        <f>ROUND(E174*N174,2)</f>
        <v>4.07</v>
      </c>
      <c r="P174" s="159">
        <v>0</v>
      </c>
      <c r="Q174" s="159">
        <f>ROUND(E174*P174,2)</f>
        <v>0</v>
      </c>
      <c r="R174" s="159"/>
      <c r="S174" s="159"/>
      <c r="T174" s="160">
        <v>1.127</v>
      </c>
      <c r="U174" s="159">
        <f>ROUND(E174*T174,2)</f>
        <v>131.43</v>
      </c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 t="s">
        <v>145</v>
      </c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1" x14ac:dyDescent="0.2">
      <c r="A175" s="136"/>
      <c r="B175" s="146"/>
      <c r="C175" s="175" t="s">
        <v>1182</v>
      </c>
      <c r="D175" s="149"/>
      <c r="E175" s="153">
        <v>95.94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60"/>
      <c r="U175" s="159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 t="s">
        <v>147</v>
      </c>
      <c r="AF175" s="135">
        <v>0</v>
      </c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ht="22.5" outlineLevel="1" x14ac:dyDescent="0.2">
      <c r="A176" s="136"/>
      <c r="B176" s="146"/>
      <c r="C176" s="175" t="s">
        <v>1183</v>
      </c>
      <c r="D176" s="149"/>
      <c r="E176" s="153">
        <v>20.68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  <c r="U176" s="159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 t="s">
        <v>147</v>
      </c>
      <c r="AF176" s="135">
        <v>0</v>
      </c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">
      <c r="A177" s="136">
        <v>64</v>
      </c>
      <c r="B177" s="146" t="s">
        <v>614</v>
      </c>
      <c r="C177" s="174" t="s">
        <v>615</v>
      </c>
      <c r="D177" s="148" t="s">
        <v>269</v>
      </c>
      <c r="E177" s="152">
        <v>70.5</v>
      </c>
      <c r="F177" s="158"/>
      <c r="G177" s="159">
        <f>ROUND(E177*F177,2)</f>
        <v>0</v>
      </c>
      <c r="H177" s="158"/>
      <c r="I177" s="159">
        <f>ROUND(E177*H177,2)</f>
        <v>0</v>
      </c>
      <c r="J177" s="158"/>
      <c r="K177" s="159">
        <f>ROUND(E177*J177,2)</f>
        <v>0</v>
      </c>
      <c r="L177" s="159">
        <v>15</v>
      </c>
      <c r="M177" s="159">
        <f>G177*(1+L177/100)</f>
        <v>0</v>
      </c>
      <c r="N177" s="159">
        <v>4.4999999999999999E-4</v>
      </c>
      <c r="O177" s="159">
        <f>ROUND(E177*N177,2)</f>
        <v>0.03</v>
      </c>
      <c r="P177" s="159">
        <v>0</v>
      </c>
      <c r="Q177" s="159">
        <f>ROUND(E177*P177,2)</f>
        <v>0</v>
      </c>
      <c r="R177" s="159"/>
      <c r="S177" s="159"/>
      <c r="T177" s="160">
        <v>0</v>
      </c>
      <c r="U177" s="159">
        <f>ROUND(E177*T177,2)</f>
        <v>0</v>
      </c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 t="s">
        <v>145</v>
      </c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">
      <c r="A178" s="136"/>
      <c r="B178" s="146"/>
      <c r="C178" s="175" t="s">
        <v>1184</v>
      </c>
      <c r="D178" s="149"/>
      <c r="E178" s="153">
        <v>70.5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  <c r="U178" s="159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 t="s">
        <v>147</v>
      </c>
      <c r="AF178" s="135">
        <v>0</v>
      </c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ht="22.5" outlineLevel="1" x14ac:dyDescent="0.2">
      <c r="A179" s="136">
        <v>65</v>
      </c>
      <c r="B179" s="146" t="s">
        <v>618</v>
      </c>
      <c r="C179" s="174" t="s">
        <v>619</v>
      </c>
      <c r="D179" s="148" t="s">
        <v>269</v>
      </c>
      <c r="E179" s="152">
        <v>55.3</v>
      </c>
      <c r="F179" s="158"/>
      <c r="G179" s="159">
        <f>ROUND(E179*F179,2)</f>
        <v>0</v>
      </c>
      <c r="H179" s="158"/>
      <c r="I179" s="159">
        <f>ROUND(E179*H179,2)</f>
        <v>0</v>
      </c>
      <c r="J179" s="158"/>
      <c r="K179" s="159">
        <f>ROUND(E179*J179,2)</f>
        <v>0</v>
      </c>
      <c r="L179" s="159">
        <v>15</v>
      </c>
      <c r="M179" s="159">
        <f>G179*(1+L179/100)</f>
        <v>0</v>
      </c>
      <c r="N179" s="159">
        <v>1.4999999999999999E-4</v>
      </c>
      <c r="O179" s="159">
        <f>ROUND(E179*N179,2)</f>
        <v>0.01</v>
      </c>
      <c r="P179" s="159">
        <v>0</v>
      </c>
      <c r="Q179" s="159">
        <f>ROUND(E179*P179,2)</f>
        <v>0</v>
      </c>
      <c r="R179" s="159"/>
      <c r="S179" s="159"/>
      <c r="T179" s="160">
        <v>0.06</v>
      </c>
      <c r="U179" s="159">
        <f>ROUND(E179*T179,2)</f>
        <v>3.32</v>
      </c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 t="s">
        <v>145</v>
      </c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 x14ac:dyDescent="0.2">
      <c r="A180" s="136"/>
      <c r="B180" s="146"/>
      <c r="C180" s="175" t="s">
        <v>1185</v>
      </c>
      <c r="D180" s="149"/>
      <c r="E180" s="153">
        <v>55.3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  <c r="U180" s="159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 t="s">
        <v>147</v>
      </c>
      <c r="AF180" s="135">
        <v>0</v>
      </c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ht="22.5" outlineLevel="1" x14ac:dyDescent="0.2">
      <c r="A181" s="136">
        <v>66</v>
      </c>
      <c r="B181" s="146" t="s">
        <v>620</v>
      </c>
      <c r="C181" s="174" t="s">
        <v>1186</v>
      </c>
      <c r="D181" s="148" t="s">
        <v>202</v>
      </c>
      <c r="E181" s="152">
        <v>25</v>
      </c>
      <c r="F181" s="158"/>
      <c r="G181" s="159">
        <f>ROUND(E181*F181,2)</f>
        <v>0</v>
      </c>
      <c r="H181" s="158"/>
      <c r="I181" s="159">
        <f>ROUND(E181*H181,2)</f>
        <v>0</v>
      </c>
      <c r="J181" s="158"/>
      <c r="K181" s="159">
        <f>ROUND(E181*J181,2)</f>
        <v>0</v>
      </c>
      <c r="L181" s="159">
        <v>15</v>
      </c>
      <c r="M181" s="159">
        <f>G181*(1+L181/100)</f>
        <v>0</v>
      </c>
      <c r="N181" s="159">
        <v>4.3099999999999996E-3</v>
      </c>
      <c r="O181" s="159">
        <f>ROUND(E181*N181,2)</f>
        <v>0.11</v>
      </c>
      <c r="P181" s="159">
        <v>0</v>
      </c>
      <c r="Q181" s="159">
        <f>ROUND(E181*P181,2)</f>
        <v>0</v>
      </c>
      <c r="R181" s="159"/>
      <c r="S181" s="159"/>
      <c r="T181" s="160">
        <v>0.36199999999999999</v>
      </c>
      <c r="U181" s="159">
        <f>ROUND(E181*T181,2)</f>
        <v>9.0500000000000007</v>
      </c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 t="s">
        <v>145</v>
      </c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ht="22.5" outlineLevel="1" x14ac:dyDescent="0.2">
      <c r="A182" s="136">
        <v>67</v>
      </c>
      <c r="B182" s="146" t="s">
        <v>625</v>
      </c>
      <c r="C182" s="174" t="s">
        <v>626</v>
      </c>
      <c r="D182" s="148" t="s">
        <v>304</v>
      </c>
      <c r="E182" s="152">
        <v>8</v>
      </c>
      <c r="F182" s="158"/>
      <c r="G182" s="159">
        <f>ROUND(E182*F182,2)</f>
        <v>0</v>
      </c>
      <c r="H182" s="158"/>
      <c r="I182" s="159">
        <f>ROUND(E182*H182,2)</f>
        <v>0</v>
      </c>
      <c r="J182" s="158"/>
      <c r="K182" s="159">
        <f>ROUND(E182*J182,2)</f>
        <v>0</v>
      </c>
      <c r="L182" s="159">
        <v>15</v>
      </c>
      <c r="M182" s="159">
        <f>G182*(1+L182/100)</f>
        <v>0</v>
      </c>
      <c r="N182" s="159">
        <v>6.6E-4</v>
      </c>
      <c r="O182" s="159">
        <f>ROUND(E182*N182,2)</f>
        <v>0.01</v>
      </c>
      <c r="P182" s="159">
        <v>0</v>
      </c>
      <c r="Q182" s="159">
        <f>ROUND(E182*P182,2)</f>
        <v>0</v>
      </c>
      <c r="R182" s="159"/>
      <c r="S182" s="159"/>
      <c r="T182" s="160">
        <v>0</v>
      </c>
      <c r="U182" s="159">
        <f>ROUND(E182*T182,2)</f>
        <v>0</v>
      </c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 t="s">
        <v>305</v>
      </c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x14ac:dyDescent="0.2">
      <c r="A183" s="142" t="s">
        <v>140</v>
      </c>
      <c r="B183" s="147" t="s">
        <v>62</v>
      </c>
      <c r="C183" s="176" t="s">
        <v>63</v>
      </c>
      <c r="D183" s="150"/>
      <c r="E183" s="154"/>
      <c r="F183" s="161"/>
      <c r="G183" s="161">
        <f>SUMIF(AE184:AE194,"&lt;&gt;NOR",G184:G194)</f>
        <v>0</v>
      </c>
      <c r="H183" s="161"/>
      <c r="I183" s="161">
        <f>SUM(I184:I194)</f>
        <v>0</v>
      </c>
      <c r="J183" s="161"/>
      <c r="K183" s="161">
        <f>SUM(K184:K194)</f>
        <v>0</v>
      </c>
      <c r="L183" s="161"/>
      <c r="M183" s="161">
        <f>SUM(M184:M194)</f>
        <v>0</v>
      </c>
      <c r="N183" s="161"/>
      <c r="O183" s="161">
        <f>SUM(O184:O194)</f>
        <v>17.05</v>
      </c>
      <c r="P183" s="161"/>
      <c r="Q183" s="161">
        <f>SUM(Q184:Q194)</f>
        <v>0</v>
      </c>
      <c r="R183" s="161"/>
      <c r="S183" s="161"/>
      <c r="T183" s="162"/>
      <c r="U183" s="161">
        <f>SUM(U184:U194)</f>
        <v>63.94</v>
      </c>
      <c r="AE183" t="s">
        <v>141</v>
      </c>
    </row>
    <row r="184" spans="1:60" outlineLevel="1" x14ac:dyDescent="0.2">
      <c r="A184" s="136">
        <v>68</v>
      </c>
      <c r="B184" s="146" t="s">
        <v>627</v>
      </c>
      <c r="C184" s="174" t="s">
        <v>628</v>
      </c>
      <c r="D184" s="148" t="s">
        <v>144</v>
      </c>
      <c r="E184" s="152">
        <v>1.998</v>
      </c>
      <c r="F184" s="158"/>
      <c r="G184" s="159">
        <f>ROUND(E184*F184,2)</f>
        <v>0</v>
      </c>
      <c r="H184" s="158"/>
      <c r="I184" s="159">
        <f>ROUND(E184*H184,2)</f>
        <v>0</v>
      </c>
      <c r="J184" s="158"/>
      <c r="K184" s="159">
        <f>ROUND(E184*J184,2)</f>
        <v>0</v>
      </c>
      <c r="L184" s="159">
        <v>15</v>
      </c>
      <c r="M184" s="159">
        <f>G184*(1+L184/100)</f>
        <v>0</v>
      </c>
      <c r="N184" s="159">
        <v>2.42198</v>
      </c>
      <c r="O184" s="159">
        <f>ROUND(E184*N184,2)</f>
        <v>4.84</v>
      </c>
      <c r="P184" s="159">
        <v>0</v>
      </c>
      <c r="Q184" s="159">
        <f>ROUND(E184*P184,2)</f>
        <v>0</v>
      </c>
      <c r="R184" s="159"/>
      <c r="S184" s="159"/>
      <c r="T184" s="160">
        <v>3.2130000000000001</v>
      </c>
      <c r="U184" s="159">
        <f>ROUND(E184*T184,2)</f>
        <v>6.42</v>
      </c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 t="s">
        <v>145</v>
      </c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36"/>
      <c r="B185" s="146"/>
      <c r="C185" s="175" t="s">
        <v>629</v>
      </c>
      <c r="D185" s="149"/>
      <c r="E185" s="153">
        <v>1.998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60"/>
      <c r="U185" s="159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 t="s">
        <v>147</v>
      </c>
      <c r="AF185" s="135">
        <v>0</v>
      </c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22.5" outlineLevel="1" x14ac:dyDescent="0.2">
      <c r="A186" s="136">
        <v>69</v>
      </c>
      <c r="B186" s="146" t="s">
        <v>630</v>
      </c>
      <c r="C186" s="174" t="s">
        <v>631</v>
      </c>
      <c r="D186" s="148" t="s">
        <v>218</v>
      </c>
      <c r="E186" s="152">
        <v>6.9870000000000002E-2</v>
      </c>
      <c r="F186" s="158"/>
      <c r="G186" s="159">
        <f>ROUND(E186*F186,2)</f>
        <v>0</v>
      </c>
      <c r="H186" s="158"/>
      <c r="I186" s="159">
        <f>ROUND(E186*H186,2)</f>
        <v>0</v>
      </c>
      <c r="J186" s="158"/>
      <c r="K186" s="159">
        <f>ROUND(E186*J186,2)</f>
        <v>0</v>
      </c>
      <c r="L186" s="159">
        <v>15</v>
      </c>
      <c r="M186" s="159">
        <f>G186*(1+L186/100)</f>
        <v>0</v>
      </c>
      <c r="N186" s="159">
        <v>1.0529999999999999</v>
      </c>
      <c r="O186" s="159">
        <f>ROUND(E186*N186,2)</f>
        <v>7.0000000000000007E-2</v>
      </c>
      <c r="P186" s="159">
        <v>0</v>
      </c>
      <c r="Q186" s="159">
        <f>ROUND(E186*P186,2)</f>
        <v>0</v>
      </c>
      <c r="R186" s="159"/>
      <c r="S186" s="159"/>
      <c r="T186" s="160">
        <v>15.231</v>
      </c>
      <c r="U186" s="159">
        <f>ROUND(E186*T186,2)</f>
        <v>1.06</v>
      </c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 t="s">
        <v>145</v>
      </c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36"/>
      <c r="B187" s="146"/>
      <c r="C187" s="175" t="s">
        <v>1187</v>
      </c>
      <c r="D187" s="149"/>
      <c r="E187" s="153">
        <v>6.9870000000000002E-2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60"/>
      <c r="U187" s="159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 t="s">
        <v>147</v>
      </c>
      <c r="AF187" s="135">
        <v>0</v>
      </c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ht="22.5" outlineLevel="1" x14ac:dyDescent="0.2">
      <c r="A188" s="136">
        <v>70</v>
      </c>
      <c r="B188" s="146" t="s">
        <v>633</v>
      </c>
      <c r="C188" s="174" t="s">
        <v>634</v>
      </c>
      <c r="D188" s="148" t="s">
        <v>202</v>
      </c>
      <c r="E188" s="152">
        <v>158.31</v>
      </c>
      <c r="F188" s="158"/>
      <c r="G188" s="159">
        <f>ROUND(E188*F188,2)</f>
        <v>0</v>
      </c>
      <c r="H188" s="158"/>
      <c r="I188" s="159">
        <f>ROUND(E188*H188,2)</f>
        <v>0</v>
      </c>
      <c r="J188" s="158"/>
      <c r="K188" s="159">
        <f>ROUND(E188*J188,2)</f>
        <v>0</v>
      </c>
      <c r="L188" s="159">
        <v>15</v>
      </c>
      <c r="M188" s="159">
        <f>G188*(1+L188/100)</f>
        <v>0</v>
      </c>
      <c r="N188" s="159">
        <v>6.8570000000000006E-2</v>
      </c>
      <c r="O188" s="159">
        <f>ROUND(E188*N188,2)</f>
        <v>10.86</v>
      </c>
      <c r="P188" s="159">
        <v>0</v>
      </c>
      <c r="Q188" s="159">
        <f>ROUND(E188*P188,2)</f>
        <v>0</v>
      </c>
      <c r="R188" s="159"/>
      <c r="S188" s="159"/>
      <c r="T188" s="160">
        <v>0.32840000000000003</v>
      </c>
      <c r="U188" s="159">
        <f>ROUND(E188*T188,2)</f>
        <v>51.99</v>
      </c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 t="s">
        <v>145</v>
      </c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1" x14ac:dyDescent="0.2">
      <c r="A189" s="136"/>
      <c r="B189" s="146"/>
      <c r="C189" s="175" t="s">
        <v>1188</v>
      </c>
      <c r="D189" s="149"/>
      <c r="E189" s="153">
        <v>70.03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60"/>
      <c r="U189" s="159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 t="s">
        <v>147</v>
      </c>
      <c r="AF189" s="135">
        <v>0</v>
      </c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">
      <c r="A190" s="136"/>
      <c r="B190" s="146"/>
      <c r="C190" s="175" t="s">
        <v>1189</v>
      </c>
      <c r="D190" s="149"/>
      <c r="E190" s="153">
        <v>88.28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  <c r="U190" s="159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 t="s">
        <v>147</v>
      </c>
      <c r="AF190" s="135">
        <v>0</v>
      </c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">
      <c r="A191" s="136">
        <v>71</v>
      </c>
      <c r="B191" s="146" t="s">
        <v>636</v>
      </c>
      <c r="C191" s="174" t="s">
        <v>637</v>
      </c>
      <c r="D191" s="148" t="s">
        <v>202</v>
      </c>
      <c r="E191" s="152">
        <v>7.84</v>
      </c>
      <c r="F191" s="158"/>
      <c r="G191" s="159">
        <f>ROUND(E191*F191,2)</f>
        <v>0</v>
      </c>
      <c r="H191" s="158"/>
      <c r="I191" s="159">
        <f>ROUND(E191*H191,2)</f>
        <v>0</v>
      </c>
      <c r="J191" s="158"/>
      <c r="K191" s="159">
        <f>ROUND(E191*J191,2)</f>
        <v>0</v>
      </c>
      <c r="L191" s="159">
        <v>15</v>
      </c>
      <c r="M191" s="159">
        <f>G191*(1+L191/100)</f>
        <v>0</v>
      </c>
      <c r="N191" s="159">
        <v>1.23E-3</v>
      </c>
      <c r="O191" s="159">
        <f>ROUND(E191*N191,2)</f>
        <v>0.01</v>
      </c>
      <c r="P191" s="159">
        <v>0</v>
      </c>
      <c r="Q191" s="159">
        <f>ROUND(E191*P191,2)</f>
        <v>0</v>
      </c>
      <c r="R191" s="159"/>
      <c r="S191" s="159"/>
      <c r="T191" s="160">
        <v>0.56999999999999995</v>
      </c>
      <c r="U191" s="159">
        <f>ROUND(E191*T191,2)</f>
        <v>4.47</v>
      </c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 t="s">
        <v>482</v>
      </c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36"/>
      <c r="B192" s="146"/>
      <c r="C192" s="175" t="s">
        <v>1190</v>
      </c>
      <c r="D192" s="149"/>
      <c r="E192" s="153">
        <v>7.84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  <c r="U192" s="159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 t="s">
        <v>147</v>
      </c>
      <c r="AF192" s="135">
        <v>0</v>
      </c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 x14ac:dyDescent="0.2">
      <c r="A193" s="136">
        <v>72</v>
      </c>
      <c r="B193" s="146" t="s">
        <v>639</v>
      </c>
      <c r="C193" s="174" t="s">
        <v>640</v>
      </c>
      <c r="D193" s="148" t="s">
        <v>202</v>
      </c>
      <c r="E193" s="152">
        <v>9.4079999999999995</v>
      </c>
      <c r="F193" s="158"/>
      <c r="G193" s="159">
        <f>ROUND(E193*F193,2)</f>
        <v>0</v>
      </c>
      <c r="H193" s="158"/>
      <c r="I193" s="159">
        <f>ROUND(E193*H193,2)</f>
        <v>0</v>
      </c>
      <c r="J193" s="158"/>
      <c r="K193" s="159">
        <f>ROUND(E193*J193,2)</f>
        <v>0</v>
      </c>
      <c r="L193" s="159">
        <v>15</v>
      </c>
      <c r="M193" s="159">
        <f>G193*(1+L193/100)</f>
        <v>0</v>
      </c>
      <c r="N193" s="159">
        <v>0.13500000000000001</v>
      </c>
      <c r="O193" s="159">
        <f>ROUND(E193*N193,2)</f>
        <v>1.27</v>
      </c>
      <c r="P193" s="159">
        <v>0</v>
      </c>
      <c r="Q193" s="159">
        <f>ROUND(E193*P193,2)</f>
        <v>0</v>
      </c>
      <c r="R193" s="159"/>
      <c r="S193" s="159"/>
      <c r="T193" s="160">
        <v>0</v>
      </c>
      <c r="U193" s="159">
        <f>ROUND(E193*T193,2)</f>
        <v>0</v>
      </c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 t="s">
        <v>223</v>
      </c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 x14ac:dyDescent="0.2">
      <c r="A194" s="136"/>
      <c r="B194" s="146"/>
      <c r="C194" s="175" t="s">
        <v>1191</v>
      </c>
      <c r="D194" s="149"/>
      <c r="E194" s="153">
        <v>9.4079999999999995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  <c r="U194" s="159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 t="s">
        <v>147</v>
      </c>
      <c r="AF194" s="135">
        <v>0</v>
      </c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x14ac:dyDescent="0.2">
      <c r="A195" s="142" t="s">
        <v>140</v>
      </c>
      <c r="B195" s="147" t="s">
        <v>64</v>
      </c>
      <c r="C195" s="176" t="s">
        <v>65</v>
      </c>
      <c r="D195" s="150"/>
      <c r="E195" s="154"/>
      <c r="F195" s="161"/>
      <c r="G195" s="161">
        <f>SUMIF(AE196:AE199,"&lt;&gt;NOR",G196:G199)</f>
        <v>0</v>
      </c>
      <c r="H195" s="161"/>
      <c r="I195" s="161">
        <f>SUM(I196:I199)</f>
        <v>0</v>
      </c>
      <c r="J195" s="161"/>
      <c r="K195" s="161">
        <f>SUM(K196:K199)</f>
        <v>0</v>
      </c>
      <c r="L195" s="161"/>
      <c r="M195" s="161">
        <f>SUM(M196:M199)</f>
        <v>0</v>
      </c>
      <c r="N195" s="161"/>
      <c r="O195" s="161">
        <f>SUM(O196:O199)</f>
        <v>0.63</v>
      </c>
      <c r="P195" s="161"/>
      <c r="Q195" s="161">
        <f>SUM(Q196:Q199)</f>
        <v>0</v>
      </c>
      <c r="R195" s="161"/>
      <c r="S195" s="161"/>
      <c r="T195" s="162"/>
      <c r="U195" s="161">
        <f>SUM(U196:U199)</f>
        <v>5.41</v>
      </c>
      <c r="AE195" t="s">
        <v>141</v>
      </c>
    </row>
    <row r="196" spans="1:60" ht="22.5" outlineLevel="1" x14ac:dyDescent="0.2">
      <c r="A196" s="136">
        <v>73</v>
      </c>
      <c r="B196" s="146" t="s">
        <v>642</v>
      </c>
      <c r="C196" s="174" t="s">
        <v>1192</v>
      </c>
      <c r="D196" s="148" t="s">
        <v>269</v>
      </c>
      <c r="E196" s="152">
        <v>10.3</v>
      </c>
      <c r="F196" s="158"/>
      <c r="G196" s="159">
        <f>ROUND(E196*F196,2)</f>
        <v>0</v>
      </c>
      <c r="H196" s="158"/>
      <c r="I196" s="159">
        <f>ROUND(E196*H196,2)</f>
        <v>0</v>
      </c>
      <c r="J196" s="158"/>
      <c r="K196" s="159">
        <f>ROUND(E196*J196,2)</f>
        <v>0</v>
      </c>
      <c r="L196" s="159">
        <v>15</v>
      </c>
      <c r="M196" s="159">
        <f>G196*(1+L196/100)</f>
        <v>0</v>
      </c>
      <c r="N196" s="159">
        <v>1.3180000000000001E-2</v>
      </c>
      <c r="O196" s="159">
        <f>ROUND(E196*N196,2)</f>
        <v>0.14000000000000001</v>
      </c>
      <c r="P196" s="159">
        <v>0</v>
      </c>
      <c r="Q196" s="159">
        <f>ROUND(E196*P196,2)</f>
        <v>0</v>
      </c>
      <c r="R196" s="159"/>
      <c r="S196" s="159"/>
      <c r="T196" s="160">
        <v>0.52500000000000002</v>
      </c>
      <c r="U196" s="159">
        <f>ROUND(E196*T196,2)</f>
        <v>5.41</v>
      </c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 t="s">
        <v>145</v>
      </c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">
      <c r="A197" s="136"/>
      <c r="B197" s="146"/>
      <c r="C197" s="175" t="s">
        <v>1193</v>
      </c>
      <c r="D197" s="149"/>
      <c r="E197" s="153">
        <v>10.3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60"/>
      <c r="U197" s="159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 t="s">
        <v>147</v>
      </c>
      <c r="AF197" s="135">
        <v>0</v>
      </c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36">
        <v>74</v>
      </c>
      <c r="B198" s="146" t="s">
        <v>646</v>
      </c>
      <c r="C198" s="174" t="s">
        <v>647</v>
      </c>
      <c r="D198" s="148" t="s">
        <v>202</v>
      </c>
      <c r="E198" s="152">
        <v>4.6349999999999998</v>
      </c>
      <c r="F198" s="158"/>
      <c r="G198" s="159">
        <f>ROUND(E198*F198,2)</f>
        <v>0</v>
      </c>
      <c r="H198" s="158"/>
      <c r="I198" s="159">
        <f>ROUND(E198*H198,2)</f>
        <v>0</v>
      </c>
      <c r="J198" s="158"/>
      <c r="K198" s="159">
        <f>ROUND(E198*J198,2)</f>
        <v>0</v>
      </c>
      <c r="L198" s="159">
        <v>15</v>
      </c>
      <c r="M198" s="159">
        <f>G198*(1+L198/100)</f>
        <v>0</v>
      </c>
      <c r="N198" s="159">
        <v>0.105</v>
      </c>
      <c r="O198" s="159">
        <f>ROUND(E198*N198,2)</f>
        <v>0.49</v>
      </c>
      <c r="P198" s="159">
        <v>0</v>
      </c>
      <c r="Q198" s="159">
        <f>ROUND(E198*P198,2)</f>
        <v>0</v>
      </c>
      <c r="R198" s="159"/>
      <c r="S198" s="159"/>
      <c r="T198" s="160">
        <v>0</v>
      </c>
      <c r="U198" s="159">
        <f>ROUND(E198*T198,2)</f>
        <v>0</v>
      </c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 t="s">
        <v>145</v>
      </c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">
      <c r="A199" s="136"/>
      <c r="B199" s="146"/>
      <c r="C199" s="175" t="s">
        <v>1194</v>
      </c>
      <c r="D199" s="149"/>
      <c r="E199" s="153">
        <v>4.6349999999999998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60"/>
      <c r="U199" s="159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 t="s">
        <v>147</v>
      </c>
      <c r="AF199" s="135">
        <v>0</v>
      </c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x14ac:dyDescent="0.2">
      <c r="A200" s="142" t="s">
        <v>140</v>
      </c>
      <c r="B200" s="147" t="s">
        <v>66</v>
      </c>
      <c r="C200" s="176" t="s">
        <v>67</v>
      </c>
      <c r="D200" s="150"/>
      <c r="E200" s="154"/>
      <c r="F200" s="161"/>
      <c r="G200" s="161">
        <f>SUMIF(AE201:AE210,"&lt;&gt;NOR",G201:G210)</f>
        <v>0</v>
      </c>
      <c r="H200" s="161"/>
      <c r="I200" s="161">
        <f>SUM(I201:I210)</f>
        <v>0</v>
      </c>
      <c r="J200" s="161"/>
      <c r="K200" s="161">
        <f>SUM(K201:K210)</f>
        <v>0</v>
      </c>
      <c r="L200" s="161"/>
      <c r="M200" s="161">
        <f>SUM(M201:M210)</f>
        <v>0</v>
      </c>
      <c r="N200" s="161"/>
      <c r="O200" s="161">
        <f>SUM(O201:O210)</f>
        <v>3.71</v>
      </c>
      <c r="P200" s="161"/>
      <c r="Q200" s="161">
        <f>SUM(Q201:Q210)</f>
        <v>0</v>
      </c>
      <c r="R200" s="161"/>
      <c r="S200" s="161"/>
      <c r="T200" s="162"/>
      <c r="U200" s="161">
        <f>SUM(U201:U210)</f>
        <v>39.24</v>
      </c>
      <c r="AE200" t="s">
        <v>141</v>
      </c>
    </row>
    <row r="201" spans="1:60" outlineLevel="1" x14ac:dyDescent="0.2">
      <c r="A201" s="136">
        <v>75</v>
      </c>
      <c r="B201" s="146" t="s">
        <v>652</v>
      </c>
      <c r="C201" s="174" t="s">
        <v>653</v>
      </c>
      <c r="D201" s="148" t="s">
        <v>202</v>
      </c>
      <c r="E201" s="152">
        <v>103.6</v>
      </c>
      <c r="F201" s="158"/>
      <c r="G201" s="159">
        <f>ROUND(E201*F201,2)</f>
        <v>0</v>
      </c>
      <c r="H201" s="158"/>
      <c r="I201" s="159">
        <f>ROUND(E201*H201,2)</f>
        <v>0</v>
      </c>
      <c r="J201" s="158"/>
      <c r="K201" s="159">
        <f>ROUND(E201*J201,2)</f>
        <v>0</v>
      </c>
      <c r="L201" s="159">
        <v>15</v>
      </c>
      <c r="M201" s="159">
        <f>G201*(1+L201/100)</f>
        <v>0</v>
      </c>
      <c r="N201" s="159">
        <v>3.338E-2</v>
      </c>
      <c r="O201" s="159">
        <f>ROUND(E201*N201,2)</f>
        <v>3.46</v>
      </c>
      <c r="P201" s="159">
        <v>0</v>
      </c>
      <c r="Q201" s="159">
        <f>ROUND(E201*P201,2)</f>
        <v>0</v>
      </c>
      <c r="R201" s="159"/>
      <c r="S201" s="159"/>
      <c r="T201" s="160">
        <v>0.17</v>
      </c>
      <c r="U201" s="159">
        <f>ROUND(E201*T201,2)</f>
        <v>17.61</v>
      </c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 t="s">
        <v>145</v>
      </c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36"/>
      <c r="B202" s="146"/>
      <c r="C202" s="175" t="s">
        <v>1195</v>
      </c>
      <c r="D202" s="149"/>
      <c r="E202" s="153">
        <v>103.6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  <c r="U202" s="159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 t="s">
        <v>147</v>
      </c>
      <c r="AF202" s="135">
        <v>0</v>
      </c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ht="22.5" outlineLevel="1" x14ac:dyDescent="0.2">
      <c r="A203" s="136">
        <v>76</v>
      </c>
      <c r="B203" s="146" t="s">
        <v>655</v>
      </c>
      <c r="C203" s="174" t="s">
        <v>656</v>
      </c>
      <c r="D203" s="148" t="s">
        <v>202</v>
      </c>
      <c r="E203" s="152">
        <v>310.8</v>
      </c>
      <c r="F203" s="158"/>
      <c r="G203" s="159">
        <f>ROUND(E203*F203,2)</f>
        <v>0</v>
      </c>
      <c r="H203" s="158"/>
      <c r="I203" s="159">
        <f>ROUND(E203*H203,2)</f>
        <v>0</v>
      </c>
      <c r="J203" s="158"/>
      <c r="K203" s="159">
        <f>ROUND(E203*J203,2)</f>
        <v>0</v>
      </c>
      <c r="L203" s="159">
        <v>15</v>
      </c>
      <c r="M203" s="159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59"/>
      <c r="S203" s="159"/>
      <c r="T203" s="160">
        <v>0</v>
      </c>
      <c r="U203" s="159">
        <f>ROUND(E203*T203,2)</f>
        <v>0</v>
      </c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 t="s">
        <v>145</v>
      </c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36"/>
      <c r="B204" s="146"/>
      <c r="C204" s="175" t="s">
        <v>1196</v>
      </c>
      <c r="D204" s="149"/>
      <c r="E204" s="153">
        <v>310.8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  <c r="U204" s="159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 t="s">
        <v>147</v>
      </c>
      <c r="AF204" s="135">
        <v>0</v>
      </c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36">
        <v>77</v>
      </c>
      <c r="B205" s="146" t="s">
        <v>658</v>
      </c>
      <c r="C205" s="174" t="s">
        <v>659</v>
      </c>
      <c r="D205" s="148" t="s">
        <v>202</v>
      </c>
      <c r="E205" s="152">
        <v>103.6</v>
      </c>
      <c r="F205" s="158"/>
      <c r="G205" s="159">
        <f>ROUND(E205*F205,2)</f>
        <v>0</v>
      </c>
      <c r="H205" s="158"/>
      <c r="I205" s="159">
        <f>ROUND(E205*H205,2)</f>
        <v>0</v>
      </c>
      <c r="J205" s="158"/>
      <c r="K205" s="159">
        <f>ROUND(E205*J205,2)</f>
        <v>0</v>
      </c>
      <c r="L205" s="159">
        <v>15</v>
      </c>
      <c r="M205" s="159">
        <f>G205*(1+L205/100)</f>
        <v>0</v>
      </c>
      <c r="N205" s="159">
        <v>0</v>
      </c>
      <c r="O205" s="159">
        <f>ROUND(E205*N205,2)</f>
        <v>0</v>
      </c>
      <c r="P205" s="159">
        <v>0</v>
      </c>
      <c r="Q205" s="159">
        <f>ROUND(E205*P205,2)</f>
        <v>0</v>
      </c>
      <c r="R205" s="159"/>
      <c r="S205" s="159"/>
      <c r="T205" s="160">
        <v>0.128</v>
      </c>
      <c r="U205" s="159">
        <f>ROUND(E205*T205,2)</f>
        <v>13.26</v>
      </c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 t="s">
        <v>145</v>
      </c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ht="22.5" outlineLevel="1" x14ac:dyDescent="0.2">
      <c r="A206" s="136">
        <v>78</v>
      </c>
      <c r="B206" s="146" t="s">
        <v>660</v>
      </c>
      <c r="C206" s="174" t="s">
        <v>661</v>
      </c>
      <c r="D206" s="148" t="s">
        <v>202</v>
      </c>
      <c r="E206" s="152">
        <v>6.4</v>
      </c>
      <c r="F206" s="158"/>
      <c r="G206" s="159">
        <f>ROUND(E206*F206,2)</f>
        <v>0</v>
      </c>
      <c r="H206" s="158"/>
      <c r="I206" s="159">
        <f>ROUND(E206*H206,2)</f>
        <v>0</v>
      </c>
      <c r="J206" s="158"/>
      <c r="K206" s="159">
        <f>ROUND(E206*J206,2)</f>
        <v>0</v>
      </c>
      <c r="L206" s="159">
        <v>15</v>
      </c>
      <c r="M206" s="159">
        <f>G206*(1+L206/100)</f>
        <v>0</v>
      </c>
      <c r="N206" s="159">
        <v>3.9230000000000001E-2</v>
      </c>
      <c r="O206" s="159">
        <f>ROUND(E206*N206,2)</f>
        <v>0.25</v>
      </c>
      <c r="P206" s="159">
        <v>0</v>
      </c>
      <c r="Q206" s="159">
        <f>ROUND(E206*P206,2)</f>
        <v>0</v>
      </c>
      <c r="R206" s="159"/>
      <c r="S206" s="159"/>
      <c r="T206" s="160">
        <v>0.27200000000000002</v>
      </c>
      <c r="U206" s="159">
        <f>ROUND(E206*T206,2)</f>
        <v>1.74</v>
      </c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 t="s">
        <v>145</v>
      </c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">
      <c r="A207" s="136"/>
      <c r="B207" s="146"/>
      <c r="C207" s="175" t="s">
        <v>1197</v>
      </c>
      <c r="D207" s="149"/>
      <c r="E207" s="153">
        <v>6.4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60"/>
      <c r="U207" s="159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 t="s">
        <v>147</v>
      </c>
      <c r="AF207" s="135">
        <v>0</v>
      </c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36">
        <v>79</v>
      </c>
      <c r="B208" s="146" t="s">
        <v>663</v>
      </c>
      <c r="C208" s="174" t="s">
        <v>664</v>
      </c>
      <c r="D208" s="148" t="s">
        <v>202</v>
      </c>
      <c r="E208" s="152">
        <v>103.6</v>
      </c>
      <c r="F208" s="158"/>
      <c r="G208" s="159">
        <f>ROUND(E208*F208,2)</f>
        <v>0</v>
      </c>
      <c r="H208" s="158"/>
      <c r="I208" s="159">
        <f>ROUND(E208*H208,2)</f>
        <v>0</v>
      </c>
      <c r="J208" s="158"/>
      <c r="K208" s="159">
        <f>ROUND(E208*J208,2)</f>
        <v>0</v>
      </c>
      <c r="L208" s="159">
        <v>15</v>
      </c>
      <c r="M208" s="159">
        <f>G208*(1+L208/100)</f>
        <v>0</v>
      </c>
      <c r="N208" s="159">
        <v>0</v>
      </c>
      <c r="O208" s="159">
        <f>ROUND(E208*N208,2)</f>
        <v>0</v>
      </c>
      <c r="P208" s="159">
        <v>0</v>
      </c>
      <c r="Q208" s="159">
        <f>ROUND(E208*P208,2)</f>
        <v>0</v>
      </c>
      <c r="R208" s="159"/>
      <c r="S208" s="159"/>
      <c r="T208" s="160">
        <v>0.04</v>
      </c>
      <c r="U208" s="159">
        <f>ROUND(E208*T208,2)</f>
        <v>4.1399999999999997</v>
      </c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 t="s">
        <v>150</v>
      </c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36">
        <v>80</v>
      </c>
      <c r="B209" s="146" t="s">
        <v>665</v>
      </c>
      <c r="C209" s="174" t="s">
        <v>666</v>
      </c>
      <c r="D209" s="148" t="s">
        <v>202</v>
      </c>
      <c r="E209" s="152">
        <v>310.8</v>
      </c>
      <c r="F209" s="158"/>
      <c r="G209" s="159">
        <f>ROUND(E209*F209,2)</f>
        <v>0</v>
      </c>
      <c r="H209" s="158"/>
      <c r="I209" s="159">
        <f>ROUND(E209*H209,2)</f>
        <v>0</v>
      </c>
      <c r="J209" s="158"/>
      <c r="K209" s="159">
        <f>ROUND(E209*J209,2)</f>
        <v>0</v>
      </c>
      <c r="L209" s="159">
        <v>15</v>
      </c>
      <c r="M209" s="159">
        <f>G209*(1+L209/100)</f>
        <v>0</v>
      </c>
      <c r="N209" s="159">
        <v>0</v>
      </c>
      <c r="O209" s="159">
        <f>ROUND(E209*N209,2)</f>
        <v>0</v>
      </c>
      <c r="P209" s="159">
        <v>0</v>
      </c>
      <c r="Q209" s="159">
        <f>ROUND(E209*P209,2)</f>
        <v>0</v>
      </c>
      <c r="R209" s="159"/>
      <c r="S209" s="159"/>
      <c r="T209" s="160">
        <v>0</v>
      </c>
      <c r="U209" s="159">
        <f>ROUND(E209*T209,2)</f>
        <v>0</v>
      </c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 t="s">
        <v>150</v>
      </c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36">
        <v>81</v>
      </c>
      <c r="B210" s="146" t="s">
        <v>667</v>
      </c>
      <c r="C210" s="174" t="s">
        <v>668</v>
      </c>
      <c r="D210" s="148" t="s">
        <v>202</v>
      </c>
      <c r="E210" s="152">
        <v>103.6</v>
      </c>
      <c r="F210" s="158"/>
      <c r="G210" s="159">
        <f>ROUND(E210*F210,2)</f>
        <v>0</v>
      </c>
      <c r="H210" s="158"/>
      <c r="I210" s="159">
        <f>ROUND(E210*H210,2)</f>
        <v>0</v>
      </c>
      <c r="J210" s="158"/>
      <c r="K210" s="159">
        <f>ROUND(E210*J210,2)</f>
        <v>0</v>
      </c>
      <c r="L210" s="159">
        <v>15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59"/>
      <c r="S210" s="159"/>
      <c r="T210" s="160">
        <v>2.4E-2</v>
      </c>
      <c r="U210" s="159">
        <f>ROUND(E210*T210,2)</f>
        <v>2.4900000000000002</v>
      </c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 t="s">
        <v>150</v>
      </c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ht="25.5" x14ac:dyDescent="0.2">
      <c r="A211" s="142" t="s">
        <v>140</v>
      </c>
      <c r="B211" s="147" t="s">
        <v>68</v>
      </c>
      <c r="C211" s="176" t="s">
        <v>69</v>
      </c>
      <c r="D211" s="150"/>
      <c r="E211" s="154"/>
      <c r="F211" s="161"/>
      <c r="G211" s="161">
        <f>SUMIF(AE212:AE217,"&lt;&gt;NOR",G212:G217)</f>
        <v>0</v>
      </c>
      <c r="H211" s="161"/>
      <c r="I211" s="161">
        <f>SUM(I212:I217)</f>
        <v>0</v>
      </c>
      <c r="J211" s="161"/>
      <c r="K211" s="161">
        <f>SUM(K212:K217)</f>
        <v>0</v>
      </c>
      <c r="L211" s="161"/>
      <c r="M211" s="161">
        <f>SUM(M212:M217)</f>
        <v>0</v>
      </c>
      <c r="N211" s="161"/>
      <c r="O211" s="161">
        <f>SUM(O212:O217)</f>
        <v>0.03</v>
      </c>
      <c r="P211" s="161"/>
      <c r="Q211" s="161">
        <f>SUM(Q212:Q217)</f>
        <v>0</v>
      </c>
      <c r="R211" s="161"/>
      <c r="S211" s="161"/>
      <c r="T211" s="162"/>
      <c r="U211" s="161">
        <f>SUM(U212:U217)</f>
        <v>76.759999999999991</v>
      </c>
      <c r="AE211" t="s">
        <v>141</v>
      </c>
    </row>
    <row r="212" spans="1:60" outlineLevel="1" x14ac:dyDescent="0.2">
      <c r="A212" s="136">
        <v>82</v>
      </c>
      <c r="B212" s="146" t="s">
        <v>669</v>
      </c>
      <c r="C212" s="174" t="s">
        <v>670</v>
      </c>
      <c r="D212" s="148" t="s">
        <v>202</v>
      </c>
      <c r="E212" s="152">
        <v>244.2</v>
      </c>
      <c r="F212" s="158"/>
      <c r="G212" s="159">
        <f>ROUND(E212*F212,2)</f>
        <v>0</v>
      </c>
      <c r="H212" s="158"/>
      <c r="I212" s="159">
        <f>ROUND(E212*H212,2)</f>
        <v>0</v>
      </c>
      <c r="J212" s="158"/>
      <c r="K212" s="159">
        <f>ROUND(E212*J212,2)</f>
        <v>0</v>
      </c>
      <c r="L212" s="159">
        <v>15</v>
      </c>
      <c r="M212" s="159">
        <f>G212*(1+L212/100)</f>
        <v>0</v>
      </c>
      <c r="N212" s="159">
        <v>4.0000000000000003E-5</v>
      </c>
      <c r="O212" s="159">
        <f>ROUND(E212*N212,2)</f>
        <v>0.01</v>
      </c>
      <c r="P212" s="159">
        <v>0</v>
      </c>
      <c r="Q212" s="159">
        <f>ROUND(E212*P212,2)</f>
        <v>0</v>
      </c>
      <c r="R212" s="159"/>
      <c r="S212" s="159"/>
      <c r="T212" s="160">
        <v>0.308</v>
      </c>
      <c r="U212" s="159">
        <f>ROUND(E212*T212,2)</f>
        <v>75.209999999999994</v>
      </c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 t="s">
        <v>145</v>
      </c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36"/>
      <c r="B213" s="146"/>
      <c r="C213" s="175" t="s">
        <v>1198</v>
      </c>
      <c r="D213" s="149"/>
      <c r="E213" s="153">
        <v>244.2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60"/>
      <c r="U213" s="159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 t="s">
        <v>147</v>
      </c>
      <c r="AF213" s="135">
        <v>0</v>
      </c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36">
        <v>83</v>
      </c>
      <c r="B214" s="146" t="s">
        <v>673</v>
      </c>
      <c r="C214" s="174" t="s">
        <v>674</v>
      </c>
      <c r="D214" s="148" t="s">
        <v>269</v>
      </c>
      <c r="E214" s="152">
        <v>1</v>
      </c>
      <c r="F214" s="158"/>
      <c r="G214" s="159">
        <f>ROUND(E214*F214,2)</f>
        <v>0</v>
      </c>
      <c r="H214" s="158"/>
      <c r="I214" s="159">
        <f>ROUND(E214*H214,2)</f>
        <v>0</v>
      </c>
      <c r="J214" s="158"/>
      <c r="K214" s="159">
        <f>ROUND(E214*J214,2)</f>
        <v>0</v>
      </c>
      <c r="L214" s="159">
        <v>15</v>
      </c>
      <c r="M214" s="159">
        <f>G214*(1+L214/100)</f>
        <v>0</v>
      </c>
      <c r="N214" s="159">
        <v>8.7399999999999995E-3</v>
      </c>
      <c r="O214" s="159">
        <f>ROUND(E214*N214,2)</f>
        <v>0.01</v>
      </c>
      <c r="P214" s="159">
        <v>0</v>
      </c>
      <c r="Q214" s="159">
        <f>ROUND(E214*P214,2)</f>
        <v>0</v>
      </c>
      <c r="R214" s="159"/>
      <c r="S214" s="159"/>
      <c r="T214" s="160">
        <v>1.23</v>
      </c>
      <c r="U214" s="159">
        <f>ROUND(E214*T214,2)</f>
        <v>1.23</v>
      </c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 t="s">
        <v>145</v>
      </c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">
      <c r="A215" s="136"/>
      <c r="B215" s="146"/>
      <c r="C215" s="175" t="s">
        <v>1199</v>
      </c>
      <c r="D215" s="149"/>
      <c r="E215" s="153">
        <v>1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60"/>
      <c r="U215" s="159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 t="s">
        <v>147</v>
      </c>
      <c r="AF215" s="135">
        <v>0</v>
      </c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 x14ac:dyDescent="0.2">
      <c r="A216" s="136">
        <v>84</v>
      </c>
      <c r="B216" s="146" t="s">
        <v>676</v>
      </c>
      <c r="C216" s="174" t="s">
        <v>677</v>
      </c>
      <c r="D216" s="148" t="s">
        <v>304</v>
      </c>
      <c r="E216" s="152">
        <v>4</v>
      </c>
      <c r="F216" s="158"/>
      <c r="G216" s="159">
        <f>ROUND(E216*F216,2)</f>
        <v>0</v>
      </c>
      <c r="H216" s="158"/>
      <c r="I216" s="159">
        <f>ROUND(E216*H216,2)</f>
        <v>0</v>
      </c>
      <c r="J216" s="158"/>
      <c r="K216" s="159">
        <f>ROUND(E216*J216,2)</f>
        <v>0</v>
      </c>
      <c r="L216" s="159">
        <v>15</v>
      </c>
      <c r="M216" s="159">
        <f>G216*(1+L216/100)</f>
        <v>0</v>
      </c>
      <c r="N216" s="159">
        <v>2.81E-3</v>
      </c>
      <c r="O216" s="159">
        <f>ROUND(E216*N216,2)</f>
        <v>0.01</v>
      </c>
      <c r="P216" s="159">
        <v>0</v>
      </c>
      <c r="Q216" s="159">
        <f>ROUND(E216*P216,2)</f>
        <v>0</v>
      </c>
      <c r="R216" s="159"/>
      <c r="S216" s="159"/>
      <c r="T216" s="160">
        <v>0.08</v>
      </c>
      <c r="U216" s="159">
        <f>ROUND(E216*T216,2)</f>
        <v>0.32</v>
      </c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 t="s">
        <v>145</v>
      </c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36">
        <v>85</v>
      </c>
      <c r="B217" s="146" t="s">
        <v>678</v>
      </c>
      <c r="C217" s="174" t="s">
        <v>679</v>
      </c>
      <c r="D217" s="148" t="s">
        <v>304</v>
      </c>
      <c r="E217" s="152">
        <v>4</v>
      </c>
      <c r="F217" s="158"/>
      <c r="G217" s="159">
        <f>ROUND(E217*F217,2)</f>
        <v>0</v>
      </c>
      <c r="H217" s="158"/>
      <c r="I217" s="159">
        <f>ROUND(E217*H217,2)</f>
        <v>0</v>
      </c>
      <c r="J217" s="158"/>
      <c r="K217" s="159">
        <f>ROUND(E217*J217,2)</f>
        <v>0</v>
      </c>
      <c r="L217" s="159">
        <v>15</v>
      </c>
      <c r="M217" s="159">
        <f>G217*(1+L217/100)</f>
        <v>0</v>
      </c>
      <c r="N217" s="159">
        <v>1E-4</v>
      </c>
      <c r="O217" s="159">
        <f>ROUND(E217*N217,2)</f>
        <v>0</v>
      </c>
      <c r="P217" s="159">
        <v>0</v>
      </c>
      <c r="Q217" s="159">
        <f>ROUND(E217*P217,2)</f>
        <v>0</v>
      </c>
      <c r="R217" s="159"/>
      <c r="S217" s="159"/>
      <c r="T217" s="160">
        <v>0</v>
      </c>
      <c r="U217" s="159">
        <f>ROUND(E217*T217,2)</f>
        <v>0</v>
      </c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 t="s">
        <v>223</v>
      </c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x14ac:dyDescent="0.2">
      <c r="A218" s="142" t="s">
        <v>140</v>
      </c>
      <c r="B218" s="147" t="s">
        <v>72</v>
      </c>
      <c r="C218" s="176" t="s">
        <v>73</v>
      </c>
      <c r="D218" s="150"/>
      <c r="E218" s="154"/>
      <c r="F218" s="161"/>
      <c r="G218" s="161">
        <f>SUMIF(AE219:AE219,"&lt;&gt;NOR",G219:G219)</f>
        <v>0</v>
      </c>
      <c r="H218" s="161"/>
      <c r="I218" s="161">
        <f>SUM(I219:I219)</f>
        <v>0</v>
      </c>
      <c r="J218" s="161"/>
      <c r="K218" s="161">
        <f>SUM(K219:K219)</f>
        <v>0</v>
      </c>
      <c r="L218" s="161"/>
      <c r="M218" s="161">
        <f>SUM(M219:M219)</f>
        <v>0</v>
      </c>
      <c r="N218" s="161"/>
      <c r="O218" s="161">
        <f>SUM(O219:O219)</f>
        <v>0</v>
      </c>
      <c r="P218" s="161"/>
      <c r="Q218" s="161">
        <f>SUM(Q219:Q219)</f>
        <v>0</v>
      </c>
      <c r="R218" s="161"/>
      <c r="S218" s="161"/>
      <c r="T218" s="162"/>
      <c r="U218" s="161">
        <f>SUM(U219:U219)</f>
        <v>206.55</v>
      </c>
      <c r="AE218" t="s">
        <v>141</v>
      </c>
    </row>
    <row r="219" spans="1:60" outlineLevel="1" x14ac:dyDescent="0.2">
      <c r="A219" s="136">
        <v>86</v>
      </c>
      <c r="B219" s="146" t="s">
        <v>363</v>
      </c>
      <c r="C219" s="174" t="s">
        <v>364</v>
      </c>
      <c r="D219" s="148" t="s">
        <v>218</v>
      </c>
      <c r="E219" s="152">
        <v>168.20047</v>
      </c>
      <c r="F219" s="158"/>
      <c r="G219" s="159">
        <f>ROUND(E219*F219,2)</f>
        <v>0</v>
      </c>
      <c r="H219" s="158"/>
      <c r="I219" s="159">
        <f>ROUND(E219*H219,2)</f>
        <v>0</v>
      </c>
      <c r="J219" s="158"/>
      <c r="K219" s="159">
        <f>ROUND(E219*J219,2)</f>
        <v>0</v>
      </c>
      <c r="L219" s="159">
        <v>15</v>
      </c>
      <c r="M219" s="159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59"/>
      <c r="S219" s="159"/>
      <c r="T219" s="160">
        <v>1.228</v>
      </c>
      <c r="U219" s="159">
        <f>ROUND(E219*T219,2)</f>
        <v>206.55</v>
      </c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 t="s">
        <v>365</v>
      </c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x14ac:dyDescent="0.2">
      <c r="A220" s="142" t="s">
        <v>140</v>
      </c>
      <c r="B220" s="147" t="s">
        <v>74</v>
      </c>
      <c r="C220" s="176" t="s">
        <v>75</v>
      </c>
      <c r="D220" s="150"/>
      <c r="E220" s="154"/>
      <c r="F220" s="161"/>
      <c r="G220" s="161">
        <f>SUMIF(AE221:AE230,"&lt;&gt;NOR",G221:G230)</f>
        <v>0</v>
      </c>
      <c r="H220" s="161"/>
      <c r="I220" s="161">
        <f>SUM(I221:I230)</f>
        <v>0</v>
      </c>
      <c r="J220" s="161"/>
      <c r="K220" s="161">
        <f>SUM(K221:K230)</f>
        <v>0</v>
      </c>
      <c r="L220" s="161"/>
      <c r="M220" s="161">
        <f>SUM(M221:M230)</f>
        <v>0</v>
      </c>
      <c r="N220" s="161"/>
      <c r="O220" s="161">
        <f>SUM(O221:O230)</f>
        <v>0.94000000000000006</v>
      </c>
      <c r="P220" s="161"/>
      <c r="Q220" s="161">
        <f>SUM(Q221:Q230)</f>
        <v>0</v>
      </c>
      <c r="R220" s="161"/>
      <c r="S220" s="161"/>
      <c r="T220" s="162"/>
      <c r="U220" s="161">
        <f>SUM(U221:U230)</f>
        <v>44.22</v>
      </c>
      <c r="AE220" t="s">
        <v>141</v>
      </c>
    </row>
    <row r="221" spans="1:60" outlineLevel="1" x14ac:dyDescent="0.2">
      <c r="A221" s="136">
        <v>87</v>
      </c>
      <c r="B221" s="146" t="s">
        <v>680</v>
      </c>
      <c r="C221" s="174" t="s">
        <v>1200</v>
      </c>
      <c r="D221" s="148" t="s">
        <v>202</v>
      </c>
      <c r="E221" s="152">
        <v>11.3</v>
      </c>
      <c r="F221" s="158"/>
      <c r="G221" s="159">
        <f>ROUND(E221*F221,2)</f>
        <v>0</v>
      </c>
      <c r="H221" s="158"/>
      <c r="I221" s="159">
        <f>ROUND(E221*H221,2)</f>
        <v>0</v>
      </c>
      <c r="J221" s="158"/>
      <c r="K221" s="159">
        <f>ROUND(E221*J221,2)</f>
        <v>0</v>
      </c>
      <c r="L221" s="159">
        <v>15</v>
      </c>
      <c r="M221" s="159">
        <f>G221*(1+L221/100)</f>
        <v>0</v>
      </c>
      <c r="N221" s="159">
        <v>1E-3</v>
      </c>
      <c r="O221" s="159">
        <f>ROUND(E221*N221,2)</f>
        <v>0.01</v>
      </c>
      <c r="P221" s="159">
        <v>0</v>
      </c>
      <c r="Q221" s="159">
        <f>ROUND(E221*P221,2)</f>
        <v>0</v>
      </c>
      <c r="R221" s="159"/>
      <c r="S221" s="159"/>
      <c r="T221" s="160">
        <v>0.24</v>
      </c>
      <c r="U221" s="159">
        <f>ROUND(E221*T221,2)</f>
        <v>2.71</v>
      </c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 t="s">
        <v>682</v>
      </c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 x14ac:dyDescent="0.2">
      <c r="A222" s="136"/>
      <c r="B222" s="146"/>
      <c r="C222" s="175" t="s">
        <v>1201</v>
      </c>
      <c r="D222" s="149"/>
      <c r="E222" s="153">
        <v>5.55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  <c r="U222" s="159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 t="s">
        <v>147</v>
      </c>
      <c r="AF222" s="135">
        <v>0</v>
      </c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 x14ac:dyDescent="0.2">
      <c r="A223" s="136"/>
      <c r="B223" s="146"/>
      <c r="C223" s="175" t="s">
        <v>1202</v>
      </c>
      <c r="D223" s="149"/>
      <c r="E223" s="153">
        <v>5.75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60"/>
      <c r="U223" s="159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 t="s">
        <v>147</v>
      </c>
      <c r="AF223" s="135">
        <v>0</v>
      </c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1" x14ac:dyDescent="0.2">
      <c r="A224" s="136">
        <v>88</v>
      </c>
      <c r="B224" s="146" t="s">
        <v>685</v>
      </c>
      <c r="C224" s="174" t="s">
        <v>686</v>
      </c>
      <c r="D224" s="148" t="s">
        <v>269</v>
      </c>
      <c r="E224" s="152">
        <v>13.7</v>
      </c>
      <c r="F224" s="158"/>
      <c r="G224" s="159">
        <f>ROUND(E224*F224,2)</f>
        <v>0</v>
      </c>
      <c r="H224" s="158"/>
      <c r="I224" s="159">
        <f>ROUND(E224*H224,2)</f>
        <v>0</v>
      </c>
      <c r="J224" s="158"/>
      <c r="K224" s="159">
        <f>ROUND(E224*J224,2)</f>
        <v>0</v>
      </c>
      <c r="L224" s="159">
        <v>15</v>
      </c>
      <c r="M224" s="159">
        <f>G224*(1+L224/100)</f>
        <v>0</v>
      </c>
      <c r="N224" s="159">
        <v>0</v>
      </c>
      <c r="O224" s="159">
        <f>ROUND(E224*N224,2)</f>
        <v>0</v>
      </c>
      <c r="P224" s="159">
        <v>0</v>
      </c>
      <c r="Q224" s="159">
        <f>ROUND(E224*P224,2)</f>
        <v>0</v>
      </c>
      <c r="R224" s="159"/>
      <c r="S224" s="159"/>
      <c r="T224" s="160">
        <v>0.09</v>
      </c>
      <c r="U224" s="159">
        <f>ROUND(E224*T224,2)</f>
        <v>1.23</v>
      </c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 t="s">
        <v>682</v>
      </c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">
      <c r="A225" s="136"/>
      <c r="B225" s="146"/>
      <c r="C225" s="175" t="s">
        <v>1203</v>
      </c>
      <c r="D225" s="149"/>
      <c r="E225" s="153">
        <v>13.7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60"/>
      <c r="U225" s="159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 t="s">
        <v>147</v>
      </c>
      <c r="AF225" s="135">
        <v>0</v>
      </c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ht="22.5" outlineLevel="1" x14ac:dyDescent="0.2">
      <c r="A226" s="136">
        <v>89</v>
      </c>
      <c r="B226" s="146" t="s">
        <v>688</v>
      </c>
      <c r="C226" s="174" t="s">
        <v>689</v>
      </c>
      <c r="D226" s="148" t="s">
        <v>202</v>
      </c>
      <c r="E226" s="152">
        <v>112.98</v>
      </c>
      <c r="F226" s="158"/>
      <c r="G226" s="159">
        <f>ROUND(E226*F226,2)</f>
        <v>0</v>
      </c>
      <c r="H226" s="158"/>
      <c r="I226" s="159">
        <f>ROUND(E226*H226,2)</f>
        <v>0</v>
      </c>
      <c r="J226" s="158"/>
      <c r="K226" s="159">
        <f>ROUND(E226*J226,2)</f>
        <v>0</v>
      </c>
      <c r="L226" s="159">
        <v>15</v>
      </c>
      <c r="M226" s="159">
        <f>G226*(1+L226/100)</f>
        <v>0</v>
      </c>
      <c r="N226" s="159">
        <v>7.1599999999999997E-3</v>
      </c>
      <c r="O226" s="159">
        <f>ROUND(E226*N226,2)</f>
        <v>0.81</v>
      </c>
      <c r="P226" s="159">
        <v>0</v>
      </c>
      <c r="Q226" s="159">
        <f>ROUND(E226*P226,2)</f>
        <v>0</v>
      </c>
      <c r="R226" s="159"/>
      <c r="S226" s="159"/>
      <c r="T226" s="160">
        <v>0.30325000000000002</v>
      </c>
      <c r="U226" s="159">
        <f>ROUND(E226*T226,2)</f>
        <v>34.26</v>
      </c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 t="s">
        <v>690</v>
      </c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 x14ac:dyDescent="0.2">
      <c r="A227" s="136"/>
      <c r="B227" s="146"/>
      <c r="C227" s="175" t="s">
        <v>1204</v>
      </c>
      <c r="D227" s="149"/>
      <c r="E227" s="153">
        <v>112.98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60"/>
      <c r="U227" s="159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 t="s">
        <v>147</v>
      </c>
      <c r="AF227" s="135">
        <v>0</v>
      </c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ht="22.5" outlineLevel="1" x14ac:dyDescent="0.2">
      <c r="A228" s="136">
        <v>90</v>
      </c>
      <c r="B228" s="146" t="s">
        <v>692</v>
      </c>
      <c r="C228" s="174" t="s">
        <v>693</v>
      </c>
      <c r="D228" s="148" t="s">
        <v>202</v>
      </c>
      <c r="E228" s="152">
        <v>16.5</v>
      </c>
      <c r="F228" s="158"/>
      <c r="G228" s="159">
        <f>ROUND(E228*F228,2)</f>
        <v>0</v>
      </c>
      <c r="H228" s="158"/>
      <c r="I228" s="159">
        <f>ROUND(E228*H228,2)</f>
        <v>0</v>
      </c>
      <c r="J228" s="158"/>
      <c r="K228" s="159">
        <f>ROUND(E228*J228,2)</f>
        <v>0</v>
      </c>
      <c r="L228" s="159">
        <v>15</v>
      </c>
      <c r="M228" s="159">
        <f>G228*(1+L228/100)</f>
        <v>0</v>
      </c>
      <c r="N228" s="159">
        <v>7.45E-3</v>
      </c>
      <c r="O228" s="159">
        <f>ROUND(E228*N228,2)</f>
        <v>0.12</v>
      </c>
      <c r="P228" s="159">
        <v>0</v>
      </c>
      <c r="Q228" s="159">
        <f>ROUND(E228*P228,2)</f>
        <v>0</v>
      </c>
      <c r="R228" s="159"/>
      <c r="S228" s="159"/>
      <c r="T228" s="160">
        <v>0.36480000000000001</v>
      </c>
      <c r="U228" s="159">
        <f>ROUND(E228*T228,2)</f>
        <v>6.02</v>
      </c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 t="s">
        <v>690</v>
      </c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">
      <c r="A229" s="136"/>
      <c r="B229" s="146"/>
      <c r="C229" s="175" t="s">
        <v>1205</v>
      </c>
      <c r="D229" s="149"/>
      <c r="E229" s="153">
        <v>16.5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60"/>
      <c r="U229" s="159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 t="s">
        <v>147</v>
      </c>
      <c r="AF229" s="135">
        <v>0</v>
      </c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">
      <c r="A230" s="136">
        <v>91</v>
      </c>
      <c r="B230" s="146" t="s">
        <v>695</v>
      </c>
      <c r="C230" s="174" t="s">
        <v>696</v>
      </c>
      <c r="D230" s="148" t="s">
        <v>0</v>
      </c>
      <c r="E230" s="155"/>
      <c r="F230" s="158"/>
      <c r="G230" s="159">
        <f>ROUND(E230*F230,2)</f>
        <v>0</v>
      </c>
      <c r="H230" s="158"/>
      <c r="I230" s="159">
        <f>ROUND(E230*H230,2)</f>
        <v>0</v>
      </c>
      <c r="J230" s="158"/>
      <c r="K230" s="159">
        <f>ROUND(E230*J230,2)</f>
        <v>0</v>
      </c>
      <c r="L230" s="159">
        <v>15</v>
      </c>
      <c r="M230" s="159">
        <f>G230*(1+L230/100)</f>
        <v>0</v>
      </c>
      <c r="N230" s="159">
        <v>0</v>
      </c>
      <c r="O230" s="159">
        <f>ROUND(E230*N230,2)</f>
        <v>0</v>
      </c>
      <c r="P230" s="159">
        <v>0</v>
      </c>
      <c r="Q230" s="159">
        <f>ROUND(E230*P230,2)</f>
        <v>0</v>
      </c>
      <c r="R230" s="159"/>
      <c r="S230" s="159"/>
      <c r="T230" s="160">
        <v>0</v>
      </c>
      <c r="U230" s="159">
        <f>ROUND(E230*T230,2)</f>
        <v>0</v>
      </c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 t="s">
        <v>365</v>
      </c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x14ac:dyDescent="0.2">
      <c r="A231" s="142" t="s">
        <v>140</v>
      </c>
      <c r="B231" s="147" t="s">
        <v>76</v>
      </c>
      <c r="C231" s="176" t="s">
        <v>77</v>
      </c>
      <c r="D231" s="150"/>
      <c r="E231" s="154"/>
      <c r="F231" s="161"/>
      <c r="G231" s="161">
        <f>SUMIF(AE232:AE282,"&lt;&gt;NOR",G232:G282)</f>
        <v>0</v>
      </c>
      <c r="H231" s="161"/>
      <c r="I231" s="161">
        <f>SUM(I232:I282)</f>
        <v>0</v>
      </c>
      <c r="J231" s="161"/>
      <c r="K231" s="161">
        <f>SUM(K232:K282)</f>
        <v>0</v>
      </c>
      <c r="L231" s="161"/>
      <c r="M231" s="161">
        <f>SUM(M232:M282)</f>
        <v>0</v>
      </c>
      <c r="N231" s="161"/>
      <c r="O231" s="161">
        <f>SUM(O232:O282)</f>
        <v>2.56</v>
      </c>
      <c r="P231" s="161"/>
      <c r="Q231" s="161">
        <f>SUM(Q232:Q282)</f>
        <v>0</v>
      </c>
      <c r="R231" s="161"/>
      <c r="S231" s="161"/>
      <c r="T231" s="162"/>
      <c r="U231" s="161">
        <f>SUM(U232:U282)</f>
        <v>237.81</v>
      </c>
      <c r="AE231" t="s">
        <v>141</v>
      </c>
    </row>
    <row r="232" spans="1:60" ht="22.5" outlineLevel="1" x14ac:dyDescent="0.2">
      <c r="A232" s="136">
        <v>92</v>
      </c>
      <c r="B232" s="146" t="s">
        <v>366</v>
      </c>
      <c r="C232" s="174" t="s">
        <v>367</v>
      </c>
      <c r="D232" s="148" t="s">
        <v>202</v>
      </c>
      <c r="E232" s="152">
        <v>36.549999999999997</v>
      </c>
      <c r="F232" s="158"/>
      <c r="G232" s="159">
        <f>ROUND(E232*F232,2)</f>
        <v>0</v>
      </c>
      <c r="H232" s="158"/>
      <c r="I232" s="159">
        <f>ROUND(E232*H232,2)</f>
        <v>0</v>
      </c>
      <c r="J232" s="158"/>
      <c r="K232" s="159">
        <f>ROUND(E232*J232,2)</f>
        <v>0</v>
      </c>
      <c r="L232" s="159">
        <v>15</v>
      </c>
      <c r="M232" s="159">
        <f>G232*(1+L232/100)</f>
        <v>0</v>
      </c>
      <c r="N232" s="159">
        <v>5.1999999999999995E-4</v>
      </c>
      <c r="O232" s="159">
        <f>ROUND(E232*N232,2)</f>
        <v>0.02</v>
      </c>
      <c r="P232" s="159">
        <v>0</v>
      </c>
      <c r="Q232" s="159">
        <f>ROUND(E232*P232,2)</f>
        <v>0</v>
      </c>
      <c r="R232" s="159"/>
      <c r="S232" s="159"/>
      <c r="T232" s="160">
        <v>4.9000000000000002E-2</v>
      </c>
      <c r="U232" s="159">
        <f>ROUND(E232*T232,2)</f>
        <v>1.79</v>
      </c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 t="s">
        <v>150</v>
      </c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 x14ac:dyDescent="0.2">
      <c r="A233" s="136"/>
      <c r="B233" s="146"/>
      <c r="C233" s="175" t="s">
        <v>1206</v>
      </c>
      <c r="D233" s="149"/>
      <c r="E233" s="153">
        <v>32.1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60"/>
      <c r="U233" s="159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 t="s">
        <v>147</v>
      </c>
      <c r="AF233" s="135">
        <v>0</v>
      </c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outlineLevel="1" x14ac:dyDescent="0.2">
      <c r="A234" s="136"/>
      <c r="B234" s="146"/>
      <c r="C234" s="175" t="s">
        <v>1207</v>
      </c>
      <c r="D234" s="149"/>
      <c r="E234" s="153">
        <v>4.45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  <c r="U234" s="159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 t="s">
        <v>147</v>
      </c>
      <c r="AF234" s="135">
        <v>0</v>
      </c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ht="22.5" outlineLevel="1" x14ac:dyDescent="0.2">
      <c r="A235" s="136">
        <v>93</v>
      </c>
      <c r="B235" s="146" t="s">
        <v>369</v>
      </c>
      <c r="C235" s="174" t="s">
        <v>370</v>
      </c>
      <c r="D235" s="148" t="s">
        <v>202</v>
      </c>
      <c r="E235" s="152">
        <v>36.549999999999997</v>
      </c>
      <c r="F235" s="158"/>
      <c r="G235" s="159">
        <f>ROUND(E235*F235,2)</f>
        <v>0</v>
      </c>
      <c r="H235" s="158"/>
      <c r="I235" s="159">
        <f>ROUND(E235*H235,2)</f>
        <v>0</v>
      </c>
      <c r="J235" s="158"/>
      <c r="K235" s="159">
        <f>ROUND(E235*J235,2)</f>
        <v>0</v>
      </c>
      <c r="L235" s="159">
        <v>15</v>
      </c>
      <c r="M235" s="159">
        <f>G235*(1+L235/100)</f>
        <v>0</v>
      </c>
      <c r="N235" s="159">
        <v>6.1000000000000004E-3</v>
      </c>
      <c r="O235" s="159">
        <f>ROUND(E235*N235,2)</f>
        <v>0.22</v>
      </c>
      <c r="P235" s="159">
        <v>0</v>
      </c>
      <c r="Q235" s="159">
        <f>ROUND(E235*P235,2)</f>
        <v>0</v>
      </c>
      <c r="R235" s="159"/>
      <c r="S235" s="159"/>
      <c r="T235" s="160">
        <v>0.26600000000000001</v>
      </c>
      <c r="U235" s="159">
        <f>ROUND(E235*T235,2)</f>
        <v>9.7200000000000006</v>
      </c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 t="s">
        <v>150</v>
      </c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">
      <c r="A236" s="136"/>
      <c r="B236" s="146"/>
      <c r="C236" s="175" t="s">
        <v>1206</v>
      </c>
      <c r="D236" s="149"/>
      <c r="E236" s="153">
        <v>32.1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  <c r="U236" s="159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 t="s">
        <v>147</v>
      </c>
      <c r="AF236" s="135">
        <v>0</v>
      </c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 x14ac:dyDescent="0.2">
      <c r="A237" s="136"/>
      <c r="B237" s="146"/>
      <c r="C237" s="175" t="s">
        <v>1207</v>
      </c>
      <c r="D237" s="149"/>
      <c r="E237" s="153">
        <v>4.45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60"/>
      <c r="U237" s="159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 t="s">
        <v>147</v>
      </c>
      <c r="AF237" s="135">
        <v>0</v>
      </c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ht="22.5" outlineLevel="1" x14ac:dyDescent="0.2">
      <c r="A238" s="136">
        <v>94</v>
      </c>
      <c r="B238" s="146" t="s">
        <v>369</v>
      </c>
      <c r="C238" s="174" t="s">
        <v>371</v>
      </c>
      <c r="D238" s="148" t="s">
        <v>202</v>
      </c>
      <c r="E238" s="152">
        <v>73.099999999999994</v>
      </c>
      <c r="F238" s="158"/>
      <c r="G238" s="159">
        <f>ROUND(E238*F238,2)</f>
        <v>0</v>
      </c>
      <c r="H238" s="158"/>
      <c r="I238" s="159">
        <f>ROUND(E238*H238,2)</f>
        <v>0</v>
      </c>
      <c r="J238" s="158"/>
      <c r="K238" s="159">
        <f>ROUND(E238*J238,2)</f>
        <v>0</v>
      </c>
      <c r="L238" s="159">
        <v>15</v>
      </c>
      <c r="M238" s="159">
        <f>G238*(1+L238/100)</f>
        <v>0</v>
      </c>
      <c r="N238" s="159">
        <v>5.3800000000000002E-3</v>
      </c>
      <c r="O238" s="159">
        <f>ROUND(E238*N238,2)</f>
        <v>0.39</v>
      </c>
      <c r="P238" s="159">
        <v>0</v>
      </c>
      <c r="Q238" s="159">
        <f>ROUND(E238*P238,2)</f>
        <v>0</v>
      </c>
      <c r="R238" s="159"/>
      <c r="S238" s="159"/>
      <c r="T238" s="160">
        <v>0.26600000000000001</v>
      </c>
      <c r="U238" s="159">
        <f>ROUND(E238*T238,2)</f>
        <v>19.440000000000001</v>
      </c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 t="s">
        <v>150</v>
      </c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36"/>
      <c r="B239" s="146"/>
      <c r="C239" s="175" t="s">
        <v>1208</v>
      </c>
      <c r="D239" s="149"/>
      <c r="E239" s="153">
        <v>73.099999999999994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60"/>
      <c r="U239" s="159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 t="s">
        <v>147</v>
      </c>
      <c r="AF239" s="135">
        <v>0</v>
      </c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ht="22.5" outlineLevel="1" x14ac:dyDescent="0.2">
      <c r="A240" s="136">
        <v>95</v>
      </c>
      <c r="B240" s="146" t="s">
        <v>699</v>
      </c>
      <c r="C240" s="174" t="s">
        <v>700</v>
      </c>
      <c r="D240" s="148" t="s">
        <v>202</v>
      </c>
      <c r="E240" s="152">
        <v>7.84</v>
      </c>
      <c r="F240" s="158"/>
      <c r="G240" s="159">
        <f>ROUND(E240*F240,2)</f>
        <v>0</v>
      </c>
      <c r="H240" s="158"/>
      <c r="I240" s="159">
        <f>ROUND(E240*H240,2)</f>
        <v>0</v>
      </c>
      <c r="J240" s="158"/>
      <c r="K240" s="159">
        <f>ROUND(E240*J240,2)</f>
        <v>0</v>
      </c>
      <c r="L240" s="159">
        <v>15</v>
      </c>
      <c r="M240" s="159">
        <f>G240*(1+L240/100)</f>
        <v>0</v>
      </c>
      <c r="N240" s="159">
        <v>1.1100000000000001E-3</v>
      </c>
      <c r="O240" s="159">
        <f>ROUND(E240*N240,2)</f>
        <v>0.01</v>
      </c>
      <c r="P240" s="159">
        <v>0</v>
      </c>
      <c r="Q240" s="159">
        <f>ROUND(E240*P240,2)</f>
        <v>0</v>
      </c>
      <c r="R240" s="159"/>
      <c r="S240" s="159"/>
      <c r="T240" s="160">
        <v>0.23529</v>
      </c>
      <c r="U240" s="159">
        <f>ROUND(E240*T240,2)</f>
        <v>1.84</v>
      </c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 t="s">
        <v>682</v>
      </c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">
      <c r="A241" s="136"/>
      <c r="B241" s="146"/>
      <c r="C241" s="175" t="s">
        <v>701</v>
      </c>
      <c r="D241" s="149"/>
      <c r="E241" s="153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60"/>
      <c r="U241" s="159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 t="s">
        <v>147</v>
      </c>
      <c r="AF241" s="135">
        <v>0</v>
      </c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">
      <c r="A242" s="136"/>
      <c r="B242" s="146"/>
      <c r="C242" s="175" t="s">
        <v>1209</v>
      </c>
      <c r="D242" s="149"/>
      <c r="E242" s="153">
        <v>7.84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  <c r="U242" s="159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 t="s">
        <v>147</v>
      </c>
      <c r="AF242" s="135">
        <v>0</v>
      </c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ht="22.5" outlineLevel="1" x14ac:dyDescent="0.2">
      <c r="A243" s="136">
        <v>96</v>
      </c>
      <c r="B243" s="146" t="s">
        <v>702</v>
      </c>
      <c r="C243" s="174" t="s">
        <v>703</v>
      </c>
      <c r="D243" s="148" t="s">
        <v>202</v>
      </c>
      <c r="E243" s="152">
        <v>110.08</v>
      </c>
      <c r="F243" s="158"/>
      <c r="G243" s="159">
        <f>ROUND(E243*F243,2)</f>
        <v>0</v>
      </c>
      <c r="H243" s="158"/>
      <c r="I243" s="159">
        <f>ROUND(E243*H243,2)</f>
        <v>0</v>
      </c>
      <c r="J243" s="158"/>
      <c r="K243" s="159">
        <f>ROUND(E243*J243,2)</f>
        <v>0</v>
      </c>
      <c r="L243" s="159">
        <v>15</v>
      </c>
      <c r="M243" s="159">
        <f>G243*(1+L243/100)</f>
        <v>0</v>
      </c>
      <c r="N243" s="159">
        <v>2.0000000000000001E-4</v>
      </c>
      <c r="O243" s="159">
        <f>ROUND(E243*N243,2)</f>
        <v>0.02</v>
      </c>
      <c r="P243" s="159">
        <v>0</v>
      </c>
      <c r="Q243" s="159">
        <f>ROUND(E243*P243,2)</f>
        <v>0</v>
      </c>
      <c r="R243" s="159"/>
      <c r="S243" s="159"/>
      <c r="T243" s="160">
        <v>2.75E-2</v>
      </c>
      <c r="U243" s="159">
        <f>ROUND(E243*T243,2)</f>
        <v>3.03</v>
      </c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 t="s">
        <v>682</v>
      </c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">
      <c r="A244" s="136"/>
      <c r="B244" s="146"/>
      <c r="C244" s="175" t="s">
        <v>704</v>
      </c>
      <c r="D244" s="149"/>
      <c r="E244" s="153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  <c r="U244" s="159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 t="s">
        <v>147</v>
      </c>
      <c r="AF244" s="135">
        <v>0</v>
      </c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36"/>
      <c r="B245" s="146"/>
      <c r="C245" s="175" t="s">
        <v>1210</v>
      </c>
      <c r="D245" s="149"/>
      <c r="E245" s="153">
        <v>7.84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60"/>
      <c r="U245" s="159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 t="s">
        <v>147</v>
      </c>
      <c r="AF245" s="135">
        <v>0</v>
      </c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36"/>
      <c r="B246" s="146"/>
      <c r="C246" s="175" t="s">
        <v>1211</v>
      </c>
      <c r="D246" s="149"/>
      <c r="E246" s="153">
        <v>102.24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  <c r="U246" s="159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 t="s">
        <v>147</v>
      </c>
      <c r="AF246" s="135">
        <v>0</v>
      </c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ht="22.5" outlineLevel="1" x14ac:dyDescent="0.2">
      <c r="A247" s="136">
        <v>97</v>
      </c>
      <c r="B247" s="146" t="s">
        <v>706</v>
      </c>
      <c r="C247" s="174" t="s">
        <v>707</v>
      </c>
      <c r="D247" s="148" t="s">
        <v>202</v>
      </c>
      <c r="E247" s="152">
        <v>229</v>
      </c>
      <c r="F247" s="158"/>
      <c r="G247" s="159">
        <f>ROUND(E247*F247,2)</f>
        <v>0</v>
      </c>
      <c r="H247" s="158"/>
      <c r="I247" s="159">
        <f>ROUND(E247*H247,2)</f>
        <v>0</v>
      </c>
      <c r="J247" s="158"/>
      <c r="K247" s="159">
        <f>ROUND(E247*J247,2)</f>
        <v>0</v>
      </c>
      <c r="L247" s="159">
        <v>15</v>
      </c>
      <c r="M247" s="159">
        <f>G247*(1+L247/100)</f>
        <v>0</v>
      </c>
      <c r="N247" s="159">
        <v>4.0000000000000002E-4</v>
      </c>
      <c r="O247" s="159">
        <f>ROUND(E247*N247,2)</f>
        <v>0.09</v>
      </c>
      <c r="P247" s="159">
        <v>0</v>
      </c>
      <c r="Q247" s="159">
        <f>ROUND(E247*P247,2)</f>
        <v>0</v>
      </c>
      <c r="R247" s="159"/>
      <c r="S247" s="159"/>
      <c r="T247" s="160">
        <v>0.21</v>
      </c>
      <c r="U247" s="159">
        <f>ROUND(E247*T247,2)</f>
        <v>48.09</v>
      </c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 t="s">
        <v>682</v>
      </c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">
      <c r="A248" s="136"/>
      <c r="B248" s="146"/>
      <c r="C248" s="175" t="s">
        <v>704</v>
      </c>
      <c r="D248" s="149"/>
      <c r="E248" s="153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  <c r="U248" s="159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 t="s">
        <v>147</v>
      </c>
      <c r="AF248" s="135">
        <v>0</v>
      </c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 x14ac:dyDescent="0.2">
      <c r="A249" s="136"/>
      <c r="B249" s="146"/>
      <c r="C249" s="175" t="s">
        <v>1210</v>
      </c>
      <c r="D249" s="149"/>
      <c r="E249" s="153">
        <v>7.84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60"/>
      <c r="U249" s="159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 t="s">
        <v>147</v>
      </c>
      <c r="AF249" s="135">
        <v>0</v>
      </c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1" x14ac:dyDescent="0.2">
      <c r="A250" s="136"/>
      <c r="B250" s="146"/>
      <c r="C250" s="175" t="s">
        <v>1212</v>
      </c>
      <c r="D250" s="149"/>
      <c r="E250" s="153">
        <v>100.82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  <c r="U250" s="159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 t="s">
        <v>147</v>
      </c>
      <c r="AF250" s="135">
        <v>0</v>
      </c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1" x14ac:dyDescent="0.2">
      <c r="A251" s="136"/>
      <c r="B251" s="146"/>
      <c r="C251" s="175" t="s">
        <v>708</v>
      </c>
      <c r="D251" s="149"/>
      <c r="E251" s="153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60"/>
      <c r="U251" s="159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 t="s">
        <v>147</v>
      </c>
      <c r="AF251" s="135">
        <v>0</v>
      </c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1" x14ac:dyDescent="0.2">
      <c r="A252" s="136"/>
      <c r="B252" s="146"/>
      <c r="C252" s="175" t="s">
        <v>1213</v>
      </c>
      <c r="D252" s="149"/>
      <c r="E252" s="153">
        <v>7.84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  <c r="U252" s="159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 t="s">
        <v>147</v>
      </c>
      <c r="AF252" s="135">
        <v>0</v>
      </c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">
      <c r="A253" s="136"/>
      <c r="B253" s="146"/>
      <c r="C253" s="175" t="s">
        <v>1214</v>
      </c>
      <c r="D253" s="149"/>
      <c r="E253" s="153">
        <v>112.5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60"/>
      <c r="U253" s="159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 t="s">
        <v>147</v>
      </c>
      <c r="AF253" s="135">
        <v>0</v>
      </c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 x14ac:dyDescent="0.2">
      <c r="A254" s="136">
        <v>98</v>
      </c>
      <c r="B254" s="146" t="s">
        <v>711</v>
      </c>
      <c r="C254" s="174" t="s">
        <v>712</v>
      </c>
      <c r="D254" s="148" t="s">
        <v>304</v>
      </c>
      <c r="E254" s="152">
        <v>2</v>
      </c>
      <c r="F254" s="158"/>
      <c r="G254" s="159">
        <f t="shared" ref="G254:G261" si="7">ROUND(E254*F254,2)</f>
        <v>0</v>
      </c>
      <c r="H254" s="158"/>
      <c r="I254" s="159">
        <f t="shared" ref="I254:I261" si="8">ROUND(E254*H254,2)</f>
        <v>0</v>
      </c>
      <c r="J254" s="158"/>
      <c r="K254" s="159">
        <f t="shared" ref="K254:K261" si="9">ROUND(E254*J254,2)</f>
        <v>0</v>
      </c>
      <c r="L254" s="159">
        <v>15</v>
      </c>
      <c r="M254" s="159">
        <f t="shared" ref="M254:M261" si="10">G254*(1+L254/100)</f>
        <v>0</v>
      </c>
      <c r="N254" s="159">
        <v>7.4999999999999997E-3</v>
      </c>
      <c r="O254" s="159">
        <f t="shared" ref="O254:O261" si="11">ROUND(E254*N254,2)</f>
        <v>0.02</v>
      </c>
      <c r="P254" s="159">
        <v>0</v>
      </c>
      <c r="Q254" s="159">
        <f t="shared" ref="Q254:Q261" si="12">ROUND(E254*P254,2)</f>
        <v>0</v>
      </c>
      <c r="R254" s="159"/>
      <c r="S254" s="159"/>
      <c r="T254" s="160">
        <v>0</v>
      </c>
      <c r="U254" s="159">
        <f t="shared" ref="U254:U261" si="13">ROUND(E254*T254,2)</f>
        <v>0</v>
      </c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 t="s">
        <v>482</v>
      </c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">
      <c r="A255" s="136">
        <v>99</v>
      </c>
      <c r="B255" s="146" t="s">
        <v>713</v>
      </c>
      <c r="C255" s="174" t="s">
        <v>714</v>
      </c>
      <c r="D255" s="148" t="s">
        <v>304</v>
      </c>
      <c r="E255" s="152">
        <v>2</v>
      </c>
      <c r="F255" s="158"/>
      <c r="G255" s="159">
        <f t="shared" si="7"/>
        <v>0</v>
      </c>
      <c r="H255" s="158"/>
      <c r="I255" s="159">
        <f t="shared" si="8"/>
        <v>0</v>
      </c>
      <c r="J255" s="158"/>
      <c r="K255" s="159">
        <f t="shared" si="9"/>
        <v>0</v>
      </c>
      <c r="L255" s="159">
        <v>15</v>
      </c>
      <c r="M255" s="159">
        <f t="shared" si="10"/>
        <v>0</v>
      </c>
      <c r="N255" s="159">
        <v>0</v>
      </c>
      <c r="O255" s="159">
        <f t="shared" si="11"/>
        <v>0</v>
      </c>
      <c r="P255" s="159">
        <v>0</v>
      </c>
      <c r="Q255" s="159">
        <f t="shared" si="12"/>
        <v>0</v>
      </c>
      <c r="R255" s="159"/>
      <c r="S255" s="159"/>
      <c r="T255" s="160">
        <v>0</v>
      </c>
      <c r="U255" s="159">
        <f t="shared" si="13"/>
        <v>0</v>
      </c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 t="s">
        <v>150</v>
      </c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">
      <c r="A256" s="136">
        <v>100</v>
      </c>
      <c r="B256" s="146" t="s">
        <v>715</v>
      </c>
      <c r="C256" s="174" t="s">
        <v>716</v>
      </c>
      <c r="D256" s="148" t="s">
        <v>304</v>
      </c>
      <c r="E256" s="152">
        <v>1</v>
      </c>
      <c r="F256" s="158"/>
      <c r="G256" s="159">
        <f t="shared" si="7"/>
        <v>0</v>
      </c>
      <c r="H256" s="158"/>
      <c r="I256" s="159">
        <f t="shared" si="8"/>
        <v>0</v>
      </c>
      <c r="J256" s="158"/>
      <c r="K256" s="159">
        <f t="shared" si="9"/>
        <v>0</v>
      </c>
      <c r="L256" s="159">
        <v>15</v>
      </c>
      <c r="M256" s="159">
        <f t="shared" si="10"/>
        <v>0</v>
      </c>
      <c r="N256" s="159">
        <v>0</v>
      </c>
      <c r="O256" s="159">
        <f t="shared" si="11"/>
        <v>0</v>
      </c>
      <c r="P256" s="159">
        <v>0</v>
      </c>
      <c r="Q256" s="159">
        <f t="shared" si="12"/>
        <v>0</v>
      </c>
      <c r="R256" s="159"/>
      <c r="S256" s="159"/>
      <c r="T256" s="160">
        <v>0</v>
      </c>
      <c r="U256" s="159">
        <f t="shared" si="13"/>
        <v>0</v>
      </c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 t="s">
        <v>150</v>
      </c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outlineLevel="1" x14ac:dyDescent="0.2">
      <c r="A257" s="136">
        <v>101</v>
      </c>
      <c r="B257" s="146" t="s">
        <v>717</v>
      </c>
      <c r="C257" s="174" t="s">
        <v>718</v>
      </c>
      <c r="D257" s="148" t="s">
        <v>304</v>
      </c>
      <c r="E257" s="152">
        <v>1</v>
      </c>
      <c r="F257" s="158"/>
      <c r="G257" s="159">
        <f t="shared" si="7"/>
        <v>0</v>
      </c>
      <c r="H257" s="158"/>
      <c r="I257" s="159">
        <f t="shared" si="8"/>
        <v>0</v>
      </c>
      <c r="J257" s="158"/>
      <c r="K257" s="159">
        <f t="shared" si="9"/>
        <v>0</v>
      </c>
      <c r="L257" s="159">
        <v>15</v>
      </c>
      <c r="M257" s="159">
        <f t="shared" si="10"/>
        <v>0</v>
      </c>
      <c r="N257" s="159">
        <v>0</v>
      </c>
      <c r="O257" s="159">
        <f t="shared" si="11"/>
        <v>0</v>
      </c>
      <c r="P257" s="159">
        <v>0</v>
      </c>
      <c r="Q257" s="159">
        <f t="shared" si="12"/>
        <v>0</v>
      </c>
      <c r="R257" s="159"/>
      <c r="S257" s="159"/>
      <c r="T257" s="160">
        <v>0</v>
      </c>
      <c r="U257" s="159">
        <f t="shared" si="13"/>
        <v>0</v>
      </c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 t="s">
        <v>150</v>
      </c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">
      <c r="A258" s="136">
        <v>102</v>
      </c>
      <c r="B258" s="146" t="s">
        <v>719</v>
      </c>
      <c r="C258" s="174" t="s">
        <v>720</v>
      </c>
      <c r="D258" s="148" t="s">
        <v>304</v>
      </c>
      <c r="E258" s="152">
        <v>2</v>
      </c>
      <c r="F258" s="158"/>
      <c r="G258" s="159">
        <f t="shared" si="7"/>
        <v>0</v>
      </c>
      <c r="H258" s="158"/>
      <c r="I258" s="159">
        <f t="shared" si="8"/>
        <v>0</v>
      </c>
      <c r="J258" s="158"/>
      <c r="K258" s="159">
        <f t="shared" si="9"/>
        <v>0</v>
      </c>
      <c r="L258" s="159">
        <v>15</v>
      </c>
      <c r="M258" s="159">
        <f t="shared" si="10"/>
        <v>0</v>
      </c>
      <c r="N258" s="159">
        <v>0</v>
      </c>
      <c r="O258" s="159">
        <f t="shared" si="11"/>
        <v>0</v>
      </c>
      <c r="P258" s="159">
        <v>0</v>
      </c>
      <c r="Q258" s="159">
        <f t="shared" si="12"/>
        <v>0</v>
      </c>
      <c r="R258" s="159"/>
      <c r="S258" s="159"/>
      <c r="T258" s="160">
        <v>0</v>
      </c>
      <c r="U258" s="159">
        <f t="shared" si="13"/>
        <v>0</v>
      </c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 t="s">
        <v>150</v>
      </c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ht="33.75" outlineLevel="1" x14ac:dyDescent="0.2">
      <c r="A259" s="136">
        <v>103</v>
      </c>
      <c r="B259" s="146" t="s">
        <v>721</v>
      </c>
      <c r="C259" s="174" t="s">
        <v>722</v>
      </c>
      <c r="D259" s="148" t="s">
        <v>304</v>
      </c>
      <c r="E259" s="152">
        <v>1</v>
      </c>
      <c r="F259" s="158"/>
      <c r="G259" s="159">
        <f t="shared" si="7"/>
        <v>0</v>
      </c>
      <c r="H259" s="158"/>
      <c r="I259" s="159">
        <f t="shared" si="8"/>
        <v>0</v>
      </c>
      <c r="J259" s="158"/>
      <c r="K259" s="159">
        <f t="shared" si="9"/>
        <v>0</v>
      </c>
      <c r="L259" s="159">
        <v>15</v>
      </c>
      <c r="M259" s="159">
        <f t="shared" si="10"/>
        <v>0</v>
      </c>
      <c r="N259" s="159">
        <v>0</v>
      </c>
      <c r="O259" s="159">
        <f t="shared" si="11"/>
        <v>0</v>
      </c>
      <c r="P259" s="159">
        <v>0</v>
      </c>
      <c r="Q259" s="159">
        <f t="shared" si="12"/>
        <v>0</v>
      </c>
      <c r="R259" s="159"/>
      <c r="S259" s="159"/>
      <c r="T259" s="160">
        <v>0</v>
      </c>
      <c r="U259" s="159">
        <f t="shared" si="13"/>
        <v>0</v>
      </c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 t="s">
        <v>150</v>
      </c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">
      <c r="A260" s="136">
        <v>104</v>
      </c>
      <c r="B260" s="146" t="s">
        <v>723</v>
      </c>
      <c r="C260" s="174" t="s">
        <v>724</v>
      </c>
      <c r="D260" s="148" t="s">
        <v>304</v>
      </c>
      <c r="E260" s="152">
        <v>1</v>
      </c>
      <c r="F260" s="158"/>
      <c r="G260" s="159">
        <f t="shared" si="7"/>
        <v>0</v>
      </c>
      <c r="H260" s="158"/>
      <c r="I260" s="159">
        <f t="shared" si="8"/>
        <v>0</v>
      </c>
      <c r="J260" s="158"/>
      <c r="K260" s="159">
        <f t="shared" si="9"/>
        <v>0</v>
      </c>
      <c r="L260" s="159">
        <v>15</v>
      </c>
      <c r="M260" s="159">
        <f t="shared" si="10"/>
        <v>0</v>
      </c>
      <c r="N260" s="159">
        <v>0</v>
      </c>
      <c r="O260" s="159">
        <f t="shared" si="11"/>
        <v>0</v>
      </c>
      <c r="P260" s="159">
        <v>0</v>
      </c>
      <c r="Q260" s="159">
        <f t="shared" si="12"/>
        <v>0</v>
      </c>
      <c r="R260" s="159"/>
      <c r="S260" s="159"/>
      <c r="T260" s="160">
        <v>0</v>
      </c>
      <c r="U260" s="159">
        <f t="shared" si="13"/>
        <v>0</v>
      </c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 t="s">
        <v>150</v>
      </c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ht="22.5" outlineLevel="1" x14ac:dyDescent="0.2">
      <c r="A261" s="136">
        <v>105</v>
      </c>
      <c r="B261" s="146" t="s">
        <v>725</v>
      </c>
      <c r="C261" s="174" t="s">
        <v>726</v>
      </c>
      <c r="D261" s="148" t="s">
        <v>269</v>
      </c>
      <c r="E261" s="152">
        <v>10.199999999999999</v>
      </c>
      <c r="F261" s="158"/>
      <c r="G261" s="159">
        <f t="shared" si="7"/>
        <v>0</v>
      </c>
      <c r="H261" s="158"/>
      <c r="I261" s="159">
        <f t="shared" si="8"/>
        <v>0</v>
      </c>
      <c r="J261" s="158"/>
      <c r="K261" s="159">
        <f t="shared" si="9"/>
        <v>0</v>
      </c>
      <c r="L261" s="159">
        <v>15</v>
      </c>
      <c r="M261" s="159">
        <f t="shared" si="10"/>
        <v>0</v>
      </c>
      <c r="N261" s="159">
        <v>0</v>
      </c>
      <c r="O261" s="159">
        <f t="shared" si="11"/>
        <v>0</v>
      </c>
      <c r="P261" s="159">
        <v>0</v>
      </c>
      <c r="Q261" s="159">
        <f t="shared" si="12"/>
        <v>0</v>
      </c>
      <c r="R261" s="159"/>
      <c r="S261" s="159"/>
      <c r="T261" s="160">
        <v>0</v>
      </c>
      <c r="U261" s="159">
        <f t="shared" si="13"/>
        <v>0</v>
      </c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 t="s">
        <v>150</v>
      </c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">
      <c r="A262" s="136"/>
      <c r="B262" s="146"/>
      <c r="C262" s="175" t="s">
        <v>727</v>
      </c>
      <c r="D262" s="149"/>
      <c r="E262" s="153">
        <v>10.199999999999999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  <c r="U262" s="159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 t="s">
        <v>147</v>
      </c>
      <c r="AF262" s="135">
        <v>0</v>
      </c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">
      <c r="A263" s="136">
        <v>106</v>
      </c>
      <c r="B263" s="146" t="s">
        <v>728</v>
      </c>
      <c r="C263" s="174" t="s">
        <v>729</v>
      </c>
      <c r="D263" s="148" t="s">
        <v>269</v>
      </c>
      <c r="E263" s="152">
        <v>17.8</v>
      </c>
      <c r="F263" s="158"/>
      <c r="G263" s="159">
        <f>ROUND(E263*F263,2)</f>
        <v>0</v>
      </c>
      <c r="H263" s="158"/>
      <c r="I263" s="159">
        <f>ROUND(E263*H263,2)</f>
        <v>0</v>
      </c>
      <c r="J263" s="158"/>
      <c r="K263" s="159">
        <f>ROUND(E263*J263,2)</f>
        <v>0</v>
      </c>
      <c r="L263" s="159">
        <v>15</v>
      </c>
      <c r="M263" s="159">
        <f>G263*(1+L263/100)</f>
        <v>0</v>
      </c>
      <c r="N263" s="159">
        <v>0</v>
      </c>
      <c r="O263" s="159">
        <f>ROUND(E263*N263,2)</f>
        <v>0</v>
      </c>
      <c r="P263" s="159">
        <v>0</v>
      </c>
      <c r="Q263" s="159">
        <f>ROUND(E263*P263,2)</f>
        <v>0</v>
      </c>
      <c r="R263" s="159"/>
      <c r="S263" s="159"/>
      <c r="T263" s="160">
        <v>0.88100000000000001</v>
      </c>
      <c r="U263" s="159">
        <f>ROUND(E263*T263,2)</f>
        <v>15.68</v>
      </c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 t="s">
        <v>150</v>
      </c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">
      <c r="A264" s="136"/>
      <c r="B264" s="146"/>
      <c r="C264" s="175" t="s">
        <v>1215</v>
      </c>
      <c r="D264" s="149"/>
      <c r="E264" s="153">
        <v>17.8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  <c r="U264" s="159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 t="s">
        <v>147</v>
      </c>
      <c r="AF264" s="135">
        <v>0</v>
      </c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ht="22.5" outlineLevel="1" x14ac:dyDescent="0.2">
      <c r="A265" s="136">
        <v>107</v>
      </c>
      <c r="B265" s="146" t="s">
        <v>731</v>
      </c>
      <c r="C265" s="174" t="s">
        <v>732</v>
      </c>
      <c r="D265" s="148" t="s">
        <v>202</v>
      </c>
      <c r="E265" s="152">
        <v>156.88999999999999</v>
      </c>
      <c r="F265" s="158"/>
      <c r="G265" s="159">
        <f>ROUND(E265*F265,2)</f>
        <v>0</v>
      </c>
      <c r="H265" s="158"/>
      <c r="I265" s="159">
        <f>ROUND(E265*H265,2)</f>
        <v>0</v>
      </c>
      <c r="J265" s="158"/>
      <c r="K265" s="159">
        <f>ROUND(E265*J265,2)</f>
        <v>0</v>
      </c>
      <c r="L265" s="159">
        <v>15</v>
      </c>
      <c r="M265" s="159">
        <f>G265*(1+L265/100)</f>
        <v>0</v>
      </c>
      <c r="N265" s="159">
        <v>0</v>
      </c>
      <c r="O265" s="159">
        <f>ROUND(E265*N265,2)</f>
        <v>0</v>
      </c>
      <c r="P265" s="159">
        <v>0</v>
      </c>
      <c r="Q265" s="159">
        <f>ROUND(E265*P265,2)</f>
        <v>0</v>
      </c>
      <c r="R265" s="159"/>
      <c r="S265" s="159"/>
      <c r="T265" s="160">
        <v>0.88100000000000001</v>
      </c>
      <c r="U265" s="159">
        <f>ROUND(E265*T265,2)</f>
        <v>138.22</v>
      </c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 t="s">
        <v>682</v>
      </c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outlineLevel="1" x14ac:dyDescent="0.2">
      <c r="A266" s="136"/>
      <c r="B266" s="146"/>
      <c r="C266" s="175" t="s">
        <v>733</v>
      </c>
      <c r="D266" s="149"/>
      <c r="E266" s="153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  <c r="U266" s="159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 t="s">
        <v>147</v>
      </c>
      <c r="AF266" s="135">
        <v>0</v>
      </c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">
      <c r="A267" s="136"/>
      <c r="B267" s="146"/>
      <c r="C267" s="175" t="s">
        <v>1210</v>
      </c>
      <c r="D267" s="149"/>
      <c r="E267" s="153">
        <v>7.84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60"/>
      <c r="U267" s="159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 t="s">
        <v>147</v>
      </c>
      <c r="AF267" s="135">
        <v>0</v>
      </c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outlineLevel="1" x14ac:dyDescent="0.2">
      <c r="A268" s="136"/>
      <c r="B268" s="146"/>
      <c r="C268" s="175" t="s">
        <v>1216</v>
      </c>
      <c r="D268" s="149"/>
      <c r="E268" s="153">
        <v>112.5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  <c r="U268" s="159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 t="s">
        <v>147</v>
      </c>
      <c r="AF268" s="135">
        <v>0</v>
      </c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">
      <c r="A269" s="136"/>
      <c r="B269" s="146"/>
      <c r="C269" s="175" t="s">
        <v>1206</v>
      </c>
      <c r="D269" s="149"/>
      <c r="E269" s="153">
        <v>32.1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60"/>
      <c r="U269" s="159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 t="s">
        <v>147</v>
      </c>
      <c r="AF269" s="135">
        <v>0</v>
      </c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">
      <c r="A270" s="136"/>
      <c r="B270" s="146"/>
      <c r="C270" s="175" t="s">
        <v>1207</v>
      </c>
      <c r="D270" s="149"/>
      <c r="E270" s="153">
        <v>4.45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  <c r="U270" s="159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 t="s">
        <v>147</v>
      </c>
      <c r="AF270" s="135">
        <v>0</v>
      </c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 x14ac:dyDescent="0.2">
      <c r="A271" s="136">
        <v>108</v>
      </c>
      <c r="B271" s="146" t="s">
        <v>735</v>
      </c>
      <c r="C271" s="174" t="s">
        <v>1217</v>
      </c>
      <c r="D271" s="148" t="s">
        <v>202</v>
      </c>
      <c r="E271" s="152">
        <v>263.35000000000002</v>
      </c>
      <c r="F271" s="158"/>
      <c r="G271" s="159">
        <f>ROUND(E271*F271,2)</f>
        <v>0</v>
      </c>
      <c r="H271" s="158"/>
      <c r="I271" s="159">
        <f>ROUND(E271*H271,2)</f>
        <v>0</v>
      </c>
      <c r="J271" s="158"/>
      <c r="K271" s="159">
        <f>ROUND(E271*J271,2)</f>
        <v>0</v>
      </c>
      <c r="L271" s="159">
        <v>15</v>
      </c>
      <c r="M271" s="159">
        <f>G271*(1+L271/100)</f>
        <v>0</v>
      </c>
      <c r="N271" s="159">
        <v>4.3E-3</v>
      </c>
      <c r="O271" s="159">
        <f>ROUND(E271*N271,2)</f>
        <v>1.1299999999999999</v>
      </c>
      <c r="P271" s="159">
        <v>0</v>
      </c>
      <c r="Q271" s="159">
        <f>ROUND(E271*P271,2)</f>
        <v>0</v>
      </c>
      <c r="R271" s="159"/>
      <c r="S271" s="159"/>
      <c r="T271" s="160">
        <v>0</v>
      </c>
      <c r="U271" s="159">
        <f>ROUND(E271*T271,2)</f>
        <v>0</v>
      </c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 t="s">
        <v>736</v>
      </c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">
      <c r="A272" s="136"/>
      <c r="B272" s="146"/>
      <c r="C272" s="175" t="s">
        <v>704</v>
      </c>
      <c r="D272" s="149"/>
      <c r="E272" s="153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  <c r="U272" s="159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 t="s">
        <v>147</v>
      </c>
      <c r="AF272" s="135">
        <v>0</v>
      </c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 x14ac:dyDescent="0.2">
      <c r="A273" s="136"/>
      <c r="B273" s="146"/>
      <c r="C273" s="175" t="s">
        <v>1218</v>
      </c>
      <c r="D273" s="149"/>
      <c r="E273" s="153">
        <v>9.016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60"/>
      <c r="U273" s="159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 t="s">
        <v>147</v>
      </c>
      <c r="AF273" s="135">
        <v>0</v>
      </c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">
      <c r="A274" s="136"/>
      <c r="B274" s="146"/>
      <c r="C274" s="175" t="s">
        <v>1219</v>
      </c>
      <c r="D274" s="149"/>
      <c r="E274" s="153">
        <v>115.943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  <c r="U274" s="159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 t="s">
        <v>147</v>
      </c>
      <c r="AF274" s="135">
        <v>0</v>
      </c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1" x14ac:dyDescent="0.2">
      <c r="A275" s="136"/>
      <c r="B275" s="146"/>
      <c r="C275" s="175" t="s">
        <v>733</v>
      </c>
      <c r="D275" s="149"/>
      <c r="E275" s="153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60"/>
      <c r="U275" s="159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 t="s">
        <v>147</v>
      </c>
      <c r="AF275" s="135">
        <v>0</v>
      </c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">
      <c r="A276" s="136"/>
      <c r="B276" s="146"/>
      <c r="C276" s="175" t="s">
        <v>1218</v>
      </c>
      <c r="D276" s="149"/>
      <c r="E276" s="153">
        <v>9.016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  <c r="U276" s="159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 t="s">
        <v>147</v>
      </c>
      <c r="AF276" s="135">
        <v>0</v>
      </c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">
      <c r="A277" s="136"/>
      <c r="B277" s="146"/>
      <c r="C277" s="175" t="s">
        <v>1220</v>
      </c>
      <c r="D277" s="149"/>
      <c r="E277" s="153">
        <v>129.375</v>
      </c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60"/>
      <c r="U277" s="159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 t="s">
        <v>147</v>
      </c>
      <c r="AF277" s="135">
        <v>0</v>
      </c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">
      <c r="A278" s="136">
        <v>109</v>
      </c>
      <c r="B278" s="146" t="s">
        <v>742</v>
      </c>
      <c r="C278" s="174" t="s">
        <v>743</v>
      </c>
      <c r="D278" s="148" t="s">
        <v>202</v>
      </c>
      <c r="E278" s="152">
        <v>138.39099999999999</v>
      </c>
      <c r="F278" s="158"/>
      <c r="G278" s="159">
        <f>ROUND(E278*F278,2)</f>
        <v>0</v>
      </c>
      <c r="H278" s="158"/>
      <c r="I278" s="159">
        <f>ROUND(E278*H278,2)</f>
        <v>0</v>
      </c>
      <c r="J278" s="158"/>
      <c r="K278" s="159">
        <f>ROUND(E278*J278,2)</f>
        <v>0</v>
      </c>
      <c r="L278" s="159">
        <v>15</v>
      </c>
      <c r="M278" s="159">
        <f>G278*(1+L278/100)</f>
        <v>0</v>
      </c>
      <c r="N278" s="159">
        <v>4.7999999999999996E-3</v>
      </c>
      <c r="O278" s="159">
        <f>ROUND(E278*N278,2)</f>
        <v>0.66</v>
      </c>
      <c r="P278" s="159">
        <v>0</v>
      </c>
      <c r="Q278" s="159">
        <f>ROUND(E278*P278,2)</f>
        <v>0</v>
      </c>
      <c r="R278" s="159"/>
      <c r="S278" s="159"/>
      <c r="T278" s="160">
        <v>0</v>
      </c>
      <c r="U278" s="159">
        <f>ROUND(E278*T278,2)</f>
        <v>0</v>
      </c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 t="s">
        <v>736</v>
      </c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1" x14ac:dyDescent="0.2">
      <c r="A279" s="136"/>
      <c r="B279" s="146"/>
      <c r="C279" s="175" t="s">
        <v>708</v>
      </c>
      <c r="D279" s="149"/>
      <c r="E279" s="153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60"/>
      <c r="U279" s="159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 t="s">
        <v>147</v>
      </c>
      <c r="AF279" s="135">
        <v>0</v>
      </c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">
      <c r="A280" s="136"/>
      <c r="B280" s="146"/>
      <c r="C280" s="175" t="s">
        <v>1221</v>
      </c>
      <c r="D280" s="149"/>
      <c r="E280" s="153">
        <v>9.016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  <c r="U280" s="159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 t="s">
        <v>147</v>
      </c>
      <c r="AF280" s="135">
        <v>0</v>
      </c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">
      <c r="A281" s="136"/>
      <c r="B281" s="146"/>
      <c r="C281" s="175" t="s">
        <v>1222</v>
      </c>
      <c r="D281" s="149"/>
      <c r="E281" s="153">
        <v>129.375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60"/>
      <c r="U281" s="159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 t="s">
        <v>147</v>
      </c>
      <c r="AF281" s="135">
        <v>0</v>
      </c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">
      <c r="A282" s="136">
        <v>110</v>
      </c>
      <c r="B282" s="146" t="s">
        <v>373</v>
      </c>
      <c r="C282" s="174" t="s">
        <v>374</v>
      </c>
      <c r="D282" s="148" t="s">
        <v>0</v>
      </c>
      <c r="E282" s="155"/>
      <c r="F282" s="158"/>
      <c r="G282" s="159">
        <f>ROUND(E282*F282,2)</f>
        <v>0</v>
      </c>
      <c r="H282" s="158"/>
      <c r="I282" s="159">
        <f>ROUND(E282*H282,2)</f>
        <v>0</v>
      </c>
      <c r="J282" s="158"/>
      <c r="K282" s="159">
        <f>ROUND(E282*J282,2)</f>
        <v>0</v>
      </c>
      <c r="L282" s="159">
        <v>15</v>
      </c>
      <c r="M282" s="159">
        <f>G282*(1+L282/100)</f>
        <v>0</v>
      </c>
      <c r="N282" s="159">
        <v>0</v>
      </c>
      <c r="O282" s="159">
        <f>ROUND(E282*N282,2)</f>
        <v>0</v>
      </c>
      <c r="P282" s="159">
        <v>0</v>
      </c>
      <c r="Q282" s="159">
        <f>ROUND(E282*P282,2)</f>
        <v>0</v>
      </c>
      <c r="R282" s="159"/>
      <c r="S282" s="159"/>
      <c r="T282" s="160">
        <v>0</v>
      </c>
      <c r="U282" s="159">
        <f>ROUND(E282*T282,2)</f>
        <v>0</v>
      </c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 t="s">
        <v>365</v>
      </c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x14ac:dyDescent="0.2">
      <c r="A283" s="336" t="s">
        <v>140</v>
      </c>
      <c r="B283" s="337" t="s">
        <v>79</v>
      </c>
      <c r="C283" s="338" t="s">
        <v>80</v>
      </c>
      <c r="D283" s="339"/>
      <c r="E283" s="340"/>
      <c r="F283" s="341"/>
      <c r="G283" s="341">
        <f>SUM(G284:G307)</f>
        <v>0</v>
      </c>
      <c r="H283" s="341"/>
      <c r="I283" s="341">
        <f>SUM(I284:I307)</f>
        <v>0</v>
      </c>
      <c r="J283" s="341"/>
      <c r="K283" s="341">
        <f>SUM(K284:K307)</f>
        <v>0</v>
      </c>
      <c r="L283" s="341"/>
      <c r="M283" s="341">
        <f>SUM(M284:M307)</f>
        <v>0</v>
      </c>
      <c r="N283" s="341"/>
      <c r="O283" s="341">
        <f>SUM(O284:O307)</f>
        <v>2.8800000000000008</v>
      </c>
      <c r="P283" s="329"/>
      <c r="Q283" s="329">
        <f>SUM(Q284:Q307)</f>
        <v>0</v>
      </c>
      <c r="R283" s="329"/>
      <c r="S283" s="329"/>
      <c r="AE283" t="s">
        <v>141</v>
      </c>
    </row>
    <row r="284" spans="1:60" outlineLevel="1" x14ac:dyDescent="0.2">
      <c r="A284" s="136">
        <v>111</v>
      </c>
      <c r="B284" s="146" t="s">
        <v>1559</v>
      </c>
      <c r="C284" s="174" t="s">
        <v>746</v>
      </c>
      <c r="D284" s="330" t="s">
        <v>202</v>
      </c>
      <c r="E284" s="152">
        <v>177.39</v>
      </c>
      <c r="F284" s="331"/>
      <c r="G284" s="159">
        <f>ROUND(E284*F284,2)</f>
        <v>0</v>
      </c>
      <c r="H284" s="331"/>
      <c r="I284" s="159">
        <f>ROUND(E284*H284,2)</f>
        <v>0</v>
      </c>
      <c r="J284" s="331"/>
      <c r="K284" s="159">
        <f>ROUND(E284*J284,2)</f>
        <v>0</v>
      </c>
      <c r="L284" s="159">
        <v>15</v>
      </c>
      <c r="M284" s="159">
        <f>G284*(1+L284/100)</f>
        <v>0</v>
      </c>
      <c r="N284" s="159">
        <v>3.0000000000000001E-5</v>
      </c>
      <c r="O284" s="159">
        <f>ROUND(E284*N284,2)</f>
        <v>0.01</v>
      </c>
      <c r="P284" s="159">
        <v>0</v>
      </c>
      <c r="Q284" s="159">
        <f>ROUND(E284*P284,2)</f>
        <v>0</v>
      </c>
      <c r="R284" s="159" t="s">
        <v>1560</v>
      </c>
      <c r="S284" s="159" t="s">
        <v>1561</v>
      </c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 t="s">
        <v>682</v>
      </c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">
      <c r="A285" s="136"/>
      <c r="B285" s="146"/>
      <c r="C285" s="175" t="s">
        <v>1562</v>
      </c>
      <c r="D285" s="332"/>
      <c r="E285" s="153">
        <v>19.079999999999998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 t="s">
        <v>147</v>
      </c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">
      <c r="A286" s="136"/>
      <c r="B286" s="146"/>
      <c r="C286" s="175" t="s">
        <v>1188</v>
      </c>
      <c r="D286" s="332"/>
      <c r="E286" s="153">
        <v>70.03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 t="s">
        <v>147</v>
      </c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 x14ac:dyDescent="0.2">
      <c r="A287" s="136"/>
      <c r="B287" s="146"/>
      <c r="C287" s="175" t="s">
        <v>1189</v>
      </c>
      <c r="D287" s="332"/>
      <c r="E287" s="153">
        <v>88.28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 t="s">
        <v>147</v>
      </c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1" x14ac:dyDescent="0.2">
      <c r="A288" s="136">
        <v>112</v>
      </c>
      <c r="B288" s="146" t="s">
        <v>1563</v>
      </c>
      <c r="C288" s="174" t="s">
        <v>455</v>
      </c>
      <c r="D288" s="330" t="s">
        <v>202</v>
      </c>
      <c r="E288" s="152">
        <v>32.1</v>
      </c>
      <c r="F288" s="331"/>
      <c r="G288" s="159">
        <f>ROUND(E288*F288,2)</f>
        <v>0</v>
      </c>
      <c r="H288" s="331"/>
      <c r="I288" s="159">
        <f>ROUND(E288*H288,2)</f>
        <v>0</v>
      </c>
      <c r="J288" s="331"/>
      <c r="K288" s="159">
        <f>ROUND(E288*J288,2)</f>
        <v>0</v>
      </c>
      <c r="L288" s="159">
        <v>15</v>
      </c>
      <c r="M288" s="159">
        <f>G288*(1+L288/100)</f>
        <v>0</v>
      </c>
      <c r="N288" s="159">
        <v>3.0000000000000001E-3</v>
      </c>
      <c r="O288" s="159">
        <f>ROUND(E288*N288,2)</f>
        <v>0.1</v>
      </c>
      <c r="P288" s="159">
        <v>0</v>
      </c>
      <c r="Q288" s="159">
        <f>ROUND(E288*P288,2)</f>
        <v>0</v>
      </c>
      <c r="R288" s="159" t="s">
        <v>1560</v>
      </c>
      <c r="S288" s="159" t="s">
        <v>1561</v>
      </c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 t="s">
        <v>682</v>
      </c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">
      <c r="A289" s="136"/>
      <c r="B289" s="146"/>
      <c r="C289" s="175" t="s">
        <v>1206</v>
      </c>
      <c r="D289" s="332"/>
      <c r="E289" s="153">
        <v>32.1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 t="s">
        <v>147</v>
      </c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">
      <c r="A290" s="136">
        <v>113</v>
      </c>
      <c r="B290" s="146" t="s">
        <v>1564</v>
      </c>
      <c r="C290" s="174" t="s">
        <v>750</v>
      </c>
      <c r="D290" s="330" t="s">
        <v>202</v>
      </c>
      <c r="E290" s="152">
        <v>240.68</v>
      </c>
      <c r="F290" s="331"/>
      <c r="G290" s="159">
        <f>ROUND(E290*F290,2)</f>
        <v>0</v>
      </c>
      <c r="H290" s="331"/>
      <c r="I290" s="159">
        <f>ROUND(E290*H290,2)</f>
        <v>0</v>
      </c>
      <c r="J290" s="331"/>
      <c r="K290" s="159">
        <f>ROUND(E290*J290,2)</f>
        <v>0</v>
      </c>
      <c r="L290" s="159">
        <v>15</v>
      </c>
      <c r="M290" s="159">
        <f>G290*(1+L290/100)</f>
        <v>0</v>
      </c>
      <c r="N290" s="159">
        <v>2.2899999999999999E-3</v>
      </c>
      <c r="O290" s="159">
        <f>ROUND(E290*N290,2)</f>
        <v>0.55000000000000004</v>
      </c>
      <c r="P290" s="159">
        <v>0</v>
      </c>
      <c r="Q290" s="159">
        <f>ROUND(E290*P290,2)</f>
        <v>0</v>
      </c>
      <c r="R290" s="159" t="s">
        <v>1560</v>
      </c>
      <c r="S290" s="159" t="s">
        <v>1561</v>
      </c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 t="s">
        <v>682</v>
      </c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">
      <c r="A291" s="136"/>
      <c r="B291" s="146"/>
      <c r="C291" s="175" t="s">
        <v>751</v>
      </c>
      <c r="D291" s="332"/>
      <c r="E291" s="153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 t="s">
        <v>147</v>
      </c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">
      <c r="A292" s="136"/>
      <c r="B292" s="146"/>
      <c r="C292" s="175" t="s">
        <v>1565</v>
      </c>
      <c r="D292" s="332"/>
      <c r="E292" s="153">
        <v>15.68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 t="s">
        <v>147</v>
      </c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">
      <c r="A293" s="136"/>
      <c r="B293" s="146"/>
      <c r="C293" s="175" t="s">
        <v>1566</v>
      </c>
      <c r="D293" s="332"/>
      <c r="E293" s="153">
        <v>225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 t="s">
        <v>147</v>
      </c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">
      <c r="A294" s="136">
        <v>114</v>
      </c>
      <c r="B294" s="146" t="s">
        <v>1567</v>
      </c>
      <c r="C294" s="174" t="s">
        <v>755</v>
      </c>
      <c r="D294" s="330" t="s">
        <v>202</v>
      </c>
      <c r="E294" s="152">
        <v>177.39</v>
      </c>
      <c r="F294" s="331"/>
      <c r="G294" s="159">
        <f>ROUND(E294*F294,2)</f>
        <v>0</v>
      </c>
      <c r="H294" s="331"/>
      <c r="I294" s="159">
        <f>ROUND(E294*H294,2)</f>
        <v>0</v>
      </c>
      <c r="J294" s="331"/>
      <c r="K294" s="159">
        <f>ROUND(E294*J294,2)</f>
        <v>0</v>
      </c>
      <c r="L294" s="159">
        <v>15</v>
      </c>
      <c r="M294" s="159">
        <f>G294*(1+L294/100)</f>
        <v>0</v>
      </c>
      <c r="N294" s="159">
        <v>6.6E-3</v>
      </c>
      <c r="O294" s="159">
        <f>ROUND(E294*N294,2)</f>
        <v>1.17</v>
      </c>
      <c r="P294" s="159">
        <v>0</v>
      </c>
      <c r="Q294" s="159">
        <f>ROUND(E294*P294,2)</f>
        <v>0</v>
      </c>
      <c r="R294" s="159" t="s">
        <v>1560</v>
      </c>
      <c r="S294" s="159" t="s">
        <v>1561</v>
      </c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 t="s">
        <v>682</v>
      </c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">
      <c r="A295" s="136">
        <v>115</v>
      </c>
      <c r="B295" s="146" t="s">
        <v>1568</v>
      </c>
      <c r="C295" s="174" t="s">
        <v>757</v>
      </c>
      <c r="D295" s="330" t="s">
        <v>269</v>
      </c>
      <c r="E295" s="152">
        <v>180</v>
      </c>
      <c r="F295" s="331"/>
      <c r="G295" s="159">
        <f>ROUND(E295*F295,2)</f>
        <v>0</v>
      </c>
      <c r="H295" s="331"/>
      <c r="I295" s="159">
        <f>ROUND(E295*H295,2)</f>
        <v>0</v>
      </c>
      <c r="J295" s="331"/>
      <c r="K295" s="159">
        <f>ROUND(E295*J295,2)</f>
        <v>0</v>
      </c>
      <c r="L295" s="159">
        <v>15</v>
      </c>
      <c r="M295" s="159">
        <f>G295*(1+L295/100)</f>
        <v>0</v>
      </c>
      <c r="N295" s="159">
        <v>4.0000000000000003E-5</v>
      </c>
      <c r="O295" s="159">
        <f>ROUND(E295*N295,2)</f>
        <v>0.01</v>
      </c>
      <c r="P295" s="159">
        <v>0</v>
      </c>
      <c r="Q295" s="159">
        <f>ROUND(E295*P295,2)</f>
        <v>0</v>
      </c>
      <c r="R295" s="159" t="s">
        <v>1560</v>
      </c>
      <c r="S295" s="159" t="s">
        <v>1561</v>
      </c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 t="s">
        <v>682</v>
      </c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 x14ac:dyDescent="0.2">
      <c r="A296" s="136">
        <v>116</v>
      </c>
      <c r="B296" s="146" t="s">
        <v>1569</v>
      </c>
      <c r="C296" s="174" t="s">
        <v>759</v>
      </c>
      <c r="D296" s="330" t="s">
        <v>202</v>
      </c>
      <c r="E296" s="152">
        <v>90.928399999999996</v>
      </c>
      <c r="F296" s="331"/>
      <c r="G296" s="159">
        <f>ROUND(E296*F296,2)</f>
        <v>0</v>
      </c>
      <c r="H296" s="331"/>
      <c r="I296" s="159">
        <f>ROUND(E296*H296,2)</f>
        <v>0</v>
      </c>
      <c r="J296" s="331"/>
      <c r="K296" s="159">
        <f>ROUND(E296*J296,2)</f>
        <v>0</v>
      </c>
      <c r="L296" s="159">
        <v>15</v>
      </c>
      <c r="M296" s="159">
        <f>G296*(1+L296/100)</f>
        <v>0</v>
      </c>
      <c r="N296" s="159">
        <v>5.0000000000000001E-4</v>
      </c>
      <c r="O296" s="159">
        <f>ROUND(E296*N296,2)</f>
        <v>0.05</v>
      </c>
      <c r="P296" s="159">
        <v>0</v>
      </c>
      <c r="Q296" s="159">
        <f>ROUND(E296*P296,2)</f>
        <v>0</v>
      </c>
      <c r="R296" s="159" t="s">
        <v>1570</v>
      </c>
      <c r="S296" s="159" t="s">
        <v>1561</v>
      </c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 t="s">
        <v>736</v>
      </c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 x14ac:dyDescent="0.2">
      <c r="A297" s="136"/>
      <c r="B297" s="146"/>
      <c r="C297" s="175" t="s">
        <v>1571</v>
      </c>
      <c r="D297" s="332"/>
      <c r="E297" s="153">
        <v>90.928399999999996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 t="s">
        <v>147</v>
      </c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">
      <c r="A298" s="136">
        <v>117</v>
      </c>
      <c r="B298" s="146" t="s">
        <v>1572</v>
      </c>
      <c r="C298" s="174" t="s">
        <v>762</v>
      </c>
      <c r="D298" s="330" t="s">
        <v>144</v>
      </c>
      <c r="E298" s="152">
        <v>8.6557099999999991</v>
      </c>
      <c r="F298" s="331"/>
      <c r="G298" s="159">
        <f>ROUND(E298*F298,2)</f>
        <v>0</v>
      </c>
      <c r="H298" s="331"/>
      <c r="I298" s="159">
        <f>ROUND(E298*H298,2)</f>
        <v>0</v>
      </c>
      <c r="J298" s="331"/>
      <c r="K298" s="159">
        <f>ROUND(E298*J298,2)</f>
        <v>0</v>
      </c>
      <c r="L298" s="159">
        <v>15</v>
      </c>
      <c r="M298" s="159">
        <f>G298*(1+L298/100)</f>
        <v>0</v>
      </c>
      <c r="N298" s="159">
        <v>2.1000000000000001E-2</v>
      </c>
      <c r="O298" s="159">
        <f>ROUND(E298*N298,2)</f>
        <v>0.18</v>
      </c>
      <c r="P298" s="159">
        <v>0</v>
      </c>
      <c r="Q298" s="159">
        <f>ROUND(E298*P298,2)</f>
        <v>0</v>
      </c>
      <c r="R298" s="159" t="s">
        <v>1570</v>
      </c>
      <c r="S298" s="159" t="s">
        <v>1561</v>
      </c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 t="s">
        <v>736</v>
      </c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">
      <c r="A299" s="136"/>
      <c r="B299" s="146"/>
      <c r="C299" s="175" t="s">
        <v>1573</v>
      </c>
      <c r="D299" s="332"/>
      <c r="E299" s="153">
        <v>8.6557099999999991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 t="s">
        <v>147</v>
      </c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">
      <c r="A300" s="136">
        <v>118</v>
      </c>
      <c r="B300" s="146" t="s">
        <v>1574</v>
      </c>
      <c r="C300" s="174" t="s">
        <v>765</v>
      </c>
      <c r="D300" s="330" t="s">
        <v>144</v>
      </c>
      <c r="E300" s="152">
        <v>21.036259999999999</v>
      </c>
      <c r="F300" s="331"/>
      <c r="G300" s="159">
        <f>ROUND(E300*F300,2)</f>
        <v>0</v>
      </c>
      <c r="H300" s="331"/>
      <c r="I300" s="159">
        <f>ROUND(E300*H300,2)</f>
        <v>0</v>
      </c>
      <c r="J300" s="331"/>
      <c r="K300" s="159">
        <f>ROUND(E300*J300,2)</f>
        <v>0</v>
      </c>
      <c r="L300" s="159">
        <v>15</v>
      </c>
      <c r="M300" s="159">
        <f>G300*(1+L300/100)</f>
        <v>0</v>
      </c>
      <c r="N300" s="159">
        <v>2.5000000000000001E-2</v>
      </c>
      <c r="O300" s="159">
        <f>ROUND(E300*N300,2)</f>
        <v>0.53</v>
      </c>
      <c r="P300" s="159">
        <v>0</v>
      </c>
      <c r="Q300" s="159">
        <f>ROUND(E300*P300,2)</f>
        <v>0</v>
      </c>
      <c r="R300" s="159" t="s">
        <v>1570</v>
      </c>
      <c r="S300" s="159" t="s">
        <v>1561</v>
      </c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 t="s">
        <v>736</v>
      </c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">
      <c r="A301" s="136"/>
      <c r="B301" s="146"/>
      <c r="C301" s="175" t="s">
        <v>1575</v>
      </c>
      <c r="D301" s="332"/>
      <c r="E301" s="153">
        <v>1.3171200000000001</v>
      </c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 t="s">
        <v>147</v>
      </c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">
      <c r="A302" s="136"/>
      <c r="B302" s="146"/>
      <c r="C302" s="175" t="s">
        <v>1576</v>
      </c>
      <c r="D302" s="332"/>
      <c r="E302" s="153">
        <v>18.54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 t="s">
        <v>147</v>
      </c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 x14ac:dyDescent="0.2">
      <c r="A303" s="136"/>
      <c r="B303" s="146"/>
      <c r="C303" s="175" t="s">
        <v>1577</v>
      </c>
      <c r="D303" s="332"/>
      <c r="E303" s="153">
        <v>1.1791400000000001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 t="s">
        <v>147</v>
      </c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">
      <c r="A304" s="136">
        <v>119</v>
      </c>
      <c r="B304" s="146" t="s">
        <v>1578</v>
      </c>
      <c r="C304" s="174" t="s">
        <v>770</v>
      </c>
      <c r="D304" s="330" t="s">
        <v>144</v>
      </c>
      <c r="E304" s="152">
        <v>11.16963</v>
      </c>
      <c r="F304" s="331"/>
      <c r="G304" s="159">
        <f>ROUND(E304*F304,2)</f>
        <v>0</v>
      </c>
      <c r="H304" s="331"/>
      <c r="I304" s="159">
        <f>ROUND(E304*H304,2)</f>
        <v>0</v>
      </c>
      <c r="J304" s="331"/>
      <c r="K304" s="159">
        <f>ROUND(E304*J304,2)</f>
        <v>0</v>
      </c>
      <c r="L304" s="159">
        <v>15</v>
      </c>
      <c r="M304" s="159">
        <f>G304*(1+L304/100)</f>
        <v>0</v>
      </c>
      <c r="N304" s="159">
        <v>2.5000000000000001E-2</v>
      </c>
      <c r="O304" s="159">
        <f>ROUND(E304*N304,2)</f>
        <v>0.28000000000000003</v>
      </c>
      <c r="P304" s="159">
        <v>0</v>
      </c>
      <c r="Q304" s="159">
        <f>ROUND(E304*P304,2)</f>
        <v>0</v>
      </c>
      <c r="R304" s="159" t="s">
        <v>1570</v>
      </c>
      <c r="S304" s="159" t="s">
        <v>1561</v>
      </c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 t="s">
        <v>736</v>
      </c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">
      <c r="A305" s="136"/>
      <c r="B305" s="146"/>
      <c r="C305" s="175" t="s">
        <v>1579</v>
      </c>
      <c r="D305" s="332"/>
      <c r="E305" s="153">
        <v>0.74087999999999998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 t="s">
        <v>147</v>
      </c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">
      <c r="A306" s="136"/>
      <c r="B306" s="146"/>
      <c r="C306" s="175" t="s">
        <v>1580</v>
      </c>
      <c r="D306" s="332"/>
      <c r="E306" s="153">
        <v>10.428750000000001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 t="s">
        <v>147</v>
      </c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 x14ac:dyDescent="0.2">
      <c r="A307" s="163">
        <v>120</v>
      </c>
      <c r="B307" s="164" t="s">
        <v>1581</v>
      </c>
      <c r="C307" s="184" t="s">
        <v>374</v>
      </c>
      <c r="D307" s="333" t="s">
        <v>0</v>
      </c>
      <c r="E307" s="334"/>
      <c r="F307" s="335"/>
      <c r="G307" s="167">
        <f>ROUND(E307*F307,2)</f>
        <v>0</v>
      </c>
      <c r="H307" s="335"/>
      <c r="I307" s="167">
        <f>ROUND(E307*H307,2)</f>
        <v>0</v>
      </c>
      <c r="J307" s="335"/>
      <c r="K307" s="167">
        <f>ROUND(E307*J307,2)</f>
        <v>0</v>
      </c>
      <c r="L307" s="167">
        <v>15</v>
      </c>
      <c r="M307" s="167">
        <f>G307*(1+L307/100)</f>
        <v>0</v>
      </c>
      <c r="N307" s="167">
        <v>0</v>
      </c>
      <c r="O307" s="167">
        <f>ROUND(E307*N307,2)</f>
        <v>0</v>
      </c>
      <c r="P307" s="167">
        <v>0</v>
      </c>
      <c r="Q307" s="167">
        <f>ROUND(E307*P307,2)</f>
        <v>0</v>
      </c>
      <c r="R307" s="167" t="s">
        <v>1582</v>
      </c>
      <c r="S307" s="167" t="s">
        <v>1561</v>
      </c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 t="s">
        <v>365</v>
      </c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x14ac:dyDescent="0.2">
      <c r="A308" s="142" t="s">
        <v>140</v>
      </c>
      <c r="B308" s="147" t="s">
        <v>81</v>
      </c>
      <c r="C308" s="176" t="s">
        <v>82</v>
      </c>
      <c r="D308" s="150"/>
      <c r="E308" s="154"/>
      <c r="F308" s="161"/>
      <c r="G308" s="161">
        <f>SUMIF(AE309:AE334,"&lt;&gt;NOR",G309:G334)</f>
        <v>0</v>
      </c>
      <c r="H308" s="161"/>
      <c r="I308" s="161">
        <f>SUM(I309:I334)</f>
        <v>0</v>
      </c>
      <c r="J308" s="161"/>
      <c r="K308" s="161">
        <f>SUM(K309:K334)</f>
        <v>0</v>
      </c>
      <c r="L308" s="161"/>
      <c r="M308" s="161">
        <f>SUM(M309:M334)</f>
        <v>0</v>
      </c>
      <c r="N308" s="161"/>
      <c r="O308" s="161">
        <f>SUM(O309:O334)</f>
        <v>1.5</v>
      </c>
      <c r="P308" s="161"/>
      <c r="Q308" s="161">
        <f>SUM(Q309:Q334)</f>
        <v>0</v>
      </c>
      <c r="R308" s="161"/>
      <c r="S308" s="161"/>
      <c r="T308" s="162"/>
      <c r="U308" s="161">
        <f>SUM(U309:U334)</f>
        <v>55.48</v>
      </c>
      <c r="AE308" t="s">
        <v>141</v>
      </c>
    </row>
    <row r="309" spans="1:60" outlineLevel="1" x14ac:dyDescent="0.2">
      <c r="A309" s="136">
        <v>121</v>
      </c>
      <c r="B309" s="146" t="s">
        <v>773</v>
      </c>
      <c r="C309" s="174" t="s">
        <v>774</v>
      </c>
      <c r="D309" s="148" t="s">
        <v>269</v>
      </c>
      <c r="E309" s="152">
        <v>5.5</v>
      </c>
      <c r="F309" s="158"/>
      <c r="G309" s="159">
        <f>ROUND(E309*F309,2)</f>
        <v>0</v>
      </c>
      <c r="H309" s="158"/>
      <c r="I309" s="159">
        <f>ROUND(E309*H309,2)</f>
        <v>0</v>
      </c>
      <c r="J309" s="158"/>
      <c r="K309" s="159">
        <f>ROUND(E309*J309,2)</f>
        <v>0</v>
      </c>
      <c r="L309" s="159">
        <v>15</v>
      </c>
      <c r="M309" s="159">
        <f>G309*(1+L309/100)</f>
        <v>0</v>
      </c>
      <c r="N309" s="159">
        <v>3.8000000000000002E-4</v>
      </c>
      <c r="O309" s="159">
        <f>ROUND(E309*N309,2)</f>
        <v>0</v>
      </c>
      <c r="P309" s="159">
        <v>0</v>
      </c>
      <c r="Q309" s="159">
        <f>ROUND(E309*P309,2)</f>
        <v>0</v>
      </c>
      <c r="R309" s="159"/>
      <c r="S309" s="159"/>
      <c r="T309" s="160">
        <v>0.32</v>
      </c>
      <c r="U309" s="159">
        <f>ROUND(E309*T309,2)</f>
        <v>1.76</v>
      </c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 t="s">
        <v>682</v>
      </c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1" x14ac:dyDescent="0.2">
      <c r="A310" s="136"/>
      <c r="B310" s="146"/>
      <c r="C310" s="175" t="s">
        <v>1223</v>
      </c>
      <c r="D310" s="149"/>
      <c r="E310" s="153">
        <v>2.5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  <c r="U310" s="159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 t="s">
        <v>147</v>
      </c>
      <c r="AF310" s="135">
        <v>0</v>
      </c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1" x14ac:dyDescent="0.2">
      <c r="A311" s="136"/>
      <c r="B311" s="146"/>
      <c r="C311" s="175" t="s">
        <v>1224</v>
      </c>
      <c r="D311" s="149"/>
      <c r="E311" s="153">
        <v>3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60"/>
      <c r="U311" s="159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 t="s">
        <v>147</v>
      </c>
      <c r="AF311" s="135">
        <v>0</v>
      </c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">
      <c r="A312" s="136">
        <v>122</v>
      </c>
      <c r="B312" s="146" t="s">
        <v>776</v>
      </c>
      <c r="C312" s="174" t="s">
        <v>777</v>
      </c>
      <c r="D312" s="148" t="s">
        <v>269</v>
      </c>
      <c r="E312" s="152">
        <v>5.5</v>
      </c>
      <c r="F312" s="158"/>
      <c r="G312" s="159">
        <f>ROUND(E312*F312,2)</f>
        <v>0</v>
      </c>
      <c r="H312" s="158"/>
      <c r="I312" s="159">
        <f>ROUND(E312*H312,2)</f>
        <v>0</v>
      </c>
      <c r="J312" s="158"/>
      <c r="K312" s="159">
        <f>ROUND(E312*J312,2)</f>
        <v>0</v>
      </c>
      <c r="L312" s="159">
        <v>15</v>
      </c>
      <c r="M312" s="159">
        <f>G312*(1+L312/100)</f>
        <v>0</v>
      </c>
      <c r="N312" s="159">
        <v>4.6999999999999999E-4</v>
      </c>
      <c r="O312" s="159">
        <f>ROUND(E312*N312,2)</f>
        <v>0</v>
      </c>
      <c r="P312" s="159">
        <v>0</v>
      </c>
      <c r="Q312" s="159">
        <f>ROUND(E312*P312,2)</f>
        <v>0</v>
      </c>
      <c r="R312" s="159"/>
      <c r="S312" s="159"/>
      <c r="T312" s="160">
        <v>0.35899999999999999</v>
      </c>
      <c r="U312" s="159">
        <f>ROUND(E312*T312,2)</f>
        <v>1.97</v>
      </c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 t="s">
        <v>682</v>
      </c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 x14ac:dyDescent="0.2">
      <c r="A313" s="136"/>
      <c r="B313" s="146"/>
      <c r="C313" s="175" t="s">
        <v>1225</v>
      </c>
      <c r="D313" s="149"/>
      <c r="E313" s="153">
        <v>3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60"/>
      <c r="U313" s="159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 t="s">
        <v>147</v>
      </c>
      <c r="AF313" s="135">
        <v>0</v>
      </c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">
      <c r="A314" s="136"/>
      <c r="B314" s="146"/>
      <c r="C314" s="175" t="s">
        <v>1226</v>
      </c>
      <c r="D314" s="149"/>
      <c r="E314" s="153">
        <v>2.5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  <c r="U314" s="159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 t="s">
        <v>147</v>
      </c>
      <c r="AF314" s="135">
        <v>0</v>
      </c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">
      <c r="A315" s="136">
        <v>123</v>
      </c>
      <c r="B315" s="146" t="s">
        <v>780</v>
      </c>
      <c r="C315" s="174" t="s">
        <v>781</v>
      </c>
      <c r="D315" s="148" t="s">
        <v>269</v>
      </c>
      <c r="E315" s="152">
        <v>3</v>
      </c>
      <c r="F315" s="158"/>
      <c r="G315" s="159">
        <f>ROUND(E315*F315,2)</f>
        <v>0</v>
      </c>
      <c r="H315" s="158"/>
      <c r="I315" s="159">
        <f>ROUND(E315*H315,2)</f>
        <v>0</v>
      </c>
      <c r="J315" s="158"/>
      <c r="K315" s="159">
        <f>ROUND(E315*J315,2)</f>
        <v>0</v>
      </c>
      <c r="L315" s="159">
        <v>15</v>
      </c>
      <c r="M315" s="159">
        <f>G315*(1+L315/100)</f>
        <v>0</v>
      </c>
      <c r="N315" s="159">
        <v>1.5100000000000001E-3</v>
      </c>
      <c r="O315" s="159">
        <f>ROUND(E315*N315,2)</f>
        <v>0</v>
      </c>
      <c r="P315" s="159">
        <v>0</v>
      </c>
      <c r="Q315" s="159">
        <f>ROUND(E315*P315,2)</f>
        <v>0</v>
      </c>
      <c r="R315" s="159"/>
      <c r="S315" s="159"/>
      <c r="T315" s="160">
        <v>1.173</v>
      </c>
      <c r="U315" s="159">
        <f>ROUND(E315*T315,2)</f>
        <v>3.52</v>
      </c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 t="s">
        <v>682</v>
      </c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">
      <c r="A316" s="136"/>
      <c r="B316" s="146"/>
      <c r="C316" s="175" t="s">
        <v>1227</v>
      </c>
      <c r="D316" s="149"/>
      <c r="E316" s="153">
        <v>3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  <c r="U316" s="159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 t="s">
        <v>147</v>
      </c>
      <c r="AF316" s="135">
        <v>0</v>
      </c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1" x14ac:dyDescent="0.2">
      <c r="A317" s="136">
        <v>124</v>
      </c>
      <c r="B317" s="146" t="s">
        <v>1228</v>
      </c>
      <c r="C317" s="174" t="s">
        <v>1229</v>
      </c>
      <c r="D317" s="148" t="s">
        <v>269</v>
      </c>
      <c r="E317" s="152">
        <v>4.5</v>
      </c>
      <c r="F317" s="158"/>
      <c r="G317" s="159">
        <f>ROUND(E317*F317,2)</f>
        <v>0</v>
      </c>
      <c r="H317" s="158"/>
      <c r="I317" s="159">
        <f>ROUND(E317*H317,2)</f>
        <v>0</v>
      </c>
      <c r="J317" s="158"/>
      <c r="K317" s="159">
        <f>ROUND(E317*J317,2)</f>
        <v>0</v>
      </c>
      <c r="L317" s="159">
        <v>15</v>
      </c>
      <c r="M317" s="159">
        <f>G317*(1+L317/100)</f>
        <v>0</v>
      </c>
      <c r="N317" s="159">
        <v>7.7999999999999999E-4</v>
      </c>
      <c r="O317" s="159">
        <f>ROUND(E317*N317,2)</f>
        <v>0</v>
      </c>
      <c r="P317" s="159">
        <v>0</v>
      </c>
      <c r="Q317" s="159">
        <f>ROUND(E317*P317,2)</f>
        <v>0</v>
      </c>
      <c r="R317" s="159"/>
      <c r="S317" s="159"/>
      <c r="T317" s="160">
        <v>0.81899999999999995</v>
      </c>
      <c r="U317" s="159">
        <f>ROUND(E317*T317,2)</f>
        <v>3.69</v>
      </c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 t="s">
        <v>150</v>
      </c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">
      <c r="A318" s="136">
        <v>125</v>
      </c>
      <c r="B318" s="146" t="s">
        <v>783</v>
      </c>
      <c r="C318" s="174" t="s">
        <v>784</v>
      </c>
      <c r="D318" s="148" t="s">
        <v>269</v>
      </c>
      <c r="E318" s="152">
        <v>7</v>
      </c>
      <c r="F318" s="158"/>
      <c r="G318" s="159">
        <f>ROUND(E318*F318,2)</f>
        <v>0</v>
      </c>
      <c r="H318" s="158"/>
      <c r="I318" s="159">
        <f>ROUND(E318*H318,2)</f>
        <v>0</v>
      </c>
      <c r="J318" s="158"/>
      <c r="K318" s="159">
        <f>ROUND(E318*J318,2)</f>
        <v>0</v>
      </c>
      <c r="L318" s="159">
        <v>15</v>
      </c>
      <c r="M318" s="159">
        <f>G318*(1+L318/100)</f>
        <v>0</v>
      </c>
      <c r="N318" s="159">
        <v>1.3799999999999999E-3</v>
      </c>
      <c r="O318" s="159">
        <f>ROUND(E318*N318,2)</f>
        <v>0.01</v>
      </c>
      <c r="P318" s="159">
        <v>0</v>
      </c>
      <c r="Q318" s="159">
        <f>ROUND(E318*P318,2)</f>
        <v>0</v>
      </c>
      <c r="R318" s="159"/>
      <c r="S318" s="159"/>
      <c r="T318" s="160">
        <v>0.79700000000000004</v>
      </c>
      <c r="U318" s="159">
        <f>ROUND(E318*T318,2)</f>
        <v>5.58</v>
      </c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 t="s">
        <v>682</v>
      </c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outlineLevel="1" x14ac:dyDescent="0.2">
      <c r="A319" s="136">
        <v>126</v>
      </c>
      <c r="B319" s="146" t="s">
        <v>785</v>
      </c>
      <c r="C319" s="174" t="s">
        <v>786</v>
      </c>
      <c r="D319" s="148" t="s">
        <v>269</v>
      </c>
      <c r="E319" s="152">
        <v>7</v>
      </c>
      <c r="F319" s="158"/>
      <c r="G319" s="159">
        <f>ROUND(E319*F319,2)</f>
        <v>0</v>
      </c>
      <c r="H319" s="158"/>
      <c r="I319" s="159">
        <f>ROUND(E319*H319,2)</f>
        <v>0</v>
      </c>
      <c r="J319" s="158"/>
      <c r="K319" s="159">
        <f>ROUND(E319*J319,2)</f>
        <v>0</v>
      </c>
      <c r="L319" s="159">
        <v>15</v>
      </c>
      <c r="M319" s="159">
        <f>G319*(1+L319/100)</f>
        <v>0</v>
      </c>
      <c r="N319" s="159">
        <v>1.6100000000000001E-3</v>
      </c>
      <c r="O319" s="159">
        <f>ROUND(E319*N319,2)</f>
        <v>0.01</v>
      </c>
      <c r="P319" s="159">
        <v>0</v>
      </c>
      <c r="Q319" s="159">
        <f>ROUND(E319*P319,2)</f>
        <v>0</v>
      </c>
      <c r="R319" s="159"/>
      <c r="S319" s="159"/>
      <c r="T319" s="160">
        <v>0.73899999999999999</v>
      </c>
      <c r="U319" s="159">
        <f>ROUND(E319*T319,2)</f>
        <v>5.17</v>
      </c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 t="s">
        <v>682</v>
      </c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 x14ac:dyDescent="0.2">
      <c r="A320" s="136">
        <v>127</v>
      </c>
      <c r="B320" s="146" t="s">
        <v>790</v>
      </c>
      <c r="C320" s="174" t="s">
        <v>791</v>
      </c>
      <c r="D320" s="148" t="s">
        <v>269</v>
      </c>
      <c r="E320" s="152">
        <v>8.5</v>
      </c>
      <c r="F320" s="158"/>
      <c r="G320" s="159">
        <f>ROUND(E320*F320,2)</f>
        <v>0</v>
      </c>
      <c r="H320" s="158"/>
      <c r="I320" s="159">
        <f>ROUND(E320*H320,2)</f>
        <v>0</v>
      </c>
      <c r="J320" s="158"/>
      <c r="K320" s="159">
        <f>ROUND(E320*J320,2)</f>
        <v>0</v>
      </c>
      <c r="L320" s="159">
        <v>15</v>
      </c>
      <c r="M320" s="159">
        <f>G320*(1+L320/100)</f>
        <v>0</v>
      </c>
      <c r="N320" s="159">
        <v>1.74E-3</v>
      </c>
      <c r="O320" s="159">
        <f>ROUND(E320*N320,2)</f>
        <v>0.01</v>
      </c>
      <c r="P320" s="159">
        <v>0</v>
      </c>
      <c r="Q320" s="159">
        <f>ROUND(E320*P320,2)</f>
        <v>0</v>
      </c>
      <c r="R320" s="159"/>
      <c r="S320" s="159"/>
      <c r="T320" s="160">
        <v>0.8</v>
      </c>
      <c r="U320" s="159">
        <f>ROUND(E320*T320,2)</f>
        <v>6.8</v>
      </c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 t="s">
        <v>682</v>
      </c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outlineLevel="1" x14ac:dyDescent="0.2">
      <c r="A321" s="136"/>
      <c r="B321" s="146"/>
      <c r="C321" s="175" t="s">
        <v>1230</v>
      </c>
      <c r="D321" s="149"/>
      <c r="E321" s="153">
        <v>8.5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60"/>
      <c r="U321" s="159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 t="s">
        <v>147</v>
      </c>
      <c r="AF321" s="135">
        <v>0</v>
      </c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 x14ac:dyDescent="0.2">
      <c r="A322" s="136">
        <v>128</v>
      </c>
      <c r="B322" s="146" t="s">
        <v>792</v>
      </c>
      <c r="C322" s="174" t="s">
        <v>793</v>
      </c>
      <c r="D322" s="148" t="s">
        <v>269</v>
      </c>
      <c r="E322" s="152">
        <v>10</v>
      </c>
      <c r="F322" s="158"/>
      <c r="G322" s="159">
        <f>ROUND(E322*F322,2)</f>
        <v>0</v>
      </c>
      <c r="H322" s="158"/>
      <c r="I322" s="159">
        <f>ROUND(E322*H322,2)</f>
        <v>0</v>
      </c>
      <c r="J322" s="158"/>
      <c r="K322" s="159">
        <f>ROUND(E322*J322,2)</f>
        <v>0</v>
      </c>
      <c r="L322" s="159">
        <v>15</v>
      </c>
      <c r="M322" s="159">
        <f>G322*(1+L322/100)</f>
        <v>0</v>
      </c>
      <c r="N322" s="159">
        <v>2.5799999999999998E-3</v>
      </c>
      <c r="O322" s="159">
        <f>ROUND(E322*N322,2)</f>
        <v>0.03</v>
      </c>
      <c r="P322" s="159">
        <v>0</v>
      </c>
      <c r="Q322" s="159">
        <f>ROUND(E322*P322,2)</f>
        <v>0</v>
      </c>
      <c r="R322" s="159"/>
      <c r="S322" s="159"/>
      <c r="T322" s="160">
        <v>0.55000000000000004</v>
      </c>
      <c r="U322" s="159">
        <f>ROUND(E322*T322,2)</f>
        <v>5.5</v>
      </c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 t="s">
        <v>682</v>
      </c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">
      <c r="A323" s="136">
        <v>129</v>
      </c>
      <c r="B323" s="146" t="s">
        <v>794</v>
      </c>
      <c r="C323" s="174" t="s">
        <v>795</v>
      </c>
      <c r="D323" s="148" t="s">
        <v>269</v>
      </c>
      <c r="E323" s="152">
        <v>28</v>
      </c>
      <c r="F323" s="158"/>
      <c r="G323" s="159">
        <f>ROUND(E323*F323,2)</f>
        <v>0</v>
      </c>
      <c r="H323" s="158"/>
      <c r="I323" s="159">
        <f>ROUND(E323*H323,2)</f>
        <v>0</v>
      </c>
      <c r="J323" s="158"/>
      <c r="K323" s="159">
        <f>ROUND(E323*J323,2)</f>
        <v>0</v>
      </c>
      <c r="L323" s="159">
        <v>15</v>
      </c>
      <c r="M323" s="159">
        <f>G323*(1+L323/100)</f>
        <v>0</v>
      </c>
      <c r="N323" s="159">
        <v>1.97E-3</v>
      </c>
      <c r="O323" s="159">
        <f>ROUND(E323*N323,2)</f>
        <v>0.06</v>
      </c>
      <c r="P323" s="159">
        <v>0</v>
      </c>
      <c r="Q323" s="159">
        <f>ROUND(E323*P323,2)</f>
        <v>0</v>
      </c>
      <c r="R323" s="159"/>
      <c r="S323" s="159"/>
      <c r="T323" s="160">
        <v>0.43490000000000001</v>
      </c>
      <c r="U323" s="159">
        <f>ROUND(E323*T323,2)</f>
        <v>12.18</v>
      </c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 t="s">
        <v>682</v>
      </c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">
      <c r="A324" s="136"/>
      <c r="B324" s="146"/>
      <c r="C324" s="175" t="s">
        <v>1231</v>
      </c>
      <c r="D324" s="149"/>
      <c r="E324" s="153">
        <v>28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  <c r="U324" s="159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 t="s">
        <v>147</v>
      </c>
      <c r="AF324" s="135">
        <v>0</v>
      </c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">
      <c r="A325" s="136">
        <v>130</v>
      </c>
      <c r="B325" s="146" t="s">
        <v>797</v>
      </c>
      <c r="C325" s="174" t="s">
        <v>798</v>
      </c>
      <c r="D325" s="148" t="s">
        <v>269</v>
      </c>
      <c r="E325" s="152">
        <v>3.5</v>
      </c>
      <c r="F325" s="158"/>
      <c r="G325" s="159">
        <f t="shared" ref="G325:G334" si="14">ROUND(E325*F325,2)</f>
        <v>0</v>
      </c>
      <c r="H325" s="158"/>
      <c r="I325" s="159">
        <f t="shared" ref="I325:I334" si="15">ROUND(E325*H325,2)</f>
        <v>0</v>
      </c>
      <c r="J325" s="158"/>
      <c r="K325" s="159">
        <f t="shared" ref="K325:K334" si="16">ROUND(E325*J325,2)</f>
        <v>0</v>
      </c>
      <c r="L325" s="159">
        <v>15</v>
      </c>
      <c r="M325" s="159">
        <f t="shared" ref="M325:M334" si="17">G325*(1+L325/100)</f>
        <v>0</v>
      </c>
      <c r="N325" s="159">
        <v>2.9099999999999998E-3</v>
      </c>
      <c r="O325" s="159">
        <f t="shared" ref="O325:O334" si="18">ROUND(E325*N325,2)</f>
        <v>0.01</v>
      </c>
      <c r="P325" s="159">
        <v>0</v>
      </c>
      <c r="Q325" s="159">
        <f t="shared" ref="Q325:Q334" si="19">ROUND(E325*P325,2)</f>
        <v>0</v>
      </c>
      <c r="R325" s="159"/>
      <c r="S325" s="159"/>
      <c r="T325" s="160">
        <v>0.44209999999999999</v>
      </c>
      <c r="U325" s="159">
        <f t="shared" ref="U325:U334" si="20">ROUND(E325*T325,2)</f>
        <v>1.55</v>
      </c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 t="s">
        <v>682</v>
      </c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">
      <c r="A326" s="136">
        <v>131</v>
      </c>
      <c r="B326" s="146" t="s">
        <v>799</v>
      </c>
      <c r="C326" s="174" t="s">
        <v>800</v>
      </c>
      <c r="D326" s="148" t="s">
        <v>304</v>
      </c>
      <c r="E326" s="152">
        <v>5</v>
      </c>
      <c r="F326" s="158"/>
      <c r="G326" s="159">
        <f t="shared" si="14"/>
        <v>0</v>
      </c>
      <c r="H326" s="158"/>
      <c r="I326" s="159">
        <f t="shared" si="15"/>
        <v>0</v>
      </c>
      <c r="J326" s="158"/>
      <c r="K326" s="159">
        <f t="shared" si="16"/>
        <v>0</v>
      </c>
      <c r="L326" s="159">
        <v>15</v>
      </c>
      <c r="M326" s="159">
        <f t="shared" si="17"/>
        <v>0</v>
      </c>
      <c r="N326" s="159">
        <v>0</v>
      </c>
      <c r="O326" s="159">
        <f t="shared" si="18"/>
        <v>0</v>
      </c>
      <c r="P326" s="159">
        <v>0</v>
      </c>
      <c r="Q326" s="159">
        <f t="shared" si="19"/>
        <v>0</v>
      </c>
      <c r="R326" s="159"/>
      <c r="S326" s="159"/>
      <c r="T326" s="160">
        <v>0.157</v>
      </c>
      <c r="U326" s="159">
        <f t="shared" si="20"/>
        <v>0.79</v>
      </c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 t="s">
        <v>682</v>
      </c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">
      <c r="A327" s="136">
        <v>132</v>
      </c>
      <c r="B327" s="146" t="s">
        <v>801</v>
      </c>
      <c r="C327" s="174" t="s">
        <v>802</v>
      </c>
      <c r="D327" s="148" t="s">
        <v>304</v>
      </c>
      <c r="E327" s="152">
        <v>4</v>
      </c>
      <c r="F327" s="158"/>
      <c r="G327" s="159">
        <f t="shared" si="14"/>
        <v>0</v>
      </c>
      <c r="H327" s="158"/>
      <c r="I327" s="159">
        <f t="shared" si="15"/>
        <v>0</v>
      </c>
      <c r="J327" s="158"/>
      <c r="K327" s="159">
        <f t="shared" si="16"/>
        <v>0</v>
      </c>
      <c r="L327" s="159">
        <v>15</v>
      </c>
      <c r="M327" s="159">
        <f t="shared" si="17"/>
        <v>0</v>
      </c>
      <c r="N327" s="159">
        <v>0</v>
      </c>
      <c r="O327" s="159">
        <f t="shared" si="18"/>
        <v>0</v>
      </c>
      <c r="P327" s="159">
        <v>0</v>
      </c>
      <c r="Q327" s="159">
        <f t="shared" si="19"/>
        <v>0</v>
      </c>
      <c r="R327" s="159"/>
      <c r="S327" s="159"/>
      <c r="T327" s="160">
        <v>0.17399999999999999</v>
      </c>
      <c r="U327" s="159">
        <f t="shared" si="20"/>
        <v>0.7</v>
      </c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 t="s">
        <v>682</v>
      </c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">
      <c r="A328" s="136">
        <v>133</v>
      </c>
      <c r="B328" s="146" t="s">
        <v>803</v>
      </c>
      <c r="C328" s="174" t="s">
        <v>804</v>
      </c>
      <c r="D328" s="148" t="s">
        <v>304</v>
      </c>
      <c r="E328" s="152">
        <v>2</v>
      </c>
      <c r="F328" s="158"/>
      <c r="G328" s="159">
        <f t="shared" si="14"/>
        <v>0</v>
      </c>
      <c r="H328" s="158"/>
      <c r="I328" s="159">
        <f t="shared" si="15"/>
        <v>0</v>
      </c>
      <c r="J328" s="158"/>
      <c r="K328" s="159">
        <f t="shared" si="16"/>
        <v>0</v>
      </c>
      <c r="L328" s="159">
        <v>15</v>
      </c>
      <c r="M328" s="159">
        <f t="shared" si="17"/>
        <v>0</v>
      </c>
      <c r="N328" s="159">
        <v>0</v>
      </c>
      <c r="O328" s="159">
        <f t="shared" si="18"/>
        <v>0</v>
      </c>
      <c r="P328" s="159">
        <v>0</v>
      </c>
      <c r="Q328" s="159">
        <f t="shared" si="19"/>
        <v>0</v>
      </c>
      <c r="R328" s="159"/>
      <c r="S328" s="159"/>
      <c r="T328" s="160">
        <v>0.25900000000000001</v>
      </c>
      <c r="U328" s="159">
        <f t="shared" si="20"/>
        <v>0.52</v>
      </c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 t="s">
        <v>682</v>
      </c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">
      <c r="A329" s="136">
        <v>134</v>
      </c>
      <c r="B329" s="146" t="s">
        <v>805</v>
      </c>
      <c r="C329" s="174" t="s">
        <v>1232</v>
      </c>
      <c r="D329" s="148" t="s">
        <v>304</v>
      </c>
      <c r="E329" s="152">
        <v>1</v>
      </c>
      <c r="F329" s="158"/>
      <c r="G329" s="159">
        <f t="shared" si="14"/>
        <v>0</v>
      </c>
      <c r="H329" s="158"/>
      <c r="I329" s="159">
        <f t="shared" si="15"/>
        <v>0</v>
      </c>
      <c r="J329" s="158"/>
      <c r="K329" s="159">
        <f t="shared" si="16"/>
        <v>0</v>
      </c>
      <c r="L329" s="159">
        <v>15</v>
      </c>
      <c r="M329" s="159">
        <f t="shared" si="17"/>
        <v>0</v>
      </c>
      <c r="N329" s="159">
        <v>5.7000000000000002E-3</v>
      </c>
      <c r="O329" s="159">
        <f t="shared" si="18"/>
        <v>0.01</v>
      </c>
      <c r="P329" s="159">
        <v>0</v>
      </c>
      <c r="Q329" s="159">
        <f t="shared" si="19"/>
        <v>0</v>
      </c>
      <c r="R329" s="159"/>
      <c r="S329" s="159"/>
      <c r="T329" s="160">
        <v>0.35</v>
      </c>
      <c r="U329" s="159">
        <f t="shared" si="20"/>
        <v>0.35</v>
      </c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 t="s">
        <v>150</v>
      </c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">
      <c r="A330" s="136">
        <v>135</v>
      </c>
      <c r="B330" s="146" t="s">
        <v>807</v>
      </c>
      <c r="C330" s="174" t="s">
        <v>808</v>
      </c>
      <c r="D330" s="148" t="s">
        <v>304</v>
      </c>
      <c r="E330" s="152">
        <v>2</v>
      </c>
      <c r="F330" s="158"/>
      <c r="G330" s="159">
        <f t="shared" si="14"/>
        <v>0</v>
      </c>
      <c r="H330" s="158"/>
      <c r="I330" s="159">
        <f t="shared" si="15"/>
        <v>0</v>
      </c>
      <c r="J330" s="158"/>
      <c r="K330" s="159">
        <f t="shared" si="16"/>
        <v>0</v>
      </c>
      <c r="L330" s="159">
        <v>15</v>
      </c>
      <c r="M330" s="159">
        <f t="shared" si="17"/>
        <v>0</v>
      </c>
      <c r="N330" s="159">
        <v>2.53E-2</v>
      </c>
      <c r="O330" s="159">
        <f t="shared" si="18"/>
        <v>0.05</v>
      </c>
      <c r="P330" s="159">
        <v>0</v>
      </c>
      <c r="Q330" s="159">
        <f t="shared" si="19"/>
        <v>0</v>
      </c>
      <c r="R330" s="159"/>
      <c r="S330" s="159"/>
      <c r="T330" s="160">
        <v>0.66</v>
      </c>
      <c r="U330" s="159">
        <f t="shared" si="20"/>
        <v>1.32</v>
      </c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 t="s">
        <v>482</v>
      </c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">
      <c r="A331" s="136">
        <v>136</v>
      </c>
      <c r="B331" s="146" t="s">
        <v>809</v>
      </c>
      <c r="C331" s="174" t="s">
        <v>810</v>
      </c>
      <c r="D331" s="148" t="s">
        <v>304</v>
      </c>
      <c r="E331" s="152">
        <v>2</v>
      </c>
      <c r="F331" s="158"/>
      <c r="G331" s="159">
        <f t="shared" si="14"/>
        <v>0</v>
      </c>
      <c r="H331" s="158"/>
      <c r="I331" s="159">
        <f t="shared" si="15"/>
        <v>0</v>
      </c>
      <c r="J331" s="158"/>
      <c r="K331" s="159">
        <f t="shared" si="16"/>
        <v>0</v>
      </c>
      <c r="L331" s="159">
        <v>15</v>
      </c>
      <c r="M331" s="159">
        <f t="shared" si="17"/>
        <v>0</v>
      </c>
      <c r="N331" s="159">
        <v>4.7099999999999998E-3</v>
      </c>
      <c r="O331" s="159">
        <f t="shared" si="18"/>
        <v>0.01</v>
      </c>
      <c r="P331" s="159">
        <v>0</v>
      </c>
      <c r="Q331" s="159">
        <f t="shared" si="19"/>
        <v>0</v>
      </c>
      <c r="R331" s="159"/>
      <c r="S331" s="159"/>
      <c r="T331" s="160">
        <v>6.2E-2</v>
      </c>
      <c r="U331" s="159">
        <f t="shared" si="20"/>
        <v>0.12</v>
      </c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 t="s">
        <v>682</v>
      </c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">
      <c r="A332" s="136">
        <v>137</v>
      </c>
      <c r="B332" s="146" t="s">
        <v>811</v>
      </c>
      <c r="C332" s="174" t="s">
        <v>812</v>
      </c>
      <c r="D332" s="148" t="s">
        <v>269</v>
      </c>
      <c r="E332" s="152">
        <v>82.5</v>
      </c>
      <c r="F332" s="158"/>
      <c r="G332" s="159">
        <f t="shared" si="14"/>
        <v>0</v>
      </c>
      <c r="H332" s="158"/>
      <c r="I332" s="159">
        <f t="shared" si="15"/>
        <v>0</v>
      </c>
      <c r="J332" s="158"/>
      <c r="K332" s="159">
        <f t="shared" si="16"/>
        <v>0</v>
      </c>
      <c r="L332" s="159">
        <v>15</v>
      </c>
      <c r="M332" s="159">
        <f t="shared" si="17"/>
        <v>0</v>
      </c>
      <c r="N332" s="159">
        <v>1.5800000000000002E-2</v>
      </c>
      <c r="O332" s="159">
        <f t="shared" si="18"/>
        <v>1.3</v>
      </c>
      <c r="P332" s="159">
        <v>0</v>
      </c>
      <c r="Q332" s="159">
        <f t="shared" si="19"/>
        <v>0</v>
      </c>
      <c r="R332" s="159"/>
      <c r="S332" s="159"/>
      <c r="T332" s="160">
        <v>4.8000000000000001E-2</v>
      </c>
      <c r="U332" s="159">
        <f t="shared" si="20"/>
        <v>3.96</v>
      </c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 t="s">
        <v>682</v>
      </c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 x14ac:dyDescent="0.2">
      <c r="A333" s="136">
        <v>138</v>
      </c>
      <c r="B333" s="146" t="s">
        <v>813</v>
      </c>
      <c r="C333" s="174" t="s">
        <v>814</v>
      </c>
      <c r="D333" s="148" t="s">
        <v>815</v>
      </c>
      <c r="E333" s="152">
        <v>1</v>
      </c>
      <c r="F333" s="158"/>
      <c r="G333" s="159">
        <f t="shared" si="14"/>
        <v>0</v>
      </c>
      <c r="H333" s="158"/>
      <c r="I333" s="159">
        <f t="shared" si="15"/>
        <v>0</v>
      </c>
      <c r="J333" s="158"/>
      <c r="K333" s="159">
        <f t="shared" si="16"/>
        <v>0</v>
      </c>
      <c r="L333" s="159">
        <v>15</v>
      </c>
      <c r="M333" s="159">
        <f t="shared" si="17"/>
        <v>0</v>
      </c>
      <c r="N333" s="159">
        <v>0</v>
      </c>
      <c r="O333" s="159">
        <f t="shared" si="18"/>
        <v>0</v>
      </c>
      <c r="P333" s="159">
        <v>0</v>
      </c>
      <c r="Q333" s="159">
        <f t="shared" si="19"/>
        <v>0</v>
      </c>
      <c r="R333" s="159"/>
      <c r="S333" s="159"/>
      <c r="T333" s="160">
        <v>0</v>
      </c>
      <c r="U333" s="159">
        <f t="shared" si="20"/>
        <v>0</v>
      </c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 t="s">
        <v>816</v>
      </c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 x14ac:dyDescent="0.2">
      <c r="A334" s="136">
        <v>139</v>
      </c>
      <c r="B334" s="146" t="s">
        <v>817</v>
      </c>
      <c r="C334" s="174" t="s">
        <v>818</v>
      </c>
      <c r="D334" s="148" t="s">
        <v>0</v>
      </c>
      <c r="E334" s="155"/>
      <c r="F334" s="158"/>
      <c r="G334" s="159">
        <f t="shared" si="14"/>
        <v>0</v>
      </c>
      <c r="H334" s="158"/>
      <c r="I334" s="159">
        <f t="shared" si="15"/>
        <v>0</v>
      </c>
      <c r="J334" s="158"/>
      <c r="K334" s="159">
        <f t="shared" si="16"/>
        <v>0</v>
      </c>
      <c r="L334" s="159">
        <v>15</v>
      </c>
      <c r="M334" s="159">
        <f t="shared" si="17"/>
        <v>0</v>
      </c>
      <c r="N334" s="159">
        <v>0</v>
      </c>
      <c r="O334" s="159">
        <f t="shared" si="18"/>
        <v>0</v>
      </c>
      <c r="P334" s="159">
        <v>0</v>
      </c>
      <c r="Q334" s="159">
        <f t="shared" si="19"/>
        <v>0</v>
      </c>
      <c r="R334" s="159"/>
      <c r="S334" s="159"/>
      <c r="T334" s="160">
        <v>0</v>
      </c>
      <c r="U334" s="159">
        <f t="shared" si="20"/>
        <v>0</v>
      </c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 t="s">
        <v>365</v>
      </c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x14ac:dyDescent="0.2">
      <c r="A335" s="142" t="s">
        <v>140</v>
      </c>
      <c r="B335" s="147" t="s">
        <v>83</v>
      </c>
      <c r="C335" s="176" t="s">
        <v>84</v>
      </c>
      <c r="D335" s="150"/>
      <c r="E335" s="154"/>
      <c r="F335" s="161"/>
      <c r="G335" s="161">
        <f>SUMIF(AE336:AE356,"&lt;&gt;NOR",G336:G356)</f>
        <v>0</v>
      </c>
      <c r="H335" s="161"/>
      <c r="I335" s="161">
        <f>SUM(I336:I356)</f>
        <v>0</v>
      </c>
      <c r="J335" s="161"/>
      <c r="K335" s="161">
        <f>SUM(K336:K356)</f>
        <v>0</v>
      </c>
      <c r="L335" s="161"/>
      <c r="M335" s="161">
        <f>SUM(M336:M356)</f>
        <v>0</v>
      </c>
      <c r="N335" s="161"/>
      <c r="O335" s="161">
        <f>SUM(O336:O356)</f>
        <v>2.9</v>
      </c>
      <c r="P335" s="161"/>
      <c r="Q335" s="161">
        <f>SUM(Q336:Q356)</f>
        <v>0</v>
      </c>
      <c r="R335" s="161"/>
      <c r="S335" s="161"/>
      <c r="T335" s="162"/>
      <c r="U335" s="161">
        <f>SUM(U336:U356)</f>
        <v>57.08</v>
      </c>
      <c r="AE335" t="s">
        <v>141</v>
      </c>
    </row>
    <row r="336" spans="1:60" outlineLevel="1" x14ac:dyDescent="0.2">
      <c r="A336" s="136">
        <v>140</v>
      </c>
      <c r="B336" s="146" t="s">
        <v>819</v>
      </c>
      <c r="C336" s="174" t="s">
        <v>820</v>
      </c>
      <c r="D336" s="148" t="s">
        <v>269</v>
      </c>
      <c r="E336" s="152">
        <v>8</v>
      </c>
      <c r="F336" s="158"/>
      <c r="G336" s="159">
        <f>ROUND(E336*F336,2)</f>
        <v>0</v>
      </c>
      <c r="H336" s="158"/>
      <c r="I336" s="159">
        <f>ROUND(E336*H336,2)</f>
        <v>0</v>
      </c>
      <c r="J336" s="158"/>
      <c r="K336" s="159">
        <f>ROUND(E336*J336,2)</f>
        <v>0</v>
      </c>
      <c r="L336" s="159">
        <v>15</v>
      </c>
      <c r="M336" s="159">
        <f>G336*(1+L336/100)</f>
        <v>0</v>
      </c>
      <c r="N336" s="159">
        <v>5.9000000000000003E-4</v>
      </c>
      <c r="O336" s="159">
        <f>ROUND(E336*N336,2)</f>
        <v>0</v>
      </c>
      <c r="P336" s="159">
        <v>0</v>
      </c>
      <c r="Q336" s="159">
        <f>ROUND(E336*P336,2)</f>
        <v>0</v>
      </c>
      <c r="R336" s="159"/>
      <c r="S336" s="159"/>
      <c r="T336" s="160">
        <v>0.755</v>
      </c>
      <c r="U336" s="159">
        <f>ROUND(E336*T336,2)</f>
        <v>6.04</v>
      </c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 t="s">
        <v>682</v>
      </c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1" x14ac:dyDescent="0.2">
      <c r="A337" s="136"/>
      <c r="B337" s="146"/>
      <c r="C337" s="175" t="s">
        <v>821</v>
      </c>
      <c r="D337" s="149"/>
      <c r="E337" s="153">
        <v>8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60"/>
      <c r="U337" s="159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 t="s">
        <v>147</v>
      </c>
      <c r="AF337" s="135">
        <v>0</v>
      </c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">
      <c r="A338" s="136">
        <v>141</v>
      </c>
      <c r="B338" s="146" t="s">
        <v>822</v>
      </c>
      <c r="C338" s="174" t="s">
        <v>823</v>
      </c>
      <c r="D338" s="148" t="s">
        <v>269</v>
      </c>
      <c r="E338" s="152">
        <v>36.299999999999997</v>
      </c>
      <c r="F338" s="158"/>
      <c r="G338" s="159">
        <f>ROUND(E338*F338,2)</f>
        <v>0</v>
      </c>
      <c r="H338" s="158"/>
      <c r="I338" s="159">
        <f>ROUND(E338*H338,2)</f>
        <v>0</v>
      </c>
      <c r="J338" s="158"/>
      <c r="K338" s="159">
        <f>ROUND(E338*J338,2)</f>
        <v>0</v>
      </c>
      <c r="L338" s="159">
        <v>15</v>
      </c>
      <c r="M338" s="159">
        <f>G338*(1+L338/100)</f>
        <v>0</v>
      </c>
      <c r="N338" s="159">
        <v>4.6999999999999999E-4</v>
      </c>
      <c r="O338" s="159">
        <f>ROUND(E338*N338,2)</f>
        <v>0.02</v>
      </c>
      <c r="P338" s="159">
        <v>0</v>
      </c>
      <c r="Q338" s="159">
        <f>ROUND(E338*P338,2)</f>
        <v>0</v>
      </c>
      <c r="R338" s="159"/>
      <c r="S338" s="159"/>
      <c r="T338" s="160">
        <v>0.52200000000000002</v>
      </c>
      <c r="U338" s="159">
        <f>ROUND(E338*T338,2)</f>
        <v>18.95</v>
      </c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 t="s">
        <v>482</v>
      </c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">
      <c r="A339" s="136"/>
      <c r="B339" s="146"/>
      <c r="C339" s="175" t="s">
        <v>1233</v>
      </c>
      <c r="D339" s="149"/>
      <c r="E339" s="153">
        <v>16.600000000000001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60"/>
      <c r="U339" s="159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 t="s">
        <v>147</v>
      </c>
      <c r="AF339" s="135">
        <v>0</v>
      </c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 x14ac:dyDescent="0.2">
      <c r="A340" s="136"/>
      <c r="B340" s="146"/>
      <c r="C340" s="175" t="s">
        <v>1234</v>
      </c>
      <c r="D340" s="149"/>
      <c r="E340" s="153">
        <v>19.7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0"/>
      <c r="U340" s="159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 t="s">
        <v>147</v>
      </c>
      <c r="AF340" s="135">
        <v>0</v>
      </c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">
      <c r="A341" s="136">
        <v>142</v>
      </c>
      <c r="B341" s="146" t="s">
        <v>826</v>
      </c>
      <c r="C341" s="174" t="s">
        <v>827</v>
      </c>
      <c r="D341" s="148" t="s">
        <v>269</v>
      </c>
      <c r="E341" s="152">
        <v>17.5</v>
      </c>
      <c r="F341" s="158"/>
      <c r="G341" s="159">
        <f>ROUND(E341*F341,2)</f>
        <v>0</v>
      </c>
      <c r="H341" s="158"/>
      <c r="I341" s="159">
        <f>ROUND(E341*H341,2)</f>
        <v>0</v>
      </c>
      <c r="J341" s="158"/>
      <c r="K341" s="159">
        <f>ROUND(E341*J341,2)</f>
        <v>0</v>
      </c>
      <c r="L341" s="159">
        <v>15</v>
      </c>
      <c r="M341" s="159">
        <f>G341*(1+L341/100)</f>
        <v>0</v>
      </c>
      <c r="N341" s="159">
        <v>5.8E-4</v>
      </c>
      <c r="O341" s="159">
        <f>ROUND(E341*N341,2)</f>
        <v>0.01</v>
      </c>
      <c r="P341" s="159">
        <v>0</v>
      </c>
      <c r="Q341" s="159">
        <f>ROUND(E341*P341,2)</f>
        <v>0</v>
      </c>
      <c r="R341" s="159"/>
      <c r="S341" s="159"/>
      <c r="T341" s="160">
        <v>0.6159</v>
      </c>
      <c r="U341" s="159">
        <f>ROUND(E341*T341,2)</f>
        <v>10.78</v>
      </c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 t="s">
        <v>682</v>
      </c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">
      <c r="A342" s="136"/>
      <c r="B342" s="146"/>
      <c r="C342" s="175" t="s">
        <v>828</v>
      </c>
      <c r="D342" s="149"/>
      <c r="E342" s="153">
        <v>8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0"/>
      <c r="U342" s="159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 t="s">
        <v>147</v>
      </c>
      <c r="AF342" s="135">
        <v>0</v>
      </c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">
      <c r="A343" s="136"/>
      <c r="B343" s="146"/>
      <c r="C343" s="175" t="s">
        <v>1235</v>
      </c>
      <c r="D343" s="149"/>
      <c r="E343" s="153">
        <v>9.5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60"/>
      <c r="U343" s="159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 t="s">
        <v>147</v>
      </c>
      <c r="AF343" s="135">
        <v>0</v>
      </c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ht="22.5" outlineLevel="1" x14ac:dyDescent="0.2">
      <c r="A344" s="136">
        <v>143</v>
      </c>
      <c r="B344" s="146" t="s">
        <v>830</v>
      </c>
      <c r="C344" s="174" t="s">
        <v>1236</v>
      </c>
      <c r="D344" s="148" t="s">
        <v>269</v>
      </c>
      <c r="E344" s="152">
        <v>8</v>
      </c>
      <c r="F344" s="158"/>
      <c r="G344" s="159">
        <f t="shared" ref="G344:G356" si="21">ROUND(E344*F344,2)</f>
        <v>0</v>
      </c>
      <c r="H344" s="158"/>
      <c r="I344" s="159">
        <f t="shared" ref="I344:I356" si="22">ROUND(E344*H344,2)</f>
        <v>0</v>
      </c>
      <c r="J344" s="158"/>
      <c r="K344" s="159">
        <f t="shared" ref="K344:K356" si="23">ROUND(E344*J344,2)</f>
        <v>0</v>
      </c>
      <c r="L344" s="159">
        <v>15</v>
      </c>
      <c r="M344" s="159">
        <f t="shared" ref="M344:M356" si="24">G344*(1+L344/100)</f>
        <v>0</v>
      </c>
      <c r="N344" s="159">
        <v>5.0000000000000002E-5</v>
      </c>
      <c r="O344" s="159">
        <f t="shared" ref="O344:O356" si="25">ROUND(E344*N344,2)</f>
        <v>0</v>
      </c>
      <c r="P344" s="159">
        <v>0</v>
      </c>
      <c r="Q344" s="159">
        <f t="shared" ref="Q344:Q356" si="26">ROUND(E344*P344,2)</f>
        <v>0</v>
      </c>
      <c r="R344" s="159"/>
      <c r="S344" s="159"/>
      <c r="T344" s="160">
        <v>0.14199999999999999</v>
      </c>
      <c r="U344" s="159">
        <f t="shared" ref="U344:U356" si="27">ROUND(E344*T344,2)</f>
        <v>1.1399999999999999</v>
      </c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 t="s">
        <v>150</v>
      </c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ht="22.5" outlineLevel="1" x14ac:dyDescent="0.2">
      <c r="A345" s="136">
        <v>144</v>
      </c>
      <c r="B345" s="146" t="s">
        <v>832</v>
      </c>
      <c r="C345" s="174" t="s">
        <v>1237</v>
      </c>
      <c r="D345" s="148" t="s">
        <v>269</v>
      </c>
      <c r="E345" s="152">
        <v>36.299999999999997</v>
      </c>
      <c r="F345" s="158"/>
      <c r="G345" s="159">
        <f t="shared" si="21"/>
        <v>0</v>
      </c>
      <c r="H345" s="158"/>
      <c r="I345" s="159">
        <f t="shared" si="22"/>
        <v>0</v>
      </c>
      <c r="J345" s="158"/>
      <c r="K345" s="159">
        <f t="shared" si="23"/>
        <v>0</v>
      </c>
      <c r="L345" s="159">
        <v>15</v>
      </c>
      <c r="M345" s="159">
        <f t="shared" si="24"/>
        <v>0</v>
      </c>
      <c r="N345" s="159">
        <v>3.0000000000000001E-5</v>
      </c>
      <c r="O345" s="159">
        <f t="shared" si="25"/>
        <v>0</v>
      </c>
      <c r="P345" s="159">
        <v>0</v>
      </c>
      <c r="Q345" s="159">
        <f t="shared" si="26"/>
        <v>0</v>
      </c>
      <c r="R345" s="159"/>
      <c r="S345" s="159"/>
      <c r="T345" s="160">
        <v>0.129</v>
      </c>
      <c r="U345" s="159">
        <f t="shared" si="27"/>
        <v>4.68</v>
      </c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 t="s">
        <v>682</v>
      </c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ht="22.5" outlineLevel="1" x14ac:dyDescent="0.2">
      <c r="A346" s="136">
        <v>145</v>
      </c>
      <c r="B346" s="146" t="s">
        <v>832</v>
      </c>
      <c r="C346" s="174" t="s">
        <v>1238</v>
      </c>
      <c r="D346" s="148" t="s">
        <v>269</v>
      </c>
      <c r="E346" s="152">
        <v>17.5</v>
      </c>
      <c r="F346" s="158"/>
      <c r="G346" s="159">
        <f t="shared" si="21"/>
        <v>0</v>
      </c>
      <c r="H346" s="158"/>
      <c r="I346" s="159">
        <f t="shared" si="22"/>
        <v>0</v>
      </c>
      <c r="J346" s="158"/>
      <c r="K346" s="159">
        <f t="shared" si="23"/>
        <v>0</v>
      </c>
      <c r="L346" s="159">
        <v>15</v>
      </c>
      <c r="M346" s="159">
        <f t="shared" si="24"/>
        <v>0</v>
      </c>
      <c r="N346" s="159">
        <v>6.0000000000000002E-5</v>
      </c>
      <c r="O346" s="159">
        <f t="shared" si="25"/>
        <v>0</v>
      </c>
      <c r="P346" s="159">
        <v>0</v>
      </c>
      <c r="Q346" s="159">
        <f t="shared" si="26"/>
        <v>0</v>
      </c>
      <c r="R346" s="159"/>
      <c r="S346" s="159"/>
      <c r="T346" s="160">
        <v>0.129</v>
      </c>
      <c r="U346" s="159">
        <f t="shared" si="27"/>
        <v>2.2599999999999998</v>
      </c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 t="s">
        <v>682</v>
      </c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outlineLevel="1" x14ac:dyDescent="0.2">
      <c r="A347" s="136">
        <v>146</v>
      </c>
      <c r="B347" s="146" t="s">
        <v>835</v>
      </c>
      <c r="C347" s="174" t="s">
        <v>836</v>
      </c>
      <c r="D347" s="148" t="s">
        <v>304</v>
      </c>
      <c r="E347" s="152">
        <v>4</v>
      </c>
      <c r="F347" s="158"/>
      <c r="G347" s="159">
        <f t="shared" si="21"/>
        <v>0</v>
      </c>
      <c r="H347" s="158"/>
      <c r="I347" s="159">
        <f t="shared" si="22"/>
        <v>0</v>
      </c>
      <c r="J347" s="158"/>
      <c r="K347" s="159">
        <f t="shared" si="23"/>
        <v>0</v>
      </c>
      <c r="L347" s="159">
        <v>15</v>
      </c>
      <c r="M347" s="159">
        <f t="shared" si="24"/>
        <v>0</v>
      </c>
      <c r="N347" s="159">
        <v>6.7000000000000002E-4</v>
      </c>
      <c r="O347" s="159">
        <f t="shared" si="25"/>
        <v>0</v>
      </c>
      <c r="P347" s="159">
        <v>0</v>
      </c>
      <c r="Q347" s="159">
        <f t="shared" si="26"/>
        <v>0</v>
      </c>
      <c r="R347" s="159"/>
      <c r="S347" s="159"/>
      <c r="T347" s="160">
        <v>0.27200000000000002</v>
      </c>
      <c r="U347" s="159">
        <f t="shared" si="27"/>
        <v>1.0900000000000001</v>
      </c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 t="s">
        <v>682</v>
      </c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1" x14ac:dyDescent="0.2">
      <c r="A348" s="136">
        <v>147</v>
      </c>
      <c r="B348" s="146" t="s">
        <v>837</v>
      </c>
      <c r="C348" s="174" t="s">
        <v>838</v>
      </c>
      <c r="D348" s="148" t="s">
        <v>839</v>
      </c>
      <c r="E348" s="152">
        <v>7</v>
      </c>
      <c r="F348" s="158"/>
      <c r="G348" s="159">
        <f t="shared" si="21"/>
        <v>0</v>
      </c>
      <c r="H348" s="158"/>
      <c r="I348" s="159">
        <f t="shared" si="22"/>
        <v>0</v>
      </c>
      <c r="J348" s="158"/>
      <c r="K348" s="159">
        <f t="shared" si="23"/>
        <v>0</v>
      </c>
      <c r="L348" s="159">
        <v>15</v>
      </c>
      <c r="M348" s="159">
        <f t="shared" si="24"/>
        <v>0</v>
      </c>
      <c r="N348" s="159">
        <v>1.56E-3</v>
      </c>
      <c r="O348" s="159">
        <f t="shared" si="25"/>
        <v>0.01</v>
      </c>
      <c r="P348" s="159">
        <v>0</v>
      </c>
      <c r="Q348" s="159">
        <f t="shared" si="26"/>
        <v>0</v>
      </c>
      <c r="R348" s="159"/>
      <c r="S348" s="159"/>
      <c r="T348" s="160">
        <v>0.54</v>
      </c>
      <c r="U348" s="159">
        <f t="shared" si="27"/>
        <v>3.78</v>
      </c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 t="s">
        <v>682</v>
      </c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ht="22.5" outlineLevel="1" x14ac:dyDescent="0.2">
      <c r="A349" s="136">
        <v>148</v>
      </c>
      <c r="B349" s="146" t="s">
        <v>840</v>
      </c>
      <c r="C349" s="174" t="s">
        <v>841</v>
      </c>
      <c r="D349" s="148" t="s">
        <v>304</v>
      </c>
      <c r="E349" s="152">
        <v>1</v>
      </c>
      <c r="F349" s="158"/>
      <c r="G349" s="159">
        <f t="shared" si="21"/>
        <v>0</v>
      </c>
      <c r="H349" s="158"/>
      <c r="I349" s="159">
        <f t="shared" si="22"/>
        <v>0</v>
      </c>
      <c r="J349" s="158"/>
      <c r="K349" s="159">
        <f t="shared" si="23"/>
        <v>0</v>
      </c>
      <c r="L349" s="159">
        <v>15</v>
      </c>
      <c r="M349" s="159">
        <f t="shared" si="24"/>
        <v>0</v>
      </c>
      <c r="N349" s="159">
        <v>4.7800000000000004E-3</v>
      </c>
      <c r="O349" s="159">
        <f t="shared" si="25"/>
        <v>0</v>
      </c>
      <c r="P349" s="159">
        <v>0</v>
      </c>
      <c r="Q349" s="159">
        <f t="shared" si="26"/>
        <v>0</v>
      </c>
      <c r="R349" s="159"/>
      <c r="S349" s="159"/>
      <c r="T349" s="160">
        <v>0.39300000000000002</v>
      </c>
      <c r="U349" s="159">
        <f t="shared" si="27"/>
        <v>0.39</v>
      </c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 t="s">
        <v>682</v>
      </c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outlineLevel="1" x14ac:dyDescent="0.2">
      <c r="A350" s="136">
        <v>149</v>
      </c>
      <c r="B350" s="146" t="s">
        <v>842</v>
      </c>
      <c r="C350" s="174" t="s">
        <v>843</v>
      </c>
      <c r="D350" s="148" t="s">
        <v>269</v>
      </c>
      <c r="E350" s="152">
        <v>61.8</v>
      </c>
      <c r="F350" s="158"/>
      <c r="G350" s="159">
        <f t="shared" si="21"/>
        <v>0</v>
      </c>
      <c r="H350" s="158"/>
      <c r="I350" s="159">
        <f t="shared" si="22"/>
        <v>0</v>
      </c>
      <c r="J350" s="158"/>
      <c r="K350" s="159">
        <f t="shared" si="23"/>
        <v>0</v>
      </c>
      <c r="L350" s="159">
        <v>15</v>
      </c>
      <c r="M350" s="159">
        <f t="shared" si="24"/>
        <v>0</v>
      </c>
      <c r="N350" s="159">
        <v>1.0189999999999999E-2</v>
      </c>
      <c r="O350" s="159">
        <f t="shared" si="25"/>
        <v>0.63</v>
      </c>
      <c r="P350" s="159">
        <v>0</v>
      </c>
      <c r="Q350" s="159">
        <f t="shared" si="26"/>
        <v>0</v>
      </c>
      <c r="R350" s="159"/>
      <c r="S350" s="159"/>
      <c r="T350" s="160">
        <v>6.7000000000000004E-2</v>
      </c>
      <c r="U350" s="159">
        <f t="shared" si="27"/>
        <v>4.1399999999999997</v>
      </c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 t="s">
        <v>682</v>
      </c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">
      <c r="A351" s="136">
        <v>150</v>
      </c>
      <c r="B351" s="146" t="s">
        <v>844</v>
      </c>
      <c r="C351" s="174" t="s">
        <v>845</v>
      </c>
      <c r="D351" s="148" t="s">
        <v>269</v>
      </c>
      <c r="E351" s="152">
        <v>61.8</v>
      </c>
      <c r="F351" s="158"/>
      <c r="G351" s="159">
        <f t="shared" si="21"/>
        <v>0</v>
      </c>
      <c r="H351" s="158"/>
      <c r="I351" s="159">
        <f t="shared" si="22"/>
        <v>0</v>
      </c>
      <c r="J351" s="158"/>
      <c r="K351" s="159">
        <f t="shared" si="23"/>
        <v>0</v>
      </c>
      <c r="L351" s="159">
        <v>15</v>
      </c>
      <c r="M351" s="159">
        <f t="shared" si="24"/>
        <v>0</v>
      </c>
      <c r="N351" s="159">
        <v>3.601E-2</v>
      </c>
      <c r="O351" s="159">
        <f t="shared" si="25"/>
        <v>2.23</v>
      </c>
      <c r="P351" s="159">
        <v>0</v>
      </c>
      <c r="Q351" s="159">
        <f t="shared" si="26"/>
        <v>0</v>
      </c>
      <c r="R351" s="159"/>
      <c r="S351" s="159"/>
      <c r="T351" s="160">
        <v>6.2E-2</v>
      </c>
      <c r="U351" s="159">
        <f t="shared" si="27"/>
        <v>3.83</v>
      </c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 t="s">
        <v>682</v>
      </c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">
      <c r="A352" s="136">
        <v>151</v>
      </c>
      <c r="B352" s="146" t="s">
        <v>846</v>
      </c>
      <c r="C352" s="174" t="s">
        <v>847</v>
      </c>
      <c r="D352" s="148" t="s">
        <v>304</v>
      </c>
      <c r="E352" s="152">
        <v>1</v>
      </c>
      <c r="F352" s="158"/>
      <c r="G352" s="159">
        <f t="shared" si="21"/>
        <v>0</v>
      </c>
      <c r="H352" s="158"/>
      <c r="I352" s="159">
        <f t="shared" si="22"/>
        <v>0</v>
      </c>
      <c r="J352" s="158"/>
      <c r="K352" s="159">
        <f t="shared" si="23"/>
        <v>0</v>
      </c>
      <c r="L352" s="159">
        <v>15</v>
      </c>
      <c r="M352" s="159">
        <f t="shared" si="24"/>
        <v>0</v>
      </c>
      <c r="N352" s="159">
        <v>2.2000000000000001E-4</v>
      </c>
      <c r="O352" s="159">
        <f t="shared" si="25"/>
        <v>0</v>
      </c>
      <c r="P352" s="159">
        <v>0</v>
      </c>
      <c r="Q352" s="159">
        <f t="shared" si="26"/>
        <v>0</v>
      </c>
      <c r="R352" s="159"/>
      <c r="S352" s="159"/>
      <c r="T352" s="160">
        <v>0</v>
      </c>
      <c r="U352" s="159">
        <f t="shared" si="27"/>
        <v>0</v>
      </c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 t="s">
        <v>682</v>
      </c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 x14ac:dyDescent="0.2">
      <c r="A353" s="136">
        <v>152</v>
      </c>
      <c r="B353" s="146" t="s">
        <v>848</v>
      </c>
      <c r="C353" s="174" t="s">
        <v>849</v>
      </c>
      <c r="D353" s="148" t="s">
        <v>304</v>
      </c>
      <c r="E353" s="152">
        <v>2</v>
      </c>
      <c r="F353" s="158"/>
      <c r="G353" s="159">
        <f t="shared" si="21"/>
        <v>0</v>
      </c>
      <c r="H353" s="158"/>
      <c r="I353" s="159">
        <f t="shared" si="22"/>
        <v>0</v>
      </c>
      <c r="J353" s="158"/>
      <c r="K353" s="159">
        <f t="shared" si="23"/>
        <v>0</v>
      </c>
      <c r="L353" s="159">
        <v>15</v>
      </c>
      <c r="M353" s="159">
        <f t="shared" si="24"/>
        <v>0</v>
      </c>
      <c r="N353" s="159">
        <v>2.1000000000000001E-4</v>
      </c>
      <c r="O353" s="159">
        <f t="shared" si="25"/>
        <v>0</v>
      </c>
      <c r="P353" s="159">
        <v>0</v>
      </c>
      <c r="Q353" s="159">
        <f t="shared" si="26"/>
        <v>0</v>
      </c>
      <c r="R353" s="159"/>
      <c r="S353" s="159"/>
      <c r="T353" s="160">
        <v>0</v>
      </c>
      <c r="U353" s="159">
        <f t="shared" si="27"/>
        <v>0</v>
      </c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 t="s">
        <v>682</v>
      </c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 x14ac:dyDescent="0.2">
      <c r="A354" s="136">
        <v>153</v>
      </c>
      <c r="B354" s="146" t="s">
        <v>850</v>
      </c>
      <c r="C354" s="174" t="s">
        <v>851</v>
      </c>
      <c r="D354" s="148" t="s">
        <v>304</v>
      </c>
      <c r="E354" s="152">
        <v>1</v>
      </c>
      <c r="F354" s="158"/>
      <c r="G354" s="159">
        <f t="shared" si="21"/>
        <v>0</v>
      </c>
      <c r="H354" s="158"/>
      <c r="I354" s="159">
        <f t="shared" si="22"/>
        <v>0</v>
      </c>
      <c r="J354" s="158"/>
      <c r="K354" s="159">
        <f t="shared" si="23"/>
        <v>0</v>
      </c>
      <c r="L354" s="159">
        <v>15</v>
      </c>
      <c r="M354" s="159">
        <f t="shared" si="24"/>
        <v>0</v>
      </c>
      <c r="N354" s="159">
        <v>3.4000000000000002E-4</v>
      </c>
      <c r="O354" s="159">
        <f t="shared" si="25"/>
        <v>0</v>
      </c>
      <c r="P354" s="159">
        <v>0</v>
      </c>
      <c r="Q354" s="159">
        <f t="shared" si="26"/>
        <v>0</v>
      </c>
      <c r="R354" s="159"/>
      <c r="S354" s="159"/>
      <c r="T354" s="160">
        <v>0</v>
      </c>
      <c r="U354" s="159">
        <f t="shared" si="27"/>
        <v>0</v>
      </c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 t="s">
        <v>682</v>
      </c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">
      <c r="A355" s="136">
        <v>154</v>
      </c>
      <c r="B355" s="146" t="s">
        <v>852</v>
      </c>
      <c r="C355" s="174" t="s">
        <v>853</v>
      </c>
      <c r="D355" s="148" t="s">
        <v>304</v>
      </c>
      <c r="E355" s="152">
        <v>1</v>
      </c>
      <c r="F355" s="158"/>
      <c r="G355" s="159">
        <f t="shared" si="21"/>
        <v>0</v>
      </c>
      <c r="H355" s="158"/>
      <c r="I355" s="159">
        <f t="shared" si="22"/>
        <v>0</v>
      </c>
      <c r="J355" s="158"/>
      <c r="K355" s="159">
        <f t="shared" si="23"/>
        <v>0</v>
      </c>
      <c r="L355" s="159">
        <v>15</v>
      </c>
      <c r="M355" s="159">
        <f t="shared" si="24"/>
        <v>0</v>
      </c>
      <c r="N355" s="159">
        <v>5.0000000000000001E-4</v>
      </c>
      <c r="O355" s="159">
        <f t="shared" si="25"/>
        <v>0</v>
      </c>
      <c r="P355" s="159">
        <v>0</v>
      </c>
      <c r="Q355" s="159">
        <f t="shared" si="26"/>
        <v>0</v>
      </c>
      <c r="R355" s="159"/>
      <c r="S355" s="159"/>
      <c r="T355" s="160">
        <v>0</v>
      </c>
      <c r="U355" s="159">
        <f t="shared" si="27"/>
        <v>0</v>
      </c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 t="s">
        <v>682</v>
      </c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 x14ac:dyDescent="0.2">
      <c r="A356" s="136">
        <v>155</v>
      </c>
      <c r="B356" s="146" t="s">
        <v>854</v>
      </c>
      <c r="C356" s="174" t="s">
        <v>855</v>
      </c>
      <c r="D356" s="148" t="s">
        <v>0</v>
      </c>
      <c r="E356" s="155"/>
      <c r="F356" s="158"/>
      <c r="G356" s="159">
        <f t="shared" si="21"/>
        <v>0</v>
      </c>
      <c r="H356" s="158"/>
      <c r="I356" s="159">
        <f t="shared" si="22"/>
        <v>0</v>
      </c>
      <c r="J356" s="158"/>
      <c r="K356" s="159">
        <f t="shared" si="23"/>
        <v>0</v>
      </c>
      <c r="L356" s="159">
        <v>15</v>
      </c>
      <c r="M356" s="159">
        <f t="shared" si="24"/>
        <v>0</v>
      </c>
      <c r="N356" s="159">
        <v>0</v>
      </c>
      <c r="O356" s="159">
        <f t="shared" si="25"/>
        <v>0</v>
      </c>
      <c r="P356" s="159">
        <v>0</v>
      </c>
      <c r="Q356" s="159">
        <f t="shared" si="26"/>
        <v>0</v>
      </c>
      <c r="R356" s="159"/>
      <c r="S356" s="159"/>
      <c r="T356" s="160">
        <v>0</v>
      </c>
      <c r="U356" s="159">
        <f t="shared" si="27"/>
        <v>0</v>
      </c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 t="s">
        <v>365</v>
      </c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x14ac:dyDescent="0.2">
      <c r="A357" s="142" t="s">
        <v>140</v>
      </c>
      <c r="B357" s="147" t="s">
        <v>85</v>
      </c>
      <c r="C357" s="176" t="s">
        <v>86</v>
      </c>
      <c r="D357" s="150"/>
      <c r="E357" s="154"/>
      <c r="F357" s="161"/>
      <c r="G357" s="161">
        <f>SUMIF(AE358:AE358,"&lt;&gt;NOR",G358:G358)</f>
        <v>0</v>
      </c>
      <c r="H357" s="161"/>
      <c r="I357" s="161">
        <f>SUM(I358:I358)</f>
        <v>0</v>
      </c>
      <c r="J357" s="161"/>
      <c r="K357" s="161">
        <f>SUM(K358:K358)</f>
        <v>0</v>
      </c>
      <c r="L357" s="161"/>
      <c r="M357" s="161">
        <f>SUM(M358:M358)</f>
        <v>0</v>
      </c>
      <c r="N357" s="161"/>
      <c r="O357" s="161">
        <f>SUM(O358:O358)</f>
        <v>0</v>
      </c>
      <c r="P357" s="161"/>
      <c r="Q357" s="161">
        <f>SUM(Q358:Q358)</f>
        <v>0</v>
      </c>
      <c r="R357" s="161"/>
      <c r="S357" s="161"/>
      <c r="T357" s="162"/>
      <c r="U357" s="161">
        <f>SUM(U358:U358)</f>
        <v>0</v>
      </c>
      <c r="AE357" t="s">
        <v>141</v>
      </c>
    </row>
    <row r="358" spans="1:60" outlineLevel="1" x14ac:dyDescent="0.2">
      <c r="A358" s="136">
        <v>156</v>
      </c>
      <c r="B358" s="146" t="s">
        <v>856</v>
      </c>
      <c r="C358" s="174" t="s">
        <v>857</v>
      </c>
      <c r="D358" s="148" t="s">
        <v>815</v>
      </c>
      <c r="E358" s="152">
        <v>1</v>
      </c>
      <c r="F358" s="158">
        <f>'D04, D05-vnitřní dům-UT, plyn'!G71</f>
        <v>0</v>
      </c>
      <c r="G358" s="159">
        <f>ROUND(E358*F358,2)</f>
        <v>0</v>
      </c>
      <c r="H358" s="158"/>
      <c r="I358" s="159">
        <f>ROUND(E358*H358,2)</f>
        <v>0</v>
      </c>
      <c r="J358" s="158"/>
      <c r="K358" s="159">
        <f>ROUND(E358*J358,2)</f>
        <v>0</v>
      </c>
      <c r="L358" s="159">
        <v>15</v>
      </c>
      <c r="M358" s="159">
        <f>G358*(1+L358/100)</f>
        <v>0</v>
      </c>
      <c r="N358" s="159">
        <v>0</v>
      </c>
      <c r="O358" s="159">
        <f>ROUND(E358*N358,2)</f>
        <v>0</v>
      </c>
      <c r="P358" s="159">
        <v>0</v>
      </c>
      <c r="Q358" s="159">
        <f>ROUND(E358*P358,2)</f>
        <v>0</v>
      </c>
      <c r="R358" s="159"/>
      <c r="S358" s="159"/>
      <c r="T358" s="160">
        <v>0</v>
      </c>
      <c r="U358" s="159">
        <f>ROUND(E358*T358,2)</f>
        <v>0</v>
      </c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 t="s">
        <v>150</v>
      </c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x14ac:dyDescent="0.2">
      <c r="A359" s="142" t="s">
        <v>140</v>
      </c>
      <c r="B359" s="147" t="s">
        <v>87</v>
      </c>
      <c r="C359" s="176" t="s">
        <v>88</v>
      </c>
      <c r="D359" s="150"/>
      <c r="E359" s="154"/>
      <c r="F359" s="161"/>
      <c r="G359" s="161">
        <f>SUMIF(AE360:AE377,"&lt;&gt;NOR",G360:G377)</f>
        <v>0</v>
      </c>
      <c r="H359" s="161"/>
      <c r="I359" s="161">
        <f>SUM(I360:I377)</f>
        <v>0</v>
      </c>
      <c r="J359" s="161"/>
      <c r="K359" s="161">
        <f>SUM(K360:K377)</f>
        <v>0</v>
      </c>
      <c r="L359" s="161"/>
      <c r="M359" s="161">
        <f>SUM(M360:M377)</f>
        <v>0</v>
      </c>
      <c r="N359" s="161"/>
      <c r="O359" s="161">
        <f>SUM(O360:O377)</f>
        <v>0.16999999999999998</v>
      </c>
      <c r="P359" s="161"/>
      <c r="Q359" s="161">
        <f>SUM(Q360:Q377)</f>
        <v>0</v>
      </c>
      <c r="R359" s="161"/>
      <c r="S359" s="161"/>
      <c r="T359" s="162"/>
      <c r="U359" s="161">
        <f>SUM(U360:U377)</f>
        <v>22.089999999999996</v>
      </c>
      <c r="AE359" t="s">
        <v>141</v>
      </c>
    </row>
    <row r="360" spans="1:60" outlineLevel="1" x14ac:dyDescent="0.2">
      <c r="A360" s="136">
        <v>157</v>
      </c>
      <c r="B360" s="146" t="s">
        <v>858</v>
      </c>
      <c r="C360" s="174" t="s">
        <v>1239</v>
      </c>
      <c r="D360" s="148" t="s">
        <v>860</v>
      </c>
      <c r="E360" s="152">
        <v>3</v>
      </c>
      <c r="F360" s="158"/>
      <c r="G360" s="159">
        <f t="shared" ref="G360:G377" si="28">ROUND(E360*F360,2)</f>
        <v>0</v>
      </c>
      <c r="H360" s="158"/>
      <c r="I360" s="159">
        <f t="shared" ref="I360:I377" si="29">ROUND(E360*H360,2)</f>
        <v>0</v>
      </c>
      <c r="J360" s="158"/>
      <c r="K360" s="159">
        <f t="shared" ref="K360:K377" si="30">ROUND(E360*J360,2)</f>
        <v>0</v>
      </c>
      <c r="L360" s="159">
        <v>15</v>
      </c>
      <c r="M360" s="159">
        <f t="shared" ref="M360:M377" si="31">G360*(1+L360/100)</f>
        <v>0</v>
      </c>
      <c r="N360" s="159">
        <v>1.653E-2</v>
      </c>
      <c r="O360" s="159">
        <f t="shared" ref="O360:O377" si="32">ROUND(E360*N360,2)</f>
        <v>0.05</v>
      </c>
      <c r="P360" s="159">
        <v>0</v>
      </c>
      <c r="Q360" s="159">
        <f t="shared" ref="Q360:Q377" si="33">ROUND(E360*P360,2)</f>
        <v>0</v>
      </c>
      <c r="R360" s="159"/>
      <c r="S360" s="159"/>
      <c r="T360" s="160">
        <v>1.1890000000000001</v>
      </c>
      <c r="U360" s="159">
        <f t="shared" ref="U360:U377" si="34">ROUND(E360*T360,2)</f>
        <v>3.57</v>
      </c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 t="s">
        <v>482</v>
      </c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 x14ac:dyDescent="0.2">
      <c r="A361" s="136">
        <v>158</v>
      </c>
      <c r="B361" s="146" t="s">
        <v>861</v>
      </c>
      <c r="C361" s="174" t="s">
        <v>862</v>
      </c>
      <c r="D361" s="148" t="s">
        <v>860</v>
      </c>
      <c r="E361" s="152">
        <v>2</v>
      </c>
      <c r="F361" s="158"/>
      <c r="G361" s="159">
        <f t="shared" si="28"/>
        <v>0</v>
      </c>
      <c r="H361" s="158"/>
      <c r="I361" s="159">
        <f t="shared" si="29"/>
        <v>0</v>
      </c>
      <c r="J361" s="158"/>
      <c r="K361" s="159">
        <f t="shared" si="30"/>
        <v>0</v>
      </c>
      <c r="L361" s="159">
        <v>15</v>
      </c>
      <c r="M361" s="159">
        <f t="shared" si="31"/>
        <v>0</v>
      </c>
      <c r="N361" s="159">
        <v>7.0200000000000002E-3</v>
      </c>
      <c r="O361" s="159">
        <f t="shared" si="32"/>
        <v>0.01</v>
      </c>
      <c r="P361" s="159">
        <v>0</v>
      </c>
      <c r="Q361" s="159">
        <f t="shared" si="33"/>
        <v>0</v>
      </c>
      <c r="R361" s="159"/>
      <c r="S361" s="159"/>
      <c r="T361" s="160">
        <v>1.1890000000000001</v>
      </c>
      <c r="U361" s="159">
        <f t="shared" si="34"/>
        <v>2.38</v>
      </c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 t="s">
        <v>682</v>
      </c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ht="22.5" outlineLevel="1" x14ac:dyDescent="0.2">
      <c r="A362" s="136">
        <v>159</v>
      </c>
      <c r="B362" s="146" t="s">
        <v>863</v>
      </c>
      <c r="C362" s="174" t="s">
        <v>864</v>
      </c>
      <c r="D362" s="148" t="s">
        <v>860</v>
      </c>
      <c r="E362" s="152">
        <v>2</v>
      </c>
      <c r="F362" s="158"/>
      <c r="G362" s="159">
        <f t="shared" si="28"/>
        <v>0</v>
      </c>
      <c r="H362" s="158"/>
      <c r="I362" s="159">
        <f t="shared" si="29"/>
        <v>0</v>
      </c>
      <c r="J362" s="158"/>
      <c r="K362" s="159">
        <f t="shared" si="30"/>
        <v>0</v>
      </c>
      <c r="L362" s="159">
        <v>15</v>
      </c>
      <c r="M362" s="159">
        <f t="shared" si="31"/>
        <v>0</v>
      </c>
      <c r="N362" s="159">
        <v>1.141E-2</v>
      </c>
      <c r="O362" s="159">
        <f t="shared" si="32"/>
        <v>0.02</v>
      </c>
      <c r="P362" s="159">
        <v>0</v>
      </c>
      <c r="Q362" s="159">
        <f t="shared" si="33"/>
        <v>0</v>
      </c>
      <c r="R362" s="159"/>
      <c r="S362" s="159"/>
      <c r="T362" s="160">
        <v>1.77</v>
      </c>
      <c r="U362" s="159">
        <f t="shared" si="34"/>
        <v>3.54</v>
      </c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 t="s">
        <v>682</v>
      </c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outlineLevel="1" x14ac:dyDescent="0.2">
      <c r="A363" s="136">
        <v>160</v>
      </c>
      <c r="B363" s="146" t="s">
        <v>865</v>
      </c>
      <c r="C363" s="174" t="s">
        <v>1240</v>
      </c>
      <c r="D363" s="148" t="s">
        <v>860</v>
      </c>
      <c r="E363" s="152">
        <v>2</v>
      </c>
      <c r="F363" s="158"/>
      <c r="G363" s="159">
        <f t="shared" si="28"/>
        <v>0</v>
      </c>
      <c r="H363" s="158"/>
      <c r="I363" s="159">
        <f t="shared" si="29"/>
        <v>0</v>
      </c>
      <c r="J363" s="158"/>
      <c r="K363" s="159">
        <f t="shared" si="30"/>
        <v>0</v>
      </c>
      <c r="L363" s="159">
        <v>15</v>
      </c>
      <c r="M363" s="159">
        <f t="shared" si="31"/>
        <v>0</v>
      </c>
      <c r="N363" s="159">
        <v>1.5939999999999999E-2</v>
      </c>
      <c r="O363" s="159">
        <f t="shared" si="32"/>
        <v>0.03</v>
      </c>
      <c r="P363" s="159">
        <v>0</v>
      </c>
      <c r="Q363" s="159">
        <f t="shared" si="33"/>
        <v>0</v>
      </c>
      <c r="R363" s="159"/>
      <c r="S363" s="159"/>
      <c r="T363" s="160">
        <v>0.97299999999999998</v>
      </c>
      <c r="U363" s="159">
        <f t="shared" si="34"/>
        <v>1.95</v>
      </c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 t="s">
        <v>682</v>
      </c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">
      <c r="A364" s="136">
        <v>161</v>
      </c>
      <c r="B364" s="146" t="s">
        <v>867</v>
      </c>
      <c r="C364" s="174" t="s">
        <v>868</v>
      </c>
      <c r="D364" s="148" t="s">
        <v>860</v>
      </c>
      <c r="E364" s="152">
        <v>1</v>
      </c>
      <c r="F364" s="158"/>
      <c r="G364" s="159">
        <f t="shared" si="28"/>
        <v>0</v>
      </c>
      <c r="H364" s="158"/>
      <c r="I364" s="159">
        <f t="shared" si="29"/>
        <v>0</v>
      </c>
      <c r="J364" s="158"/>
      <c r="K364" s="159">
        <f t="shared" si="30"/>
        <v>0</v>
      </c>
      <c r="L364" s="159">
        <v>15</v>
      </c>
      <c r="M364" s="159">
        <f t="shared" si="31"/>
        <v>0</v>
      </c>
      <c r="N364" s="159">
        <v>8.3000000000000001E-4</v>
      </c>
      <c r="O364" s="159">
        <f t="shared" si="32"/>
        <v>0</v>
      </c>
      <c r="P364" s="159">
        <v>0</v>
      </c>
      <c r="Q364" s="159">
        <f t="shared" si="33"/>
        <v>0</v>
      </c>
      <c r="R364" s="159"/>
      <c r="S364" s="159"/>
      <c r="T364" s="160">
        <v>3.6</v>
      </c>
      <c r="U364" s="159">
        <f t="shared" si="34"/>
        <v>3.6</v>
      </c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 t="s">
        <v>682</v>
      </c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">
      <c r="A365" s="136">
        <v>162</v>
      </c>
      <c r="B365" s="146" t="s">
        <v>873</v>
      </c>
      <c r="C365" s="174" t="s">
        <v>874</v>
      </c>
      <c r="D365" s="148" t="s">
        <v>860</v>
      </c>
      <c r="E365" s="152">
        <v>1</v>
      </c>
      <c r="F365" s="158"/>
      <c r="G365" s="159">
        <f t="shared" si="28"/>
        <v>0</v>
      </c>
      <c r="H365" s="158"/>
      <c r="I365" s="159">
        <f t="shared" si="29"/>
        <v>0</v>
      </c>
      <c r="J365" s="158"/>
      <c r="K365" s="159">
        <f t="shared" si="30"/>
        <v>0</v>
      </c>
      <c r="L365" s="159">
        <v>15</v>
      </c>
      <c r="M365" s="159">
        <f t="shared" si="31"/>
        <v>0</v>
      </c>
      <c r="N365" s="159">
        <v>2.5000000000000001E-4</v>
      </c>
      <c r="O365" s="159">
        <f t="shared" si="32"/>
        <v>0</v>
      </c>
      <c r="P365" s="159">
        <v>0</v>
      </c>
      <c r="Q365" s="159">
        <f t="shared" si="33"/>
        <v>0</v>
      </c>
      <c r="R365" s="159"/>
      <c r="S365" s="159"/>
      <c r="T365" s="160">
        <v>0.25800000000000001</v>
      </c>
      <c r="U365" s="159">
        <f t="shared" si="34"/>
        <v>0.26</v>
      </c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 t="s">
        <v>682</v>
      </c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">
      <c r="A366" s="136">
        <v>163</v>
      </c>
      <c r="B366" s="146" t="s">
        <v>875</v>
      </c>
      <c r="C366" s="174" t="s">
        <v>876</v>
      </c>
      <c r="D366" s="148" t="s">
        <v>860</v>
      </c>
      <c r="E366" s="152">
        <v>12</v>
      </c>
      <c r="F366" s="158"/>
      <c r="G366" s="159">
        <f t="shared" si="28"/>
        <v>0</v>
      </c>
      <c r="H366" s="158"/>
      <c r="I366" s="159">
        <f t="shared" si="29"/>
        <v>0</v>
      </c>
      <c r="J366" s="158"/>
      <c r="K366" s="159">
        <f t="shared" si="30"/>
        <v>0</v>
      </c>
      <c r="L366" s="159">
        <v>15</v>
      </c>
      <c r="M366" s="159">
        <f t="shared" si="31"/>
        <v>0</v>
      </c>
      <c r="N366" s="159">
        <v>2.9E-4</v>
      </c>
      <c r="O366" s="159">
        <f t="shared" si="32"/>
        <v>0</v>
      </c>
      <c r="P366" s="159">
        <v>0</v>
      </c>
      <c r="Q366" s="159">
        <f t="shared" si="33"/>
        <v>0</v>
      </c>
      <c r="R366" s="159"/>
      <c r="S366" s="159"/>
      <c r="T366" s="160">
        <v>0.22700000000000001</v>
      </c>
      <c r="U366" s="159">
        <f t="shared" si="34"/>
        <v>2.72</v>
      </c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 t="s">
        <v>682</v>
      </c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">
      <c r="A367" s="136">
        <v>164</v>
      </c>
      <c r="B367" s="146" t="s">
        <v>877</v>
      </c>
      <c r="C367" s="174" t="s">
        <v>1241</v>
      </c>
      <c r="D367" s="148" t="s">
        <v>860</v>
      </c>
      <c r="E367" s="152">
        <v>2</v>
      </c>
      <c r="F367" s="158"/>
      <c r="G367" s="159">
        <f t="shared" si="28"/>
        <v>0</v>
      </c>
      <c r="H367" s="158"/>
      <c r="I367" s="159">
        <f t="shared" si="29"/>
        <v>0</v>
      </c>
      <c r="J367" s="158"/>
      <c r="K367" s="159">
        <f t="shared" si="30"/>
        <v>0</v>
      </c>
      <c r="L367" s="159">
        <v>15</v>
      </c>
      <c r="M367" s="159">
        <f t="shared" si="31"/>
        <v>0</v>
      </c>
      <c r="N367" s="159">
        <v>2.4000000000000001E-4</v>
      </c>
      <c r="O367" s="159">
        <f t="shared" si="32"/>
        <v>0</v>
      </c>
      <c r="P367" s="159">
        <v>0</v>
      </c>
      <c r="Q367" s="159">
        <f t="shared" si="33"/>
        <v>0</v>
      </c>
      <c r="R367" s="159"/>
      <c r="S367" s="159"/>
      <c r="T367" s="160">
        <v>0.124</v>
      </c>
      <c r="U367" s="159">
        <f t="shared" si="34"/>
        <v>0.25</v>
      </c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 t="s">
        <v>150</v>
      </c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 x14ac:dyDescent="0.2">
      <c r="A368" s="136">
        <v>165</v>
      </c>
      <c r="B368" s="146" t="s">
        <v>879</v>
      </c>
      <c r="C368" s="174" t="s">
        <v>880</v>
      </c>
      <c r="D368" s="148" t="s">
        <v>304</v>
      </c>
      <c r="E368" s="152">
        <v>5</v>
      </c>
      <c r="F368" s="158"/>
      <c r="G368" s="159">
        <f t="shared" si="28"/>
        <v>0</v>
      </c>
      <c r="H368" s="158"/>
      <c r="I368" s="159">
        <f t="shared" si="29"/>
        <v>0</v>
      </c>
      <c r="J368" s="158"/>
      <c r="K368" s="159">
        <f t="shared" si="30"/>
        <v>0</v>
      </c>
      <c r="L368" s="159">
        <v>15</v>
      </c>
      <c r="M368" s="159">
        <f t="shared" si="31"/>
        <v>0</v>
      </c>
      <c r="N368" s="159">
        <v>4.0000000000000003E-5</v>
      </c>
      <c r="O368" s="159">
        <f t="shared" si="32"/>
        <v>0</v>
      </c>
      <c r="P368" s="159">
        <v>0</v>
      </c>
      <c r="Q368" s="159">
        <f t="shared" si="33"/>
        <v>0</v>
      </c>
      <c r="R368" s="159"/>
      <c r="S368" s="159"/>
      <c r="T368" s="160">
        <v>0.44500000000000001</v>
      </c>
      <c r="U368" s="159">
        <f t="shared" si="34"/>
        <v>2.23</v>
      </c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 t="s">
        <v>682</v>
      </c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outlineLevel="1" x14ac:dyDescent="0.2">
      <c r="A369" s="136">
        <v>166</v>
      </c>
      <c r="B369" s="146" t="s">
        <v>881</v>
      </c>
      <c r="C369" s="174" t="s">
        <v>882</v>
      </c>
      <c r="D369" s="148" t="s">
        <v>860</v>
      </c>
      <c r="E369" s="152">
        <v>1</v>
      </c>
      <c r="F369" s="158"/>
      <c r="G369" s="159">
        <f t="shared" si="28"/>
        <v>0</v>
      </c>
      <c r="H369" s="158"/>
      <c r="I369" s="159">
        <f t="shared" si="29"/>
        <v>0</v>
      </c>
      <c r="J369" s="158"/>
      <c r="K369" s="159">
        <f t="shared" si="30"/>
        <v>0</v>
      </c>
      <c r="L369" s="159">
        <v>15</v>
      </c>
      <c r="M369" s="159">
        <f t="shared" si="31"/>
        <v>0</v>
      </c>
      <c r="N369" s="159">
        <v>1.2E-4</v>
      </c>
      <c r="O369" s="159">
        <f t="shared" si="32"/>
        <v>0</v>
      </c>
      <c r="P369" s="159">
        <v>0</v>
      </c>
      <c r="Q369" s="159">
        <f t="shared" si="33"/>
        <v>0</v>
      </c>
      <c r="R369" s="159"/>
      <c r="S369" s="159"/>
      <c r="T369" s="160">
        <v>0.51700000000000002</v>
      </c>
      <c r="U369" s="159">
        <f t="shared" si="34"/>
        <v>0.52</v>
      </c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 t="s">
        <v>682</v>
      </c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ht="22.5" outlineLevel="1" x14ac:dyDescent="0.2">
      <c r="A370" s="136">
        <v>167</v>
      </c>
      <c r="B370" s="146" t="s">
        <v>885</v>
      </c>
      <c r="C370" s="174" t="s">
        <v>1242</v>
      </c>
      <c r="D370" s="148" t="s">
        <v>304</v>
      </c>
      <c r="E370" s="152">
        <v>2</v>
      </c>
      <c r="F370" s="158"/>
      <c r="G370" s="159">
        <f t="shared" si="28"/>
        <v>0</v>
      </c>
      <c r="H370" s="158"/>
      <c r="I370" s="159">
        <f t="shared" si="29"/>
        <v>0</v>
      </c>
      <c r="J370" s="158"/>
      <c r="K370" s="159">
        <f t="shared" si="30"/>
        <v>0</v>
      </c>
      <c r="L370" s="159">
        <v>15</v>
      </c>
      <c r="M370" s="159">
        <f t="shared" si="31"/>
        <v>0</v>
      </c>
      <c r="N370" s="159">
        <v>2.0000000000000001E-4</v>
      </c>
      <c r="O370" s="159">
        <f t="shared" si="32"/>
        <v>0</v>
      </c>
      <c r="P370" s="159">
        <v>0</v>
      </c>
      <c r="Q370" s="159">
        <f t="shared" si="33"/>
        <v>0</v>
      </c>
      <c r="R370" s="159"/>
      <c r="S370" s="159"/>
      <c r="T370" s="160">
        <v>0.246</v>
      </c>
      <c r="U370" s="159">
        <f t="shared" si="34"/>
        <v>0.49</v>
      </c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 t="s">
        <v>150</v>
      </c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outlineLevel="1" x14ac:dyDescent="0.2">
      <c r="A371" s="136">
        <v>168</v>
      </c>
      <c r="B371" s="146" t="s">
        <v>887</v>
      </c>
      <c r="C371" s="174" t="s">
        <v>888</v>
      </c>
      <c r="D371" s="148" t="s">
        <v>304</v>
      </c>
      <c r="E371" s="152">
        <v>1</v>
      </c>
      <c r="F371" s="158"/>
      <c r="G371" s="159">
        <f t="shared" si="28"/>
        <v>0</v>
      </c>
      <c r="H371" s="158"/>
      <c r="I371" s="159">
        <f t="shared" si="29"/>
        <v>0</v>
      </c>
      <c r="J371" s="158"/>
      <c r="K371" s="159">
        <f t="shared" si="30"/>
        <v>0</v>
      </c>
      <c r="L371" s="159">
        <v>15</v>
      </c>
      <c r="M371" s="159">
        <f t="shared" si="31"/>
        <v>0</v>
      </c>
      <c r="N371" s="159">
        <v>9.7999999999999997E-4</v>
      </c>
      <c r="O371" s="159">
        <f t="shared" si="32"/>
        <v>0</v>
      </c>
      <c r="P371" s="159">
        <v>0</v>
      </c>
      <c r="Q371" s="159">
        <f t="shared" si="33"/>
        <v>0</v>
      </c>
      <c r="R371" s="159"/>
      <c r="S371" s="159"/>
      <c r="T371" s="160">
        <v>0.21</v>
      </c>
      <c r="U371" s="159">
        <f t="shared" si="34"/>
        <v>0.21</v>
      </c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 t="s">
        <v>682</v>
      </c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outlineLevel="1" x14ac:dyDescent="0.2">
      <c r="A372" s="136">
        <v>169</v>
      </c>
      <c r="B372" s="146" t="s">
        <v>889</v>
      </c>
      <c r="C372" s="174" t="s">
        <v>890</v>
      </c>
      <c r="D372" s="148" t="s">
        <v>304</v>
      </c>
      <c r="E372" s="152">
        <v>1</v>
      </c>
      <c r="F372" s="158"/>
      <c r="G372" s="159">
        <f t="shared" si="28"/>
        <v>0</v>
      </c>
      <c r="H372" s="158"/>
      <c r="I372" s="159">
        <f t="shared" si="29"/>
        <v>0</v>
      </c>
      <c r="J372" s="158"/>
      <c r="K372" s="159">
        <f t="shared" si="30"/>
        <v>0</v>
      </c>
      <c r="L372" s="159">
        <v>15</v>
      </c>
      <c r="M372" s="159">
        <f t="shared" si="31"/>
        <v>0</v>
      </c>
      <c r="N372" s="159">
        <v>6.9999999999999999E-4</v>
      </c>
      <c r="O372" s="159">
        <f t="shared" si="32"/>
        <v>0</v>
      </c>
      <c r="P372" s="159">
        <v>0</v>
      </c>
      <c r="Q372" s="159">
        <f t="shared" si="33"/>
        <v>0</v>
      </c>
      <c r="R372" s="159"/>
      <c r="S372" s="159"/>
      <c r="T372" s="160">
        <v>0.37</v>
      </c>
      <c r="U372" s="159">
        <f t="shared" si="34"/>
        <v>0.37</v>
      </c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 t="s">
        <v>150</v>
      </c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1" x14ac:dyDescent="0.2">
      <c r="A373" s="136">
        <v>170</v>
      </c>
      <c r="B373" s="146" t="s">
        <v>893</v>
      </c>
      <c r="C373" s="174" t="s">
        <v>894</v>
      </c>
      <c r="D373" s="148" t="s">
        <v>304</v>
      </c>
      <c r="E373" s="152">
        <v>5</v>
      </c>
      <c r="F373" s="158"/>
      <c r="G373" s="159">
        <f t="shared" si="28"/>
        <v>0</v>
      </c>
      <c r="H373" s="158"/>
      <c r="I373" s="159">
        <f t="shared" si="29"/>
        <v>0</v>
      </c>
      <c r="J373" s="158"/>
      <c r="K373" s="159">
        <f t="shared" si="30"/>
        <v>0</v>
      </c>
      <c r="L373" s="159">
        <v>15</v>
      </c>
      <c r="M373" s="159">
        <f t="shared" si="31"/>
        <v>0</v>
      </c>
      <c r="N373" s="159">
        <v>1.1999999999999999E-3</v>
      </c>
      <c r="O373" s="159">
        <f t="shared" si="32"/>
        <v>0.01</v>
      </c>
      <c r="P373" s="159">
        <v>0</v>
      </c>
      <c r="Q373" s="159">
        <f t="shared" si="33"/>
        <v>0</v>
      </c>
      <c r="R373" s="159"/>
      <c r="S373" s="159"/>
      <c r="T373" s="160">
        <v>0</v>
      </c>
      <c r="U373" s="159">
        <f t="shared" si="34"/>
        <v>0</v>
      </c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 t="s">
        <v>736</v>
      </c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ht="22.5" outlineLevel="1" x14ac:dyDescent="0.2">
      <c r="A374" s="136">
        <v>171</v>
      </c>
      <c r="B374" s="146" t="s">
        <v>895</v>
      </c>
      <c r="C374" s="174" t="s">
        <v>896</v>
      </c>
      <c r="D374" s="148" t="s">
        <v>304</v>
      </c>
      <c r="E374" s="152">
        <v>1</v>
      </c>
      <c r="F374" s="158"/>
      <c r="G374" s="159">
        <f t="shared" si="28"/>
        <v>0</v>
      </c>
      <c r="H374" s="158"/>
      <c r="I374" s="159">
        <f t="shared" si="29"/>
        <v>0</v>
      </c>
      <c r="J374" s="158"/>
      <c r="K374" s="159">
        <f t="shared" si="30"/>
        <v>0</v>
      </c>
      <c r="L374" s="159">
        <v>15</v>
      </c>
      <c r="M374" s="159">
        <f t="shared" si="31"/>
        <v>0</v>
      </c>
      <c r="N374" s="159">
        <v>1.4E-3</v>
      </c>
      <c r="O374" s="159">
        <f t="shared" si="32"/>
        <v>0</v>
      </c>
      <c r="P374" s="159">
        <v>0</v>
      </c>
      <c r="Q374" s="159">
        <f t="shared" si="33"/>
        <v>0</v>
      </c>
      <c r="R374" s="159"/>
      <c r="S374" s="159"/>
      <c r="T374" s="160">
        <v>0</v>
      </c>
      <c r="U374" s="159">
        <f t="shared" si="34"/>
        <v>0</v>
      </c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 t="s">
        <v>736</v>
      </c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ht="22.5" outlineLevel="1" x14ac:dyDescent="0.2">
      <c r="A375" s="136">
        <v>172</v>
      </c>
      <c r="B375" s="146" t="s">
        <v>897</v>
      </c>
      <c r="C375" s="174" t="s">
        <v>898</v>
      </c>
      <c r="D375" s="148" t="s">
        <v>304</v>
      </c>
      <c r="E375" s="152">
        <v>1</v>
      </c>
      <c r="F375" s="158"/>
      <c r="G375" s="159">
        <f t="shared" si="28"/>
        <v>0</v>
      </c>
      <c r="H375" s="158"/>
      <c r="I375" s="159">
        <f t="shared" si="29"/>
        <v>0</v>
      </c>
      <c r="J375" s="158"/>
      <c r="K375" s="159">
        <f t="shared" si="30"/>
        <v>0</v>
      </c>
      <c r="L375" s="159">
        <v>15</v>
      </c>
      <c r="M375" s="159">
        <f t="shared" si="31"/>
        <v>0</v>
      </c>
      <c r="N375" s="159">
        <v>1.1000000000000001E-3</v>
      </c>
      <c r="O375" s="159">
        <f t="shared" si="32"/>
        <v>0</v>
      </c>
      <c r="P375" s="159">
        <v>0</v>
      </c>
      <c r="Q375" s="159">
        <f t="shared" si="33"/>
        <v>0</v>
      </c>
      <c r="R375" s="159"/>
      <c r="S375" s="159"/>
      <c r="T375" s="160">
        <v>0</v>
      </c>
      <c r="U375" s="159">
        <f t="shared" si="34"/>
        <v>0</v>
      </c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 t="s">
        <v>736</v>
      </c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">
      <c r="A376" s="136">
        <v>173</v>
      </c>
      <c r="B376" s="146" t="s">
        <v>901</v>
      </c>
      <c r="C376" s="174" t="s">
        <v>902</v>
      </c>
      <c r="D376" s="148" t="s">
        <v>304</v>
      </c>
      <c r="E376" s="152">
        <v>1</v>
      </c>
      <c r="F376" s="158"/>
      <c r="G376" s="159">
        <f t="shared" si="28"/>
        <v>0</v>
      </c>
      <c r="H376" s="158"/>
      <c r="I376" s="159">
        <f t="shared" si="29"/>
        <v>0</v>
      </c>
      <c r="J376" s="158"/>
      <c r="K376" s="159">
        <f t="shared" si="30"/>
        <v>0</v>
      </c>
      <c r="L376" s="159">
        <v>15</v>
      </c>
      <c r="M376" s="159">
        <f t="shared" si="31"/>
        <v>0</v>
      </c>
      <c r="N376" s="159">
        <v>4.7E-2</v>
      </c>
      <c r="O376" s="159">
        <f t="shared" si="32"/>
        <v>0.05</v>
      </c>
      <c r="P376" s="159">
        <v>0</v>
      </c>
      <c r="Q376" s="159">
        <f t="shared" si="33"/>
        <v>0</v>
      </c>
      <c r="R376" s="159"/>
      <c r="S376" s="159"/>
      <c r="T376" s="160">
        <v>0</v>
      </c>
      <c r="U376" s="159">
        <f t="shared" si="34"/>
        <v>0</v>
      </c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 t="s">
        <v>736</v>
      </c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 x14ac:dyDescent="0.2">
      <c r="A377" s="136">
        <v>174</v>
      </c>
      <c r="B377" s="146" t="s">
        <v>905</v>
      </c>
      <c r="C377" s="174" t="s">
        <v>906</v>
      </c>
      <c r="D377" s="148" t="s">
        <v>0</v>
      </c>
      <c r="E377" s="155"/>
      <c r="F377" s="158"/>
      <c r="G377" s="159">
        <f t="shared" si="28"/>
        <v>0</v>
      </c>
      <c r="H377" s="158"/>
      <c r="I377" s="159">
        <f t="shared" si="29"/>
        <v>0</v>
      </c>
      <c r="J377" s="158"/>
      <c r="K377" s="159">
        <f t="shared" si="30"/>
        <v>0</v>
      </c>
      <c r="L377" s="159">
        <v>15</v>
      </c>
      <c r="M377" s="159">
        <f t="shared" si="31"/>
        <v>0</v>
      </c>
      <c r="N377" s="159">
        <v>0</v>
      </c>
      <c r="O377" s="159">
        <f t="shared" si="32"/>
        <v>0</v>
      </c>
      <c r="P377" s="159">
        <v>0</v>
      </c>
      <c r="Q377" s="159">
        <f t="shared" si="33"/>
        <v>0</v>
      </c>
      <c r="R377" s="159"/>
      <c r="S377" s="159"/>
      <c r="T377" s="160">
        <v>0</v>
      </c>
      <c r="U377" s="159">
        <f t="shared" si="34"/>
        <v>0</v>
      </c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 t="s">
        <v>365</v>
      </c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x14ac:dyDescent="0.2">
      <c r="A378" s="142" t="s">
        <v>140</v>
      </c>
      <c r="B378" s="147" t="s">
        <v>89</v>
      </c>
      <c r="C378" s="176" t="s">
        <v>90</v>
      </c>
      <c r="D378" s="150"/>
      <c r="E378" s="154"/>
      <c r="F378" s="161"/>
      <c r="G378" s="161">
        <f>SUMIF(AE379:AE379,"&lt;&gt;NOR",G379:G379)</f>
        <v>0</v>
      </c>
      <c r="H378" s="161"/>
      <c r="I378" s="161">
        <f>SUM(I379:I379)</f>
        <v>0</v>
      </c>
      <c r="J378" s="161"/>
      <c r="K378" s="161">
        <f>SUM(K379:K379)</f>
        <v>0</v>
      </c>
      <c r="L378" s="161"/>
      <c r="M378" s="161">
        <f>SUM(M379:M379)</f>
        <v>0</v>
      </c>
      <c r="N378" s="161"/>
      <c r="O378" s="161">
        <f>SUM(O379:O379)</f>
        <v>0</v>
      </c>
      <c r="P378" s="161"/>
      <c r="Q378" s="161">
        <f>SUM(Q379:Q379)</f>
        <v>0</v>
      </c>
      <c r="R378" s="161"/>
      <c r="S378" s="161"/>
      <c r="T378" s="162"/>
      <c r="U378" s="161">
        <f>SUM(U379:U379)</f>
        <v>0</v>
      </c>
      <c r="AE378" t="s">
        <v>141</v>
      </c>
    </row>
    <row r="379" spans="1:60" outlineLevel="1" x14ac:dyDescent="0.2">
      <c r="A379" s="136">
        <v>175</v>
      </c>
      <c r="B379" s="146" t="s">
        <v>907</v>
      </c>
      <c r="C379" s="174" t="s">
        <v>90</v>
      </c>
      <c r="D379" s="148" t="s">
        <v>815</v>
      </c>
      <c r="E379" s="152">
        <v>1</v>
      </c>
      <c r="F379" s="158">
        <f>'D04, D05-vnitřní dům-UT, plyn'!G45</f>
        <v>0</v>
      </c>
      <c r="G379" s="159">
        <f>ROUND(E379*F379,2)</f>
        <v>0</v>
      </c>
      <c r="H379" s="158"/>
      <c r="I379" s="159">
        <f>ROUND(E379*H379,2)</f>
        <v>0</v>
      </c>
      <c r="J379" s="158"/>
      <c r="K379" s="159">
        <f>ROUND(E379*J379,2)</f>
        <v>0</v>
      </c>
      <c r="L379" s="159">
        <v>15</v>
      </c>
      <c r="M379" s="159">
        <f>G379*(1+L379/100)</f>
        <v>0</v>
      </c>
      <c r="N379" s="159">
        <v>0</v>
      </c>
      <c r="O379" s="159">
        <f>ROUND(E379*N379,2)</f>
        <v>0</v>
      </c>
      <c r="P379" s="159">
        <v>0</v>
      </c>
      <c r="Q379" s="159">
        <f>ROUND(E379*P379,2)</f>
        <v>0</v>
      </c>
      <c r="R379" s="159"/>
      <c r="S379" s="159"/>
      <c r="T379" s="160">
        <v>0</v>
      </c>
      <c r="U379" s="159">
        <f>ROUND(E379*T379,2)</f>
        <v>0</v>
      </c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 t="s">
        <v>816</v>
      </c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x14ac:dyDescent="0.2">
      <c r="A380" s="142" t="s">
        <v>140</v>
      </c>
      <c r="B380" s="147" t="s">
        <v>91</v>
      </c>
      <c r="C380" s="176" t="s">
        <v>92</v>
      </c>
      <c r="D380" s="150"/>
      <c r="E380" s="154"/>
      <c r="F380" s="161"/>
      <c r="G380" s="161">
        <f>SUMIF(AE381:AE395,"&lt;&gt;NOR",G381:G395)</f>
        <v>0</v>
      </c>
      <c r="H380" s="161"/>
      <c r="I380" s="161">
        <f>SUM(I381:I395)</f>
        <v>0</v>
      </c>
      <c r="J380" s="161"/>
      <c r="K380" s="161">
        <f>SUM(K381:K395)</f>
        <v>0</v>
      </c>
      <c r="L380" s="161"/>
      <c r="M380" s="161">
        <f>SUM(M381:M395)</f>
        <v>0</v>
      </c>
      <c r="N380" s="161"/>
      <c r="O380" s="161">
        <f>SUM(O381:O395)</f>
        <v>0.35</v>
      </c>
      <c r="P380" s="161"/>
      <c r="Q380" s="161">
        <f>SUM(Q381:Q395)</f>
        <v>0</v>
      </c>
      <c r="R380" s="161"/>
      <c r="S380" s="161"/>
      <c r="T380" s="162"/>
      <c r="U380" s="161">
        <f>SUM(U381:U395)</f>
        <v>66.98</v>
      </c>
      <c r="AE380" t="s">
        <v>141</v>
      </c>
    </row>
    <row r="381" spans="1:60" ht="22.5" outlineLevel="1" x14ac:dyDescent="0.2">
      <c r="A381" s="136">
        <v>176</v>
      </c>
      <c r="B381" s="146" t="s">
        <v>908</v>
      </c>
      <c r="C381" s="174" t="s">
        <v>909</v>
      </c>
      <c r="D381" s="148" t="s">
        <v>269</v>
      </c>
      <c r="E381" s="152">
        <v>17.8</v>
      </c>
      <c r="F381" s="158"/>
      <c r="G381" s="159">
        <f>ROUND(E381*F381,2)</f>
        <v>0</v>
      </c>
      <c r="H381" s="158"/>
      <c r="I381" s="159">
        <f>ROUND(E381*H381,2)</f>
        <v>0</v>
      </c>
      <c r="J381" s="158"/>
      <c r="K381" s="159">
        <f>ROUND(E381*J381,2)</f>
        <v>0</v>
      </c>
      <c r="L381" s="159">
        <v>15</v>
      </c>
      <c r="M381" s="159">
        <f>G381*(1+L381/100)</f>
        <v>0</v>
      </c>
      <c r="N381" s="159">
        <v>2.9399999999999999E-3</v>
      </c>
      <c r="O381" s="159">
        <f>ROUND(E381*N381,2)</f>
        <v>0.05</v>
      </c>
      <c r="P381" s="159">
        <v>0</v>
      </c>
      <c r="Q381" s="159">
        <f>ROUND(E381*P381,2)</f>
        <v>0</v>
      </c>
      <c r="R381" s="159"/>
      <c r="S381" s="159"/>
      <c r="T381" s="160">
        <v>0.60640000000000005</v>
      </c>
      <c r="U381" s="159">
        <f>ROUND(E381*T381,2)</f>
        <v>10.79</v>
      </c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 t="s">
        <v>682</v>
      </c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">
      <c r="A382" s="136"/>
      <c r="B382" s="146"/>
      <c r="C382" s="175" t="s">
        <v>1243</v>
      </c>
      <c r="D382" s="149"/>
      <c r="E382" s="153">
        <v>17.8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60"/>
      <c r="U382" s="159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 t="s">
        <v>147</v>
      </c>
      <c r="AF382" s="135">
        <v>0</v>
      </c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ht="22.5" outlineLevel="1" x14ac:dyDescent="0.2">
      <c r="A383" s="136">
        <v>177</v>
      </c>
      <c r="B383" s="146" t="s">
        <v>911</v>
      </c>
      <c r="C383" s="174" t="s">
        <v>912</v>
      </c>
      <c r="D383" s="148" t="s">
        <v>304</v>
      </c>
      <c r="E383" s="152">
        <v>2</v>
      </c>
      <c r="F383" s="158"/>
      <c r="G383" s="159">
        <f>ROUND(E383*F383,2)</f>
        <v>0</v>
      </c>
      <c r="H383" s="158"/>
      <c r="I383" s="159">
        <f>ROUND(E383*H383,2)</f>
        <v>0</v>
      </c>
      <c r="J383" s="158"/>
      <c r="K383" s="159">
        <f>ROUND(E383*J383,2)</f>
        <v>0</v>
      </c>
      <c r="L383" s="159">
        <v>15</v>
      </c>
      <c r="M383" s="159">
        <f>G383*(1+L383/100)</f>
        <v>0</v>
      </c>
      <c r="N383" s="159">
        <v>3.0100000000000001E-3</v>
      </c>
      <c r="O383" s="159">
        <f>ROUND(E383*N383,2)</f>
        <v>0.01</v>
      </c>
      <c r="P383" s="159">
        <v>0</v>
      </c>
      <c r="Q383" s="159">
        <f>ROUND(E383*P383,2)</f>
        <v>0</v>
      </c>
      <c r="R383" s="159"/>
      <c r="S383" s="159"/>
      <c r="T383" s="160">
        <v>1.5398499999999999</v>
      </c>
      <c r="U383" s="159">
        <f>ROUND(E383*T383,2)</f>
        <v>3.08</v>
      </c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 t="s">
        <v>682</v>
      </c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ht="22.5" outlineLevel="1" x14ac:dyDescent="0.2">
      <c r="A384" s="136">
        <v>178</v>
      </c>
      <c r="B384" s="146" t="s">
        <v>913</v>
      </c>
      <c r="C384" s="174" t="s">
        <v>914</v>
      </c>
      <c r="D384" s="148" t="s">
        <v>269</v>
      </c>
      <c r="E384" s="152">
        <v>9.6999999999999993</v>
      </c>
      <c r="F384" s="158"/>
      <c r="G384" s="159">
        <f>ROUND(E384*F384,2)</f>
        <v>0</v>
      </c>
      <c r="H384" s="158"/>
      <c r="I384" s="159">
        <f>ROUND(E384*H384,2)</f>
        <v>0</v>
      </c>
      <c r="J384" s="158"/>
      <c r="K384" s="159">
        <f>ROUND(E384*J384,2)</f>
        <v>0</v>
      </c>
      <c r="L384" s="159">
        <v>15</v>
      </c>
      <c r="M384" s="159">
        <f>G384*(1+L384/100)</f>
        <v>0</v>
      </c>
      <c r="N384" s="159">
        <v>3.4199999999999999E-3</v>
      </c>
      <c r="O384" s="159">
        <f>ROUND(E384*N384,2)</f>
        <v>0.03</v>
      </c>
      <c r="P384" s="159">
        <v>0</v>
      </c>
      <c r="Q384" s="159">
        <f>ROUND(E384*P384,2)</f>
        <v>0</v>
      </c>
      <c r="R384" s="159"/>
      <c r="S384" s="159"/>
      <c r="T384" s="160">
        <v>0.76165000000000005</v>
      </c>
      <c r="U384" s="159">
        <f>ROUND(E384*T384,2)</f>
        <v>7.39</v>
      </c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 t="s">
        <v>150</v>
      </c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outlineLevel="1" x14ac:dyDescent="0.2">
      <c r="A385" s="136"/>
      <c r="B385" s="146"/>
      <c r="C385" s="175" t="s">
        <v>1244</v>
      </c>
      <c r="D385" s="149"/>
      <c r="E385" s="153">
        <v>9.6999999999999993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60"/>
      <c r="U385" s="159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 t="s">
        <v>147</v>
      </c>
      <c r="AF385" s="135">
        <v>0</v>
      </c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ht="22.5" outlineLevel="1" x14ac:dyDescent="0.2">
      <c r="A386" s="136">
        <v>179</v>
      </c>
      <c r="B386" s="146" t="s">
        <v>916</v>
      </c>
      <c r="C386" s="174" t="s">
        <v>917</v>
      </c>
      <c r="D386" s="148" t="s">
        <v>269</v>
      </c>
      <c r="E386" s="152">
        <v>30.2</v>
      </c>
      <c r="F386" s="158"/>
      <c r="G386" s="159">
        <f>ROUND(E386*F386,2)</f>
        <v>0</v>
      </c>
      <c r="H386" s="158"/>
      <c r="I386" s="159">
        <f>ROUND(E386*H386,2)</f>
        <v>0</v>
      </c>
      <c r="J386" s="158"/>
      <c r="K386" s="159">
        <f>ROUND(E386*J386,2)</f>
        <v>0</v>
      </c>
      <c r="L386" s="159">
        <v>15</v>
      </c>
      <c r="M386" s="159">
        <f>G386*(1+L386/100)</f>
        <v>0</v>
      </c>
      <c r="N386" s="159">
        <v>4.8900000000000002E-3</v>
      </c>
      <c r="O386" s="159">
        <f>ROUND(E386*N386,2)</f>
        <v>0.15</v>
      </c>
      <c r="P386" s="159">
        <v>0</v>
      </c>
      <c r="Q386" s="159">
        <f>ROUND(E386*P386,2)</f>
        <v>0</v>
      </c>
      <c r="R386" s="159"/>
      <c r="S386" s="159"/>
      <c r="T386" s="160">
        <v>0.89505000000000001</v>
      </c>
      <c r="U386" s="159">
        <f>ROUND(E386*T386,2)</f>
        <v>27.03</v>
      </c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 t="s">
        <v>682</v>
      </c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1" x14ac:dyDescent="0.2">
      <c r="A387" s="136"/>
      <c r="B387" s="146"/>
      <c r="C387" s="175" t="s">
        <v>1245</v>
      </c>
      <c r="D387" s="149"/>
      <c r="E387" s="153">
        <v>30.2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60"/>
      <c r="U387" s="159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 t="s">
        <v>147</v>
      </c>
      <c r="AF387" s="135">
        <v>0</v>
      </c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ht="22.5" outlineLevel="1" x14ac:dyDescent="0.2">
      <c r="A388" s="136">
        <v>180</v>
      </c>
      <c r="B388" s="146" t="s">
        <v>919</v>
      </c>
      <c r="C388" s="174" t="s">
        <v>920</v>
      </c>
      <c r="D388" s="148" t="s">
        <v>269</v>
      </c>
      <c r="E388" s="152">
        <v>15</v>
      </c>
      <c r="F388" s="158"/>
      <c r="G388" s="159">
        <f>ROUND(E388*F388,2)</f>
        <v>0</v>
      </c>
      <c r="H388" s="158"/>
      <c r="I388" s="159">
        <f>ROUND(E388*H388,2)</f>
        <v>0</v>
      </c>
      <c r="J388" s="158"/>
      <c r="K388" s="159">
        <f>ROUND(E388*J388,2)</f>
        <v>0</v>
      </c>
      <c r="L388" s="159">
        <v>15</v>
      </c>
      <c r="M388" s="159">
        <f>G388*(1+L388/100)</f>
        <v>0</v>
      </c>
      <c r="N388" s="159">
        <v>5.9699999999999996E-3</v>
      </c>
      <c r="O388" s="159">
        <f>ROUND(E388*N388,2)</f>
        <v>0.09</v>
      </c>
      <c r="P388" s="159">
        <v>0</v>
      </c>
      <c r="Q388" s="159">
        <f>ROUND(E388*P388,2)</f>
        <v>0</v>
      </c>
      <c r="R388" s="159"/>
      <c r="S388" s="159"/>
      <c r="T388" s="160">
        <v>0.93874999999999997</v>
      </c>
      <c r="U388" s="159">
        <f>ROUND(E388*T388,2)</f>
        <v>14.08</v>
      </c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 t="s">
        <v>682</v>
      </c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 x14ac:dyDescent="0.2">
      <c r="A389" s="136"/>
      <c r="B389" s="146"/>
      <c r="C389" s="175" t="s">
        <v>1246</v>
      </c>
      <c r="D389" s="149"/>
      <c r="E389" s="153">
        <v>15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60"/>
      <c r="U389" s="159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 t="s">
        <v>147</v>
      </c>
      <c r="AF389" s="135">
        <v>0</v>
      </c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ht="22.5" outlineLevel="1" x14ac:dyDescent="0.2">
      <c r="A390" s="136">
        <v>181</v>
      </c>
      <c r="B390" s="146" t="s">
        <v>922</v>
      </c>
      <c r="C390" s="174" t="s">
        <v>923</v>
      </c>
      <c r="D390" s="148" t="s">
        <v>269</v>
      </c>
      <c r="E390" s="152">
        <v>7</v>
      </c>
      <c r="F390" s="158"/>
      <c r="G390" s="159">
        <f>ROUND(E390*F390,2)</f>
        <v>0</v>
      </c>
      <c r="H390" s="158"/>
      <c r="I390" s="159">
        <f>ROUND(E390*H390,2)</f>
        <v>0</v>
      </c>
      <c r="J390" s="158"/>
      <c r="K390" s="159">
        <f>ROUND(E390*J390,2)</f>
        <v>0</v>
      </c>
      <c r="L390" s="159">
        <v>15</v>
      </c>
      <c r="M390" s="159">
        <f>G390*(1+L390/100)</f>
        <v>0</v>
      </c>
      <c r="N390" s="159">
        <v>2.5999999999999999E-3</v>
      </c>
      <c r="O390" s="159">
        <f>ROUND(E390*N390,2)</f>
        <v>0.02</v>
      </c>
      <c r="P390" s="159">
        <v>0</v>
      </c>
      <c r="Q390" s="159">
        <f>ROUND(E390*P390,2)</f>
        <v>0</v>
      </c>
      <c r="R390" s="159"/>
      <c r="S390" s="159"/>
      <c r="T390" s="160">
        <v>0.65805000000000002</v>
      </c>
      <c r="U390" s="159">
        <f>ROUND(E390*T390,2)</f>
        <v>4.6100000000000003</v>
      </c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 t="s">
        <v>682</v>
      </c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outlineLevel="1" x14ac:dyDescent="0.2">
      <c r="A391" s="136"/>
      <c r="B391" s="146"/>
      <c r="C391" s="175" t="s">
        <v>1247</v>
      </c>
      <c r="D391" s="149"/>
      <c r="E391" s="153">
        <v>7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60"/>
      <c r="U391" s="159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 t="s">
        <v>147</v>
      </c>
      <c r="AF391" s="135">
        <v>0</v>
      </c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 x14ac:dyDescent="0.2">
      <c r="A392" s="136">
        <v>182</v>
      </c>
      <c r="B392" s="146" t="s">
        <v>375</v>
      </c>
      <c r="C392" s="174" t="s">
        <v>376</v>
      </c>
      <c r="D392" s="148" t="s">
        <v>202</v>
      </c>
      <c r="E392" s="152">
        <v>5.85</v>
      </c>
      <c r="F392" s="158"/>
      <c r="G392" s="159">
        <f>ROUND(E392*F392,2)</f>
        <v>0</v>
      </c>
      <c r="H392" s="158"/>
      <c r="I392" s="159">
        <f>ROUND(E392*H392,2)</f>
        <v>0</v>
      </c>
      <c r="J392" s="158"/>
      <c r="K392" s="159">
        <f>ROUND(E392*J392,2)</f>
        <v>0</v>
      </c>
      <c r="L392" s="159">
        <v>15</v>
      </c>
      <c r="M392" s="159">
        <f>G392*(1+L392/100)</f>
        <v>0</v>
      </c>
      <c r="N392" s="159">
        <v>0</v>
      </c>
      <c r="O392" s="159">
        <f>ROUND(E392*N392,2)</f>
        <v>0</v>
      </c>
      <c r="P392" s="159">
        <v>0</v>
      </c>
      <c r="Q392" s="159">
        <f>ROUND(E392*P392,2)</f>
        <v>0</v>
      </c>
      <c r="R392" s="159"/>
      <c r="S392" s="159"/>
      <c r="T392" s="160">
        <v>0</v>
      </c>
      <c r="U392" s="159">
        <f>ROUND(E392*T392,2)</f>
        <v>0</v>
      </c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 t="s">
        <v>150</v>
      </c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">
      <c r="A393" s="136"/>
      <c r="B393" s="146"/>
      <c r="C393" s="175" t="s">
        <v>1248</v>
      </c>
      <c r="D393" s="149"/>
      <c r="E393" s="153">
        <v>3.15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60"/>
      <c r="U393" s="159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 t="s">
        <v>147</v>
      </c>
      <c r="AF393" s="135">
        <v>0</v>
      </c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">
      <c r="A394" s="136"/>
      <c r="B394" s="146"/>
      <c r="C394" s="175" t="s">
        <v>1249</v>
      </c>
      <c r="D394" s="149"/>
      <c r="E394" s="153">
        <v>2.7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60"/>
      <c r="U394" s="159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 t="s">
        <v>147</v>
      </c>
      <c r="AF394" s="135">
        <v>0</v>
      </c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">
      <c r="A395" s="136">
        <v>183</v>
      </c>
      <c r="B395" s="146" t="s">
        <v>926</v>
      </c>
      <c r="C395" s="174" t="s">
        <v>927</v>
      </c>
      <c r="D395" s="148" t="s">
        <v>0</v>
      </c>
      <c r="E395" s="155"/>
      <c r="F395" s="158"/>
      <c r="G395" s="159">
        <f>ROUND(E395*F395,2)</f>
        <v>0</v>
      </c>
      <c r="H395" s="158"/>
      <c r="I395" s="159">
        <f>ROUND(E395*H395,2)</f>
        <v>0</v>
      </c>
      <c r="J395" s="158"/>
      <c r="K395" s="159">
        <f>ROUND(E395*J395,2)</f>
        <v>0</v>
      </c>
      <c r="L395" s="159">
        <v>15</v>
      </c>
      <c r="M395" s="159">
        <f>G395*(1+L395/100)</f>
        <v>0</v>
      </c>
      <c r="N395" s="159">
        <v>0</v>
      </c>
      <c r="O395" s="159">
        <f>ROUND(E395*N395,2)</f>
        <v>0</v>
      </c>
      <c r="P395" s="159">
        <v>0</v>
      </c>
      <c r="Q395" s="159">
        <f>ROUND(E395*P395,2)</f>
        <v>0</v>
      </c>
      <c r="R395" s="159"/>
      <c r="S395" s="159"/>
      <c r="T395" s="160">
        <v>0</v>
      </c>
      <c r="U395" s="159">
        <f>ROUND(E395*T395,2)</f>
        <v>0</v>
      </c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 t="s">
        <v>365</v>
      </c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x14ac:dyDescent="0.2">
      <c r="A396" s="142" t="s">
        <v>140</v>
      </c>
      <c r="B396" s="147" t="s">
        <v>93</v>
      </c>
      <c r="C396" s="176" t="s">
        <v>94</v>
      </c>
      <c r="D396" s="150"/>
      <c r="E396" s="154"/>
      <c r="F396" s="161"/>
      <c r="G396" s="161">
        <f>SUMIF(AE397:AE410,"&lt;&gt;NOR",G397:G410)</f>
        <v>0</v>
      </c>
      <c r="H396" s="161"/>
      <c r="I396" s="161">
        <f>SUM(I397:I410)</f>
        <v>0</v>
      </c>
      <c r="J396" s="161"/>
      <c r="K396" s="161">
        <f>SUM(K397:K410)</f>
        <v>0</v>
      </c>
      <c r="L396" s="161"/>
      <c r="M396" s="161">
        <f>SUM(M397:M410)</f>
        <v>0</v>
      </c>
      <c r="N396" s="161"/>
      <c r="O396" s="161">
        <f>SUM(O397:O410)</f>
        <v>0.59</v>
      </c>
      <c r="P396" s="161"/>
      <c r="Q396" s="161">
        <f>SUM(Q397:Q410)</f>
        <v>0</v>
      </c>
      <c r="R396" s="161"/>
      <c r="S396" s="161"/>
      <c r="T396" s="162"/>
      <c r="U396" s="161">
        <f>SUM(U397:U410)</f>
        <v>67.39</v>
      </c>
      <c r="AE396" t="s">
        <v>141</v>
      </c>
    </row>
    <row r="397" spans="1:60" outlineLevel="1" x14ac:dyDescent="0.2">
      <c r="A397" s="136">
        <v>184</v>
      </c>
      <c r="B397" s="146" t="s">
        <v>928</v>
      </c>
      <c r="C397" s="174" t="s">
        <v>929</v>
      </c>
      <c r="D397" s="148" t="s">
        <v>304</v>
      </c>
      <c r="E397" s="152">
        <v>14</v>
      </c>
      <c r="F397" s="158"/>
      <c r="G397" s="159">
        <f t="shared" ref="G397:G410" si="35">ROUND(E397*F397,2)</f>
        <v>0</v>
      </c>
      <c r="H397" s="158"/>
      <c r="I397" s="159">
        <f t="shared" ref="I397:I410" si="36">ROUND(E397*H397,2)</f>
        <v>0</v>
      </c>
      <c r="J397" s="158"/>
      <c r="K397" s="159">
        <f t="shared" ref="K397:K410" si="37">ROUND(E397*J397,2)</f>
        <v>0</v>
      </c>
      <c r="L397" s="159">
        <v>15</v>
      </c>
      <c r="M397" s="159">
        <f t="shared" ref="M397:M410" si="38">G397*(1+L397/100)</f>
        <v>0</v>
      </c>
      <c r="N397" s="159">
        <v>5.0000000000000001E-4</v>
      </c>
      <c r="O397" s="159">
        <f t="shared" ref="O397:O410" si="39">ROUND(E397*N397,2)</f>
        <v>0.01</v>
      </c>
      <c r="P397" s="159">
        <v>0</v>
      </c>
      <c r="Q397" s="159">
        <f t="shared" ref="Q397:Q410" si="40">ROUND(E397*P397,2)</f>
        <v>0</v>
      </c>
      <c r="R397" s="159"/>
      <c r="S397" s="159"/>
      <c r="T397" s="160">
        <v>4.0199999999999996</v>
      </c>
      <c r="U397" s="159">
        <f t="shared" ref="U397:U410" si="41">ROUND(E397*T397,2)</f>
        <v>56.28</v>
      </c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 t="s">
        <v>682</v>
      </c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1" x14ac:dyDescent="0.2">
      <c r="A398" s="136">
        <v>185</v>
      </c>
      <c r="B398" s="146" t="s">
        <v>930</v>
      </c>
      <c r="C398" s="174" t="s">
        <v>931</v>
      </c>
      <c r="D398" s="148" t="s">
        <v>304</v>
      </c>
      <c r="E398" s="152">
        <v>14</v>
      </c>
      <c r="F398" s="158"/>
      <c r="G398" s="159">
        <f t="shared" si="35"/>
        <v>0</v>
      </c>
      <c r="H398" s="158"/>
      <c r="I398" s="159">
        <f t="shared" si="36"/>
        <v>0</v>
      </c>
      <c r="J398" s="158"/>
      <c r="K398" s="159">
        <f t="shared" si="37"/>
        <v>0</v>
      </c>
      <c r="L398" s="159">
        <v>15</v>
      </c>
      <c r="M398" s="159">
        <f t="shared" si="38"/>
        <v>0</v>
      </c>
      <c r="N398" s="159">
        <v>0</v>
      </c>
      <c r="O398" s="159">
        <f t="shared" si="39"/>
        <v>0</v>
      </c>
      <c r="P398" s="159">
        <v>0</v>
      </c>
      <c r="Q398" s="159">
        <f t="shared" si="40"/>
        <v>0</v>
      </c>
      <c r="R398" s="159"/>
      <c r="S398" s="159"/>
      <c r="T398" s="160">
        <v>0.77500000000000002</v>
      </c>
      <c r="U398" s="159">
        <f t="shared" si="41"/>
        <v>10.85</v>
      </c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 t="s">
        <v>482</v>
      </c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 x14ac:dyDescent="0.2">
      <c r="A399" s="136">
        <v>186</v>
      </c>
      <c r="B399" s="146" t="s">
        <v>932</v>
      </c>
      <c r="C399" s="174" t="s">
        <v>933</v>
      </c>
      <c r="D399" s="148" t="s">
        <v>304</v>
      </c>
      <c r="E399" s="152">
        <v>1</v>
      </c>
      <c r="F399" s="158"/>
      <c r="G399" s="159">
        <f t="shared" si="35"/>
        <v>0</v>
      </c>
      <c r="H399" s="158"/>
      <c r="I399" s="159">
        <f t="shared" si="36"/>
        <v>0</v>
      </c>
      <c r="J399" s="158"/>
      <c r="K399" s="159">
        <f t="shared" si="37"/>
        <v>0</v>
      </c>
      <c r="L399" s="159">
        <v>15</v>
      </c>
      <c r="M399" s="159">
        <f t="shared" si="38"/>
        <v>0</v>
      </c>
      <c r="N399" s="159">
        <v>1.0000000000000001E-5</v>
      </c>
      <c r="O399" s="159">
        <f t="shared" si="39"/>
        <v>0</v>
      </c>
      <c r="P399" s="159">
        <v>0</v>
      </c>
      <c r="Q399" s="159">
        <f t="shared" si="40"/>
        <v>0</v>
      </c>
      <c r="R399" s="159"/>
      <c r="S399" s="159"/>
      <c r="T399" s="160">
        <v>0.26</v>
      </c>
      <c r="U399" s="159">
        <f t="shared" si="41"/>
        <v>0.26</v>
      </c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 t="s">
        <v>482</v>
      </c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ht="22.5" outlineLevel="1" x14ac:dyDescent="0.2">
      <c r="A400" s="136">
        <v>187</v>
      </c>
      <c r="B400" s="146" t="s">
        <v>934</v>
      </c>
      <c r="C400" s="174" t="s">
        <v>935</v>
      </c>
      <c r="D400" s="148" t="s">
        <v>815</v>
      </c>
      <c r="E400" s="152">
        <v>1</v>
      </c>
      <c r="F400" s="158"/>
      <c r="G400" s="159">
        <f t="shared" si="35"/>
        <v>0</v>
      </c>
      <c r="H400" s="158"/>
      <c r="I400" s="159">
        <f t="shared" si="36"/>
        <v>0</v>
      </c>
      <c r="J400" s="158"/>
      <c r="K400" s="159">
        <f t="shared" si="37"/>
        <v>0</v>
      </c>
      <c r="L400" s="159">
        <v>15</v>
      </c>
      <c r="M400" s="159">
        <f t="shared" si="38"/>
        <v>0</v>
      </c>
      <c r="N400" s="159">
        <v>0</v>
      </c>
      <c r="O400" s="159">
        <f t="shared" si="39"/>
        <v>0</v>
      </c>
      <c r="P400" s="159">
        <v>0</v>
      </c>
      <c r="Q400" s="159">
        <f t="shared" si="40"/>
        <v>0</v>
      </c>
      <c r="R400" s="159"/>
      <c r="S400" s="159"/>
      <c r="T400" s="160">
        <v>0</v>
      </c>
      <c r="U400" s="159">
        <f t="shared" si="41"/>
        <v>0</v>
      </c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 t="s">
        <v>150</v>
      </c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1" x14ac:dyDescent="0.2">
      <c r="A401" s="136">
        <v>188</v>
      </c>
      <c r="B401" s="146" t="s">
        <v>936</v>
      </c>
      <c r="C401" s="174" t="s">
        <v>937</v>
      </c>
      <c r="D401" s="148" t="s">
        <v>269</v>
      </c>
      <c r="E401" s="152">
        <v>5.4</v>
      </c>
      <c r="F401" s="158"/>
      <c r="G401" s="159">
        <f t="shared" si="35"/>
        <v>0</v>
      </c>
      <c r="H401" s="158"/>
      <c r="I401" s="159">
        <f t="shared" si="36"/>
        <v>0</v>
      </c>
      <c r="J401" s="158"/>
      <c r="K401" s="159">
        <f t="shared" si="37"/>
        <v>0</v>
      </c>
      <c r="L401" s="159">
        <v>15</v>
      </c>
      <c r="M401" s="159">
        <f t="shared" si="38"/>
        <v>0</v>
      </c>
      <c r="N401" s="159">
        <v>0</v>
      </c>
      <c r="O401" s="159">
        <f t="shared" si="39"/>
        <v>0</v>
      </c>
      <c r="P401" s="159">
        <v>0</v>
      </c>
      <c r="Q401" s="159">
        <f t="shared" si="40"/>
        <v>0</v>
      </c>
      <c r="R401" s="159"/>
      <c r="S401" s="159"/>
      <c r="T401" s="160">
        <v>0</v>
      </c>
      <c r="U401" s="159">
        <f t="shared" si="41"/>
        <v>0</v>
      </c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 t="s">
        <v>150</v>
      </c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ht="22.5" outlineLevel="1" x14ac:dyDescent="0.2">
      <c r="A402" s="136">
        <v>189</v>
      </c>
      <c r="B402" s="146" t="s">
        <v>939</v>
      </c>
      <c r="C402" s="174" t="s">
        <v>940</v>
      </c>
      <c r="D402" s="148" t="s">
        <v>269</v>
      </c>
      <c r="E402" s="152">
        <v>3.6</v>
      </c>
      <c r="F402" s="158"/>
      <c r="G402" s="159">
        <f t="shared" si="35"/>
        <v>0</v>
      </c>
      <c r="H402" s="158"/>
      <c r="I402" s="159">
        <f t="shared" si="36"/>
        <v>0</v>
      </c>
      <c r="J402" s="158"/>
      <c r="K402" s="159">
        <f t="shared" si="37"/>
        <v>0</v>
      </c>
      <c r="L402" s="159">
        <v>15</v>
      </c>
      <c r="M402" s="159">
        <f t="shared" si="38"/>
        <v>0</v>
      </c>
      <c r="N402" s="159">
        <v>0</v>
      </c>
      <c r="O402" s="159">
        <f t="shared" si="39"/>
        <v>0</v>
      </c>
      <c r="P402" s="159">
        <v>0</v>
      </c>
      <c r="Q402" s="159">
        <f t="shared" si="40"/>
        <v>0</v>
      </c>
      <c r="R402" s="159"/>
      <c r="S402" s="159"/>
      <c r="T402" s="160">
        <v>0</v>
      </c>
      <c r="U402" s="159">
        <f t="shared" si="41"/>
        <v>0</v>
      </c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 t="s">
        <v>150</v>
      </c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ht="22.5" outlineLevel="1" x14ac:dyDescent="0.2">
      <c r="A403" s="136">
        <v>190</v>
      </c>
      <c r="B403" s="146" t="s">
        <v>942</v>
      </c>
      <c r="C403" s="174" t="s">
        <v>1250</v>
      </c>
      <c r="D403" s="148" t="s">
        <v>304</v>
      </c>
      <c r="E403" s="152">
        <v>1</v>
      </c>
      <c r="F403" s="158"/>
      <c r="G403" s="159">
        <f t="shared" si="35"/>
        <v>0</v>
      </c>
      <c r="H403" s="158"/>
      <c r="I403" s="159">
        <f t="shared" si="36"/>
        <v>0</v>
      </c>
      <c r="J403" s="158"/>
      <c r="K403" s="159">
        <f t="shared" si="37"/>
        <v>0</v>
      </c>
      <c r="L403" s="159">
        <v>15</v>
      </c>
      <c r="M403" s="159">
        <f t="shared" si="38"/>
        <v>0</v>
      </c>
      <c r="N403" s="159">
        <v>0</v>
      </c>
      <c r="O403" s="159">
        <f t="shared" si="39"/>
        <v>0</v>
      </c>
      <c r="P403" s="159">
        <v>0</v>
      </c>
      <c r="Q403" s="159">
        <f t="shared" si="40"/>
        <v>0</v>
      </c>
      <c r="R403" s="159"/>
      <c r="S403" s="159"/>
      <c r="T403" s="160">
        <v>0</v>
      </c>
      <c r="U403" s="159">
        <f t="shared" si="41"/>
        <v>0</v>
      </c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 t="s">
        <v>150</v>
      </c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outlineLevel="1" x14ac:dyDescent="0.2">
      <c r="A404" s="136">
        <v>191</v>
      </c>
      <c r="B404" s="146" t="s">
        <v>944</v>
      </c>
      <c r="C404" s="174" t="s">
        <v>945</v>
      </c>
      <c r="D404" s="148" t="s">
        <v>304</v>
      </c>
      <c r="E404" s="152">
        <v>14</v>
      </c>
      <c r="F404" s="158"/>
      <c r="G404" s="159">
        <f t="shared" si="35"/>
        <v>0</v>
      </c>
      <c r="H404" s="158"/>
      <c r="I404" s="159">
        <f t="shared" si="36"/>
        <v>0</v>
      </c>
      <c r="J404" s="158"/>
      <c r="K404" s="159">
        <f t="shared" si="37"/>
        <v>0</v>
      </c>
      <c r="L404" s="159">
        <v>15</v>
      </c>
      <c r="M404" s="159">
        <f t="shared" si="38"/>
        <v>0</v>
      </c>
      <c r="N404" s="159">
        <v>8.0000000000000004E-4</v>
      </c>
      <c r="O404" s="159">
        <f t="shared" si="39"/>
        <v>0.01</v>
      </c>
      <c r="P404" s="159">
        <v>0</v>
      </c>
      <c r="Q404" s="159">
        <f t="shared" si="40"/>
        <v>0</v>
      </c>
      <c r="R404" s="159"/>
      <c r="S404" s="159"/>
      <c r="T404" s="160">
        <v>0</v>
      </c>
      <c r="U404" s="159">
        <f t="shared" si="41"/>
        <v>0</v>
      </c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 t="s">
        <v>736</v>
      </c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 x14ac:dyDescent="0.2">
      <c r="A405" s="136">
        <v>192</v>
      </c>
      <c r="B405" s="146" t="s">
        <v>946</v>
      </c>
      <c r="C405" s="174" t="s">
        <v>947</v>
      </c>
      <c r="D405" s="148" t="s">
        <v>304</v>
      </c>
      <c r="E405" s="152">
        <v>13</v>
      </c>
      <c r="F405" s="158"/>
      <c r="G405" s="159">
        <f t="shared" si="35"/>
        <v>0</v>
      </c>
      <c r="H405" s="158"/>
      <c r="I405" s="159">
        <f t="shared" si="36"/>
        <v>0</v>
      </c>
      <c r="J405" s="158"/>
      <c r="K405" s="159">
        <f t="shared" si="37"/>
        <v>0</v>
      </c>
      <c r="L405" s="159">
        <v>15</v>
      </c>
      <c r="M405" s="159">
        <f t="shared" si="38"/>
        <v>0</v>
      </c>
      <c r="N405" s="159">
        <v>2.3E-2</v>
      </c>
      <c r="O405" s="159">
        <f t="shared" si="39"/>
        <v>0.3</v>
      </c>
      <c r="P405" s="159">
        <v>0</v>
      </c>
      <c r="Q405" s="159">
        <f t="shared" si="40"/>
        <v>0</v>
      </c>
      <c r="R405" s="159"/>
      <c r="S405" s="159"/>
      <c r="T405" s="160">
        <v>0</v>
      </c>
      <c r="U405" s="159">
        <f t="shared" si="41"/>
        <v>0</v>
      </c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 t="s">
        <v>736</v>
      </c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1" x14ac:dyDescent="0.2">
      <c r="A406" s="136">
        <v>193</v>
      </c>
      <c r="B406" s="146" t="s">
        <v>950</v>
      </c>
      <c r="C406" s="174" t="s">
        <v>951</v>
      </c>
      <c r="D406" s="148" t="s">
        <v>304</v>
      </c>
      <c r="E406" s="152">
        <v>1</v>
      </c>
      <c r="F406" s="158"/>
      <c r="G406" s="159">
        <f t="shared" si="35"/>
        <v>0</v>
      </c>
      <c r="H406" s="158"/>
      <c r="I406" s="159">
        <f t="shared" si="36"/>
        <v>0</v>
      </c>
      <c r="J406" s="158"/>
      <c r="K406" s="159">
        <f t="shared" si="37"/>
        <v>0</v>
      </c>
      <c r="L406" s="159">
        <v>15</v>
      </c>
      <c r="M406" s="159">
        <f t="shared" si="38"/>
        <v>0</v>
      </c>
      <c r="N406" s="159">
        <v>2.5000000000000001E-2</v>
      </c>
      <c r="O406" s="159">
        <f t="shared" si="39"/>
        <v>0.03</v>
      </c>
      <c r="P406" s="159">
        <v>0</v>
      </c>
      <c r="Q406" s="159">
        <f t="shared" si="40"/>
        <v>0</v>
      </c>
      <c r="R406" s="159"/>
      <c r="S406" s="159"/>
      <c r="T406" s="160">
        <v>0</v>
      </c>
      <c r="U406" s="159">
        <f t="shared" si="41"/>
        <v>0</v>
      </c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 t="s">
        <v>736</v>
      </c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ht="22.5" outlineLevel="1" x14ac:dyDescent="0.2">
      <c r="A407" s="136">
        <v>194</v>
      </c>
      <c r="B407" s="146" t="s">
        <v>952</v>
      </c>
      <c r="C407" s="174" t="s">
        <v>953</v>
      </c>
      <c r="D407" s="148" t="s">
        <v>304</v>
      </c>
      <c r="E407" s="152">
        <v>13</v>
      </c>
      <c r="F407" s="158"/>
      <c r="G407" s="159">
        <f t="shared" si="35"/>
        <v>0</v>
      </c>
      <c r="H407" s="158"/>
      <c r="I407" s="159">
        <f t="shared" si="36"/>
        <v>0</v>
      </c>
      <c r="J407" s="158"/>
      <c r="K407" s="159">
        <f t="shared" si="37"/>
        <v>0</v>
      </c>
      <c r="L407" s="159">
        <v>15</v>
      </c>
      <c r="M407" s="159">
        <f t="shared" si="38"/>
        <v>0</v>
      </c>
      <c r="N407" s="159">
        <v>1.6E-2</v>
      </c>
      <c r="O407" s="159">
        <f t="shared" si="39"/>
        <v>0.21</v>
      </c>
      <c r="P407" s="159">
        <v>0</v>
      </c>
      <c r="Q407" s="159">
        <f t="shared" si="40"/>
        <v>0</v>
      </c>
      <c r="R407" s="159"/>
      <c r="S407" s="159"/>
      <c r="T407" s="160">
        <v>0</v>
      </c>
      <c r="U407" s="159">
        <f t="shared" si="41"/>
        <v>0</v>
      </c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 t="s">
        <v>736</v>
      </c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ht="22.5" outlineLevel="1" x14ac:dyDescent="0.2">
      <c r="A408" s="136">
        <v>195</v>
      </c>
      <c r="B408" s="146" t="s">
        <v>954</v>
      </c>
      <c r="C408" s="174" t="s">
        <v>955</v>
      </c>
      <c r="D408" s="148" t="s">
        <v>304</v>
      </c>
      <c r="E408" s="152">
        <v>1</v>
      </c>
      <c r="F408" s="158"/>
      <c r="G408" s="159">
        <f t="shared" si="35"/>
        <v>0</v>
      </c>
      <c r="H408" s="158"/>
      <c r="I408" s="159">
        <f t="shared" si="36"/>
        <v>0</v>
      </c>
      <c r="J408" s="158"/>
      <c r="K408" s="159">
        <f t="shared" si="37"/>
        <v>0</v>
      </c>
      <c r="L408" s="159">
        <v>15</v>
      </c>
      <c r="M408" s="159">
        <f t="shared" si="38"/>
        <v>0</v>
      </c>
      <c r="N408" s="159">
        <v>0.03</v>
      </c>
      <c r="O408" s="159">
        <f t="shared" si="39"/>
        <v>0.03</v>
      </c>
      <c r="P408" s="159">
        <v>0</v>
      </c>
      <c r="Q408" s="159">
        <f t="shared" si="40"/>
        <v>0</v>
      </c>
      <c r="R408" s="159"/>
      <c r="S408" s="159"/>
      <c r="T408" s="160">
        <v>0</v>
      </c>
      <c r="U408" s="159">
        <f t="shared" si="41"/>
        <v>0</v>
      </c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 t="s">
        <v>736</v>
      </c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 x14ac:dyDescent="0.2">
      <c r="A409" s="136">
        <v>196</v>
      </c>
      <c r="B409" s="146" t="s">
        <v>958</v>
      </c>
      <c r="C409" s="174" t="s">
        <v>959</v>
      </c>
      <c r="D409" s="148" t="s">
        <v>304</v>
      </c>
      <c r="E409" s="152">
        <v>1</v>
      </c>
      <c r="F409" s="158"/>
      <c r="G409" s="159">
        <f t="shared" si="35"/>
        <v>0</v>
      </c>
      <c r="H409" s="158"/>
      <c r="I409" s="159">
        <f t="shared" si="36"/>
        <v>0</v>
      </c>
      <c r="J409" s="158"/>
      <c r="K409" s="159">
        <f t="shared" si="37"/>
        <v>0</v>
      </c>
      <c r="L409" s="159">
        <v>15</v>
      </c>
      <c r="M409" s="159">
        <f t="shared" si="38"/>
        <v>0</v>
      </c>
      <c r="N409" s="159">
        <v>1.39E-3</v>
      </c>
      <c r="O409" s="159">
        <f t="shared" si="39"/>
        <v>0</v>
      </c>
      <c r="P409" s="159">
        <v>0</v>
      </c>
      <c r="Q409" s="159">
        <f t="shared" si="40"/>
        <v>0</v>
      </c>
      <c r="R409" s="159"/>
      <c r="S409" s="159"/>
      <c r="T409" s="160">
        <v>0</v>
      </c>
      <c r="U409" s="159">
        <f t="shared" si="41"/>
        <v>0</v>
      </c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 t="s">
        <v>960</v>
      </c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">
      <c r="A410" s="136">
        <v>197</v>
      </c>
      <c r="B410" s="146" t="s">
        <v>961</v>
      </c>
      <c r="C410" s="174" t="s">
        <v>962</v>
      </c>
      <c r="D410" s="148" t="s">
        <v>0</v>
      </c>
      <c r="E410" s="155"/>
      <c r="F410" s="158"/>
      <c r="G410" s="159">
        <f t="shared" si="35"/>
        <v>0</v>
      </c>
      <c r="H410" s="158"/>
      <c r="I410" s="159">
        <f t="shared" si="36"/>
        <v>0</v>
      </c>
      <c r="J410" s="158"/>
      <c r="K410" s="159">
        <f t="shared" si="37"/>
        <v>0</v>
      </c>
      <c r="L410" s="159">
        <v>15</v>
      </c>
      <c r="M410" s="159">
        <f t="shared" si="38"/>
        <v>0</v>
      </c>
      <c r="N410" s="159">
        <v>0</v>
      </c>
      <c r="O410" s="159">
        <f t="shared" si="39"/>
        <v>0</v>
      </c>
      <c r="P410" s="159">
        <v>0</v>
      </c>
      <c r="Q410" s="159">
        <f t="shared" si="40"/>
        <v>0</v>
      </c>
      <c r="R410" s="159"/>
      <c r="S410" s="159"/>
      <c r="T410" s="160">
        <v>0</v>
      </c>
      <c r="U410" s="159">
        <f t="shared" si="41"/>
        <v>0</v>
      </c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 t="s">
        <v>365</v>
      </c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x14ac:dyDescent="0.2">
      <c r="A411" s="142" t="s">
        <v>140</v>
      </c>
      <c r="B411" s="147" t="s">
        <v>95</v>
      </c>
      <c r="C411" s="176" t="s">
        <v>96</v>
      </c>
      <c r="D411" s="150"/>
      <c r="E411" s="154"/>
      <c r="F411" s="161"/>
      <c r="G411" s="161">
        <f>SUMIF(AE412:AE412,"&lt;&gt;NOR",G412:G412)</f>
        <v>0</v>
      </c>
      <c r="H411" s="161"/>
      <c r="I411" s="161">
        <f>SUM(I412:I412)</f>
        <v>0</v>
      </c>
      <c r="J411" s="161"/>
      <c r="K411" s="161">
        <f>SUM(K412:K412)</f>
        <v>0</v>
      </c>
      <c r="L411" s="161"/>
      <c r="M411" s="161">
        <f>SUM(M412:M412)</f>
        <v>0</v>
      </c>
      <c r="N411" s="161"/>
      <c r="O411" s="161">
        <f>SUM(O412:O412)</f>
        <v>0</v>
      </c>
      <c r="P411" s="161"/>
      <c r="Q411" s="161">
        <f>SUM(Q412:Q412)</f>
        <v>0</v>
      </c>
      <c r="R411" s="161"/>
      <c r="S411" s="161"/>
      <c r="T411" s="162"/>
      <c r="U411" s="161">
        <f>SUM(U412:U412)</f>
        <v>0</v>
      </c>
      <c r="AE411" t="s">
        <v>141</v>
      </c>
    </row>
    <row r="412" spans="1:60" ht="22.5" outlineLevel="1" x14ac:dyDescent="0.2">
      <c r="A412" s="136">
        <v>198</v>
      </c>
      <c r="B412" s="146" t="s">
        <v>963</v>
      </c>
      <c r="C412" s="174" t="s">
        <v>964</v>
      </c>
      <c r="D412" s="148" t="s">
        <v>304</v>
      </c>
      <c r="E412" s="152">
        <v>1</v>
      </c>
      <c r="F412" s="158"/>
      <c r="G412" s="159">
        <f>ROUND(E412*F412,2)</f>
        <v>0</v>
      </c>
      <c r="H412" s="158"/>
      <c r="I412" s="159">
        <f>ROUND(E412*H412,2)</f>
        <v>0</v>
      </c>
      <c r="J412" s="158"/>
      <c r="K412" s="159">
        <f>ROUND(E412*J412,2)</f>
        <v>0</v>
      </c>
      <c r="L412" s="159">
        <v>15</v>
      </c>
      <c r="M412" s="159">
        <f>G412*(1+L412/100)</f>
        <v>0</v>
      </c>
      <c r="N412" s="159">
        <v>0</v>
      </c>
      <c r="O412" s="159">
        <f>ROUND(E412*N412,2)</f>
        <v>0</v>
      </c>
      <c r="P412" s="159">
        <v>0</v>
      </c>
      <c r="Q412" s="159">
        <f>ROUND(E412*P412,2)</f>
        <v>0</v>
      </c>
      <c r="R412" s="159"/>
      <c r="S412" s="159"/>
      <c r="T412" s="160">
        <v>0</v>
      </c>
      <c r="U412" s="159">
        <f>ROUND(E412*T412,2)</f>
        <v>0</v>
      </c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 t="s">
        <v>150</v>
      </c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x14ac:dyDescent="0.2">
      <c r="A413" s="142" t="s">
        <v>140</v>
      </c>
      <c r="B413" s="147" t="s">
        <v>97</v>
      </c>
      <c r="C413" s="176" t="s">
        <v>98</v>
      </c>
      <c r="D413" s="150"/>
      <c r="E413" s="154"/>
      <c r="F413" s="161"/>
      <c r="G413" s="161">
        <f>SUMIF(AE414:AE427,"&lt;&gt;NOR",G414:G427)</f>
        <v>0</v>
      </c>
      <c r="H413" s="161"/>
      <c r="I413" s="161">
        <f>SUM(I414:I427)</f>
        <v>0</v>
      </c>
      <c r="J413" s="161"/>
      <c r="K413" s="161">
        <f>SUM(K414:K427)</f>
        <v>0</v>
      </c>
      <c r="L413" s="161"/>
      <c r="M413" s="161">
        <f>SUM(M414:M427)</f>
        <v>0</v>
      </c>
      <c r="N413" s="161"/>
      <c r="O413" s="161">
        <f>SUM(O414:O427)</f>
        <v>0</v>
      </c>
      <c r="P413" s="161"/>
      <c r="Q413" s="161">
        <f>SUM(Q414:Q427)</f>
        <v>0</v>
      </c>
      <c r="R413" s="161"/>
      <c r="S413" s="161"/>
      <c r="T413" s="162"/>
      <c r="U413" s="161">
        <f>SUM(U414:U427)</f>
        <v>0</v>
      </c>
      <c r="AE413" t="s">
        <v>141</v>
      </c>
    </row>
    <row r="414" spans="1:60" outlineLevel="1" x14ac:dyDescent="0.2">
      <c r="A414" s="136">
        <v>199</v>
      </c>
      <c r="B414" s="146" t="s">
        <v>965</v>
      </c>
      <c r="C414" s="174" t="s">
        <v>966</v>
      </c>
      <c r="D414" s="148" t="s">
        <v>304</v>
      </c>
      <c r="E414" s="152">
        <v>1</v>
      </c>
      <c r="F414" s="158"/>
      <c r="G414" s="159">
        <f t="shared" ref="G414:G422" si="42">ROUND(E414*F414,2)</f>
        <v>0</v>
      </c>
      <c r="H414" s="158"/>
      <c r="I414" s="159">
        <f t="shared" ref="I414:I422" si="43">ROUND(E414*H414,2)</f>
        <v>0</v>
      </c>
      <c r="J414" s="158"/>
      <c r="K414" s="159">
        <f t="shared" ref="K414:K422" si="44">ROUND(E414*J414,2)</f>
        <v>0</v>
      </c>
      <c r="L414" s="159">
        <v>15</v>
      </c>
      <c r="M414" s="159">
        <f t="shared" ref="M414:M422" si="45">G414*(1+L414/100)</f>
        <v>0</v>
      </c>
      <c r="N414" s="159">
        <v>0</v>
      </c>
      <c r="O414" s="159">
        <f t="shared" ref="O414:O422" si="46">ROUND(E414*N414,2)</f>
        <v>0</v>
      </c>
      <c r="P414" s="159">
        <v>0</v>
      </c>
      <c r="Q414" s="159">
        <f t="shared" ref="Q414:Q422" si="47">ROUND(E414*P414,2)</f>
        <v>0</v>
      </c>
      <c r="R414" s="159"/>
      <c r="S414" s="159"/>
      <c r="T414" s="160">
        <v>0</v>
      </c>
      <c r="U414" s="159">
        <f t="shared" ref="U414:U422" si="48">ROUND(E414*T414,2)</f>
        <v>0</v>
      </c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 t="s">
        <v>150</v>
      </c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">
      <c r="A415" s="136">
        <v>200</v>
      </c>
      <c r="B415" s="146" t="s">
        <v>967</v>
      </c>
      <c r="C415" s="174" t="s">
        <v>1251</v>
      </c>
      <c r="D415" s="148" t="s">
        <v>304</v>
      </c>
      <c r="E415" s="152">
        <v>1</v>
      </c>
      <c r="F415" s="158"/>
      <c r="G415" s="159">
        <f t="shared" si="42"/>
        <v>0</v>
      </c>
      <c r="H415" s="158"/>
      <c r="I415" s="159">
        <f t="shared" si="43"/>
        <v>0</v>
      </c>
      <c r="J415" s="158"/>
      <c r="K415" s="159">
        <f t="shared" si="44"/>
        <v>0</v>
      </c>
      <c r="L415" s="159">
        <v>15</v>
      </c>
      <c r="M415" s="159">
        <f t="shared" si="45"/>
        <v>0</v>
      </c>
      <c r="N415" s="159">
        <v>0</v>
      </c>
      <c r="O415" s="159">
        <f t="shared" si="46"/>
        <v>0</v>
      </c>
      <c r="P415" s="159">
        <v>0</v>
      </c>
      <c r="Q415" s="159">
        <f t="shared" si="47"/>
        <v>0</v>
      </c>
      <c r="R415" s="159"/>
      <c r="S415" s="159"/>
      <c r="T415" s="160">
        <v>0</v>
      </c>
      <c r="U415" s="159">
        <f t="shared" si="48"/>
        <v>0</v>
      </c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 t="s">
        <v>150</v>
      </c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">
      <c r="A416" s="136">
        <v>201</v>
      </c>
      <c r="B416" s="146" t="s">
        <v>969</v>
      </c>
      <c r="C416" s="174" t="s">
        <v>1252</v>
      </c>
      <c r="D416" s="148" t="s">
        <v>304</v>
      </c>
      <c r="E416" s="152">
        <v>2</v>
      </c>
      <c r="F416" s="158"/>
      <c r="G416" s="159">
        <f t="shared" si="42"/>
        <v>0</v>
      </c>
      <c r="H416" s="158"/>
      <c r="I416" s="159">
        <f t="shared" si="43"/>
        <v>0</v>
      </c>
      <c r="J416" s="158"/>
      <c r="K416" s="159">
        <f t="shared" si="44"/>
        <v>0</v>
      </c>
      <c r="L416" s="159">
        <v>15</v>
      </c>
      <c r="M416" s="159">
        <f t="shared" si="45"/>
        <v>0</v>
      </c>
      <c r="N416" s="159">
        <v>0</v>
      </c>
      <c r="O416" s="159">
        <f t="shared" si="46"/>
        <v>0</v>
      </c>
      <c r="P416" s="159">
        <v>0</v>
      </c>
      <c r="Q416" s="159">
        <f t="shared" si="47"/>
        <v>0</v>
      </c>
      <c r="R416" s="159"/>
      <c r="S416" s="159"/>
      <c r="T416" s="160">
        <v>0</v>
      </c>
      <c r="U416" s="159">
        <f t="shared" si="48"/>
        <v>0</v>
      </c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 t="s">
        <v>150</v>
      </c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1" x14ac:dyDescent="0.2">
      <c r="A417" s="136">
        <v>202</v>
      </c>
      <c r="B417" s="146" t="s">
        <v>971</v>
      </c>
      <c r="C417" s="174" t="s">
        <v>972</v>
      </c>
      <c r="D417" s="148" t="s">
        <v>304</v>
      </c>
      <c r="E417" s="152">
        <v>1</v>
      </c>
      <c r="F417" s="158"/>
      <c r="G417" s="159">
        <f t="shared" si="42"/>
        <v>0</v>
      </c>
      <c r="H417" s="158"/>
      <c r="I417" s="159">
        <f t="shared" si="43"/>
        <v>0</v>
      </c>
      <c r="J417" s="158"/>
      <c r="K417" s="159">
        <f t="shared" si="44"/>
        <v>0</v>
      </c>
      <c r="L417" s="159">
        <v>15</v>
      </c>
      <c r="M417" s="159">
        <f t="shared" si="45"/>
        <v>0</v>
      </c>
      <c r="N417" s="159">
        <v>0</v>
      </c>
      <c r="O417" s="159">
        <f t="shared" si="46"/>
        <v>0</v>
      </c>
      <c r="P417" s="159">
        <v>0</v>
      </c>
      <c r="Q417" s="159">
        <f t="shared" si="47"/>
        <v>0</v>
      </c>
      <c r="R417" s="159"/>
      <c r="S417" s="159"/>
      <c r="T417" s="160">
        <v>0</v>
      </c>
      <c r="U417" s="159">
        <f t="shared" si="48"/>
        <v>0</v>
      </c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 t="s">
        <v>150</v>
      </c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">
      <c r="A418" s="136">
        <v>203</v>
      </c>
      <c r="B418" s="146" t="s">
        <v>973</v>
      </c>
      <c r="C418" s="174" t="s">
        <v>1253</v>
      </c>
      <c r="D418" s="148" t="s">
        <v>304</v>
      </c>
      <c r="E418" s="152">
        <v>1</v>
      </c>
      <c r="F418" s="158"/>
      <c r="G418" s="159">
        <f t="shared" si="42"/>
        <v>0</v>
      </c>
      <c r="H418" s="158"/>
      <c r="I418" s="159">
        <f t="shared" si="43"/>
        <v>0</v>
      </c>
      <c r="J418" s="158"/>
      <c r="K418" s="159">
        <f t="shared" si="44"/>
        <v>0</v>
      </c>
      <c r="L418" s="159">
        <v>15</v>
      </c>
      <c r="M418" s="159">
        <f t="shared" si="45"/>
        <v>0</v>
      </c>
      <c r="N418" s="159">
        <v>0</v>
      </c>
      <c r="O418" s="159">
        <f t="shared" si="46"/>
        <v>0</v>
      </c>
      <c r="P418" s="159">
        <v>0</v>
      </c>
      <c r="Q418" s="159">
        <f t="shared" si="47"/>
        <v>0</v>
      </c>
      <c r="R418" s="159"/>
      <c r="S418" s="159"/>
      <c r="T418" s="160">
        <v>0</v>
      </c>
      <c r="U418" s="159">
        <f t="shared" si="48"/>
        <v>0</v>
      </c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 t="s">
        <v>150</v>
      </c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">
      <c r="A419" s="136">
        <v>204</v>
      </c>
      <c r="B419" s="146" t="s">
        <v>981</v>
      </c>
      <c r="C419" s="174" t="s">
        <v>982</v>
      </c>
      <c r="D419" s="148" t="s">
        <v>304</v>
      </c>
      <c r="E419" s="152">
        <v>1</v>
      </c>
      <c r="F419" s="158"/>
      <c r="G419" s="159">
        <f t="shared" si="42"/>
        <v>0</v>
      </c>
      <c r="H419" s="158"/>
      <c r="I419" s="159">
        <f t="shared" si="43"/>
        <v>0</v>
      </c>
      <c r="J419" s="158"/>
      <c r="K419" s="159">
        <f t="shared" si="44"/>
        <v>0</v>
      </c>
      <c r="L419" s="159">
        <v>15</v>
      </c>
      <c r="M419" s="159">
        <f t="shared" si="45"/>
        <v>0</v>
      </c>
      <c r="N419" s="159">
        <v>0</v>
      </c>
      <c r="O419" s="159">
        <f t="shared" si="46"/>
        <v>0</v>
      </c>
      <c r="P419" s="159">
        <v>0</v>
      </c>
      <c r="Q419" s="159">
        <f t="shared" si="47"/>
        <v>0</v>
      </c>
      <c r="R419" s="159"/>
      <c r="S419" s="159"/>
      <c r="T419" s="160">
        <v>0</v>
      </c>
      <c r="U419" s="159">
        <f t="shared" si="48"/>
        <v>0</v>
      </c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 t="s">
        <v>150</v>
      </c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 x14ac:dyDescent="0.2">
      <c r="A420" s="136">
        <v>205</v>
      </c>
      <c r="B420" s="146" t="s">
        <v>983</v>
      </c>
      <c r="C420" s="174" t="s">
        <v>984</v>
      </c>
      <c r="D420" s="148" t="s">
        <v>304</v>
      </c>
      <c r="E420" s="152">
        <v>2</v>
      </c>
      <c r="F420" s="158"/>
      <c r="G420" s="159">
        <f t="shared" si="42"/>
        <v>0</v>
      </c>
      <c r="H420" s="158"/>
      <c r="I420" s="159">
        <f t="shared" si="43"/>
        <v>0</v>
      </c>
      <c r="J420" s="158"/>
      <c r="K420" s="159">
        <f t="shared" si="44"/>
        <v>0</v>
      </c>
      <c r="L420" s="159">
        <v>15</v>
      </c>
      <c r="M420" s="159">
        <f t="shared" si="45"/>
        <v>0</v>
      </c>
      <c r="N420" s="159">
        <v>0</v>
      </c>
      <c r="O420" s="159">
        <f t="shared" si="46"/>
        <v>0</v>
      </c>
      <c r="P420" s="159">
        <v>0</v>
      </c>
      <c r="Q420" s="159">
        <f t="shared" si="47"/>
        <v>0</v>
      </c>
      <c r="R420" s="159"/>
      <c r="S420" s="159"/>
      <c r="T420" s="160">
        <v>0</v>
      </c>
      <c r="U420" s="159">
        <f t="shared" si="48"/>
        <v>0</v>
      </c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 t="s">
        <v>150</v>
      </c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 x14ac:dyDescent="0.2">
      <c r="A421" s="136">
        <v>206</v>
      </c>
      <c r="B421" s="146" t="s">
        <v>985</v>
      </c>
      <c r="C421" s="174" t="s">
        <v>986</v>
      </c>
      <c r="D421" s="148" t="s">
        <v>304</v>
      </c>
      <c r="E421" s="152">
        <v>2</v>
      </c>
      <c r="F421" s="158"/>
      <c r="G421" s="159">
        <f t="shared" si="42"/>
        <v>0</v>
      </c>
      <c r="H421" s="158"/>
      <c r="I421" s="159">
        <f t="shared" si="43"/>
        <v>0</v>
      </c>
      <c r="J421" s="158"/>
      <c r="K421" s="159">
        <f t="shared" si="44"/>
        <v>0</v>
      </c>
      <c r="L421" s="159">
        <v>15</v>
      </c>
      <c r="M421" s="159">
        <f t="shared" si="45"/>
        <v>0</v>
      </c>
      <c r="N421" s="159">
        <v>0</v>
      </c>
      <c r="O421" s="159">
        <f t="shared" si="46"/>
        <v>0</v>
      </c>
      <c r="P421" s="159">
        <v>0</v>
      </c>
      <c r="Q421" s="159">
        <f t="shared" si="47"/>
        <v>0</v>
      </c>
      <c r="R421" s="159"/>
      <c r="S421" s="159"/>
      <c r="T421" s="160">
        <v>0</v>
      </c>
      <c r="U421" s="159">
        <f t="shared" si="48"/>
        <v>0</v>
      </c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 t="s">
        <v>150</v>
      </c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 x14ac:dyDescent="0.2">
      <c r="A422" s="136">
        <v>207</v>
      </c>
      <c r="B422" s="146" t="s">
        <v>991</v>
      </c>
      <c r="C422" s="174" t="s">
        <v>992</v>
      </c>
      <c r="D422" s="148" t="s">
        <v>269</v>
      </c>
      <c r="E422" s="152">
        <v>13.5</v>
      </c>
      <c r="F422" s="158"/>
      <c r="G422" s="159">
        <f t="shared" si="42"/>
        <v>0</v>
      </c>
      <c r="H422" s="158"/>
      <c r="I422" s="159">
        <f t="shared" si="43"/>
        <v>0</v>
      </c>
      <c r="J422" s="158"/>
      <c r="K422" s="159">
        <f t="shared" si="44"/>
        <v>0</v>
      </c>
      <c r="L422" s="159">
        <v>15</v>
      </c>
      <c r="M422" s="159">
        <f t="shared" si="45"/>
        <v>0</v>
      </c>
      <c r="N422" s="159">
        <v>0</v>
      </c>
      <c r="O422" s="159">
        <f t="shared" si="46"/>
        <v>0</v>
      </c>
      <c r="P422" s="159">
        <v>0</v>
      </c>
      <c r="Q422" s="159">
        <f t="shared" si="47"/>
        <v>0</v>
      </c>
      <c r="R422" s="159"/>
      <c r="S422" s="159"/>
      <c r="T422" s="160">
        <v>0</v>
      </c>
      <c r="U422" s="159">
        <f t="shared" si="48"/>
        <v>0</v>
      </c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 t="s">
        <v>150</v>
      </c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">
      <c r="A423" s="136"/>
      <c r="B423" s="146"/>
      <c r="C423" s="175" t="s">
        <v>1254</v>
      </c>
      <c r="D423" s="149"/>
      <c r="E423" s="153">
        <v>13.5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60"/>
      <c r="U423" s="159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 t="s">
        <v>147</v>
      </c>
      <c r="AF423" s="135">
        <v>0</v>
      </c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 x14ac:dyDescent="0.2">
      <c r="A424" s="136">
        <v>208</v>
      </c>
      <c r="B424" s="146" t="s">
        <v>995</v>
      </c>
      <c r="C424" s="174" t="s">
        <v>996</v>
      </c>
      <c r="D424" s="148" t="s">
        <v>202</v>
      </c>
      <c r="E424" s="152">
        <v>1.32</v>
      </c>
      <c r="F424" s="158"/>
      <c r="G424" s="159">
        <f>ROUND(E424*F424,2)</f>
        <v>0</v>
      </c>
      <c r="H424" s="158"/>
      <c r="I424" s="159">
        <f>ROUND(E424*H424,2)</f>
        <v>0</v>
      </c>
      <c r="J424" s="158"/>
      <c r="K424" s="159">
        <f>ROUND(E424*J424,2)</f>
        <v>0</v>
      </c>
      <c r="L424" s="159">
        <v>15</v>
      </c>
      <c r="M424" s="159">
        <f>G424*(1+L424/100)</f>
        <v>0</v>
      </c>
      <c r="N424" s="159">
        <v>0</v>
      </c>
      <c r="O424" s="159">
        <f>ROUND(E424*N424,2)</f>
        <v>0</v>
      </c>
      <c r="P424" s="159">
        <v>0</v>
      </c>
      <c r="Q424" s="159">
        <f>ROUND(E424*P424,2)</f>
        <v>0</v>
      </c>
      <c r="R424" s="159"/>
      <c r="S424" s="159"/>
      <c r="T424" s="160">
        <v>0</v>
      </c>
      <c r="U424" s="159">
        <f>ROUND(E424*T424,2)</f>
        <v>0</v>
      </c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 t="s">
        <v>150</v>
      </c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 x14ac:dyDescent="0.2">
      <c r="A425" s="136"/>
      <c r="B425" s="146"/>
      <c r="C425" s="175" t="s">
        <v>997</v>
      </c>
      <c r="D425" s="149"/>
      <c r="E425" s="153">
        <v>1.32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60"/>
      <c r="U425" s="159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 t="s">
        <v>147</v>
      </c>
      <c r="AF425" s="135">
        <v>0</v>
      </c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ht="22.5" outlineLevel="1" x14ac:dyDescent="0.2">
      <c r="A426" s="136">
        <v>209</v>
      </c>
      <c r="B426" s="146" t="s">
        <v>998</v>
      </c>
      <c r="C426" s="174" t="s">
        <v>999</v>
      </c>
      <c r="D426" s="148" t="s">
        <v>269</v>
      </c>
      <c r="E426" s="152">
        <v>130.19999999999999</v>
      </c>
      <c r="F426" s="158"/>
      <c r="G426" s="159">
        <f>ROUND(E426*F426,2)</f>
        <v>0</v>
      </c>
      <c r="H426" s="158"/>
      <c r="I426" s="159">
        <f>ROUND(E426*H426,2)</f>
        <v>0</v>
      </c>
      <c r="J426" s="158"/>
      <c r="K426" s="159">
        <f>ROUND(E426*J426,2)</f>
        <v>0</v>
      </c>
      <c r="L426" s="159">
        <v>15</v>
      </c>
      <c r="M426" s="159">
        <f>G426*(1+L426/100)</f>
        <v>0</v>
      </c>
      <c r="N426" s="159">
        <v>0</v>
      </c>
      <c r="O426" s="159">
        <f>ROUND(E426*N426,2)</f>
        <v>0</v>
      </c>
      <c r="P426" s="159">
        <v>0</v>
      </c>
      <c r="Q426" s="159">
        <f>ROUND(E426*P426,2)</f>
        <v>0</v>
      </c>
      <c r="R426" s="159"/>
      <c r="S426" s="159"/>
      <c r="T426" s="160">
        <v>0</v>
      </c>
      <c r="U426" s="159">
        <f>ROUND(E426*T426,2)</f>
        <v>0</v>
      </c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 t="s">
        <v>150</v>
      </c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 x14ac:dyDescent="0.2">
      <c r="A427" s="136"/>
      <c r="B427" s="146"/>
      <c r="C427" s="175" t="s">
        <v>1255</v>
      </c>
      <c r="D427" s="149"/>
      <c r="E427" s="153">
        <v>130.19999999999999</v>
      </c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60"/>
      <c r="U427" s="159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 t="s">
        <v>147</v>
      </c>
      <c r="AF427" s="135">
        <v>0</v>
      </c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x14ac:dyDescent="0.2">
      <c r="A428" s="142" t="s">
        <v>140</v>
      </c>
      <c r="B428" s="147" t="s">
        <v>99</v>
      </c>
      <c r="C428" s="176" t="s">
        <v>100</v>
      </c>
      <c r="D428" s="150"/>
      <c r="E428" s="154"/>
      <c r="F428" s="161"/>
      <c r="G428" s="161">
        <f>SUMIF(AE429:AE457,"&lt;&gt;NOR",G429:G457)</f>
        <v>0</v>
      </c>
      <c r="H428" s="161"/>
      <c r="I428" s="161">
        <f>SUM(I429:I457)</f>
        <v>0</v>
      </c>
      <c r="J428" s="161"/>
      <c r="K428" s="161">
        <f>SUM(K429:K457)</f>
        <v>0</v>
      </c>
      <c r="L428" s="161"/>
      <c r="M428" s="161">
        <f>SUM(M429:M457)</f>
        <v>0</v>
      </c>
      <c r="N428" s="161"/>
      <c r="O428" s="161">
        <f>SUM(O429:O457)</f>
        <v>1.9400000000000002</v>
      </c>
      <c r="P428" s="161"/>
      <c r="Q428" s="161">
        <f>SUM(Q429:Q457)</f>
        <v>0</v>
      </c>
      <c r="R428" s="161"/>
      <c r="S428" s="161"/>
      <c r="T428" s="162"/>
      <c r="U428" s="161">
        <f>SUM(U429:U457)</f>
        <v>86.13</v>
      </c>
      <c r="AE428" t="s">
        <v>141</v>
      </c>
    </row>
    <row r="429" spans="1:60" outlineLevel="1" x14ac:dyDescent="0.2">
      <c r="A429" s="136">
        <v>210</v>
      </c>
      <c r="B429" s="146" t="s">
        <v>1001</v>
      </c>
      <c r="C429" s="174" t="s">
        <v>1002</v>
      </c>
      <c r="D429" s="148" t="s">
        <v>269</v>
      </c>
      <c r="E429" s="152">
        <v>17.399999999999999</v>
      </c>
      <c r="F429" s="158"/>
      <c r="G429" s="159">
        <f>ROUND(E429*F429,2)</f>
        <v>0</v>
      </c>
      <c r="H429" s="158"/>
      <c r="I429" s="159">
        <f>ROUND(E429*H429,2)</f>
        <v>0</v>
      </c>
      <c r="J429" s="158"/>
      <c r="K429" s="159">
        <f>ROUND(E429*J429,2)</f>
        <v>0</v>
      </c>
      <c r="L429" s="159">
        <v>15</v>
      </c>
      <c r="M429" s="159">
        <f>G429*(1+L429/100)</f>
        <v>0</v>
      </c>
      <c r="N429" s="159">
        <v>0</v>
      </c>
      <c r="O429" s="159">
        <f>ROUND(E429*N429,2)</f>
        <v>0</v>
      </c>
      <c r="P429" s="159">
        <v>0</v>
      </c>
      <c r="Q429" s="159">
        <f>ROUND(E429*P429,2)</f>
        <v>0</v>
      </c>
      <c r="R429" s="159"/>
      <c r="S429" s="159"/>
      <c r="T429" s="160">
        <v>0.15</v>
      </c>
      <c r="U429" s="159">
        <f>ROUND(E429*T429,2)</f>
        <v>2.61</v>
      </c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 t="s">
        <v>682</v>
      </c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">
      <c r="A430" s="136"/>
      <c r="B430" s="146"/>
      <c r="C430" s="175" t="s">
        <v>1256</v>
      </c>
      <c r="D430" s="149"/>
      <c r="E430" s="153">
        <v>12.8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60"/>
      <c r="U430" s="159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 t="s">
        <v>147</v>
      </c>
      <c r="AF430" s="135">
        <v>0</v>
      </c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">
      <c r="A431" s="136"/>
      <c r="B431" s="146"/>
      <c r="C431" s="175" t="s">
        <v>1257</v>
      </c>
      <c r="D431" s="149"/>
      <c r="E431" s="153">
        <v>4.5999999999999996</v>
      </c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60"/>
      <c r="U431" s="159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 t="s">
        <v>147</v>
      </c>
      <c r="AF431" s="135">
        <v>0</v>
      </c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outlineLevel="1" x14ac:dyDescent="0.2">
      <c r="A432" s="136">
        <v>211</v>
      </c>
      <c r="B432" s="146" t="s">
        <v>1005</v>
      </c>
      <c r="C432" s="174" t="s">
        <v>1006</v>
      </c>
      <c r="D432" s="148" t="s">
        <v>269</v>
      </c>
      <c r="E432" s="152">
        <v>3.3</v>
      </c>
      <c r="F432" s="158"/>
      <c r="G432" s="159">
        <f>ROUND(E432*F432,2)</f>
        <v>0</v>
      </c>
      <c r="H432" s="158"/>
      <c r="I432" s="159">
        <f>ROUND(E432*H432,2)</f>
        <v>0</v>
      </c>
      <c r="J432" s="158"/>
      <c r="K432" s="159">
        <f>ROUND(E432*J432,2)</f>
        <v>0</v>
      </c>
      <c r="L432" s="159">
        <v>15</v>
      </c>
      <c r="M432" s="159">
        <f>G432*(1+L432/100)</f>
        <v>0</v>
      </c>
      <c r="N432" s="159">
        <v>0</v>
      </c>
      <c r="O432" s="159">
        <f>ROUND(E432*N432,2)</f>
        <v>0</v>
      </c>
      <c r="P432" s="159">
        <v>0</v>
      </c>
      <c r="Q432" s="159">
        <f>ROUND(E432*P432,2)</f>
        <v>0</v>
      </c>
      <c r="R432" s="159"/>
      <c r="S432" s="159"/>
      <c r="T432" s="160">
        <v>0.17</v>
      </c>
      <c r="U432" s="159">
        <f>ROUND(E432*T432,2)</f>
        <v>0.56000000000000005</v>
      </c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 t="s">
        <v>682</v>
      </c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ht="22.5" outlineLevel="1" x14ac:dyDescent="0.2">
      <c r="A433" s="136">
        <v>212</v>
      </c>
      <c r="B433" s="146" t="s">
        <v>1008</v>
      </c>
      <c r="C433" s="174" t="s">
        <v>1009</v>
      </c>
      <c r="D433" s="148" t="s">
        <v>202</v>
      </c>
      <c r="E433" s="152">
        <v>1.4850000000000001</v>
      </c>
      <c r="F433" s="158"/>
      <c r="G433" s="159">
        <f>ROUND(E433*F433,2)</f>
        <v>0</v>
      </c>
      <c r="H433" s="158"/>
      <c r="I433" s="159">
        <f>ROUND(E433*H433,2)</f>
        <v>0</v>
      </c>
      <c r="J433" s="158"/>
      <c r="K433" s="159">
        <f>ROUND(E433*J433,2)</f>
        <v>0</v>
      </c>
      <c r="L433" s="159">
        <v>15</v>
      </c>
      <c r="M433" s="159">
        <f>G433*(1+L433/100)</f>
        <v>0</v>
      </c>
      <c r="N433" s="159">
        <v>2.3999999999999998E-3</v>
      </c>
      <c r="O433" s="159">
        <f>ROUND(E433*N433,2)</f>
        <v>0</v>
      </c>
      <c r="P433" s="159">
        <v>0</v>
      </c>
      <c r="Q433" s="159">
        <f>ROUND(E433*P433,2)</f>
        <v>0</v>
      </c>
      <c r="R433" s="159"/>
      <c r="S433" s="159"/>
      <c r="T433" s="160">
        <v>1.27</v>
      </c>
      <c r="U433" s="159">
        <f>ROUND(E433*T433,2)</f>
        <v>1.89</v>
      </c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 t="s">
        <v>682</v>
      </c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outlineLevel="1" x14ac:dyDescent="0.2">
      <c r="A434" s="136"/>
      <c r="B434" s="146"/>
      <c r="C434" s="175" t="s">
        <v>1010</v>
      </c>
      <c r="D434" s="149"/>
      <c r="E434" s="153">
        <v>1.4850000000000001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60"/>
      <c r="U434" s="159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 t="s">
        <v>147</v>
      </c>
      <c r="AF434" s="135">
        <v>0</v>
      </c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outlineLevel="1" x14ac:dyDescent="0.2">
      <c r="A435" s="136">
        <v>213</v>
      </c>
      <c r="B435" s="146" t="s">
        <v>1011</v>
      </c>
      <c r="C435" s="174" t="s">
        <v>1012</v>
      </c>
      <c r="D435" s="148" t="s">
        <v>269</v>
      </c>
      <c r="E435" s="152">
        <v>1.8</v>
      </c>
      <c r="F435" s="158"/>
      <c r="G435" s="159">
        <f>ROUND(E435*F435,2)</f>
        <v>0</v>
      </c>
      <c r="H435" s="158"/>
      <c r="I435" s="159">
        <f>ROUND(E435*H435,2)</f>
        <v>0</v>
      </c>
      <c r="J435" s="158"/>
      <c r="K435" s="159">
        <f>ROUND(E435*J435,2)</f>
        <v>0</v>
      </c>
      <c r="L435" s="159">
        <v>15</v>
      </c>
      <c r="M435" s="159">
        <f>G435*(1+L435/100)</f>
        <v>0</v>
      </c>
      <c r="N435" s="159">
        <v>6.0800000000000003E-3</v>
      </c>
      <c r="O435" s="159">
        <f>ROUND(E435*N435,2)</f>
        <v>0.01</v>
      </c>
      <c r="P435" s="159">
        <v>0</v>
      </c>
      <c r="Q435" s="159">
        <f>ROUND(E435*P435,2)</f>
        <v>0</v>
      </c>
      <c r="R435" s="159"/>
      <c r="S435" s="159"/>
      <c r="T435" s="160">
        <v>0.3</v>
      </c>
      <c r="U435" s="159">
        <f>ROUND(E435*T435,2)</f>
        <v>0.54</v>
      </c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 t="s">
        <v>682</v>
      </c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 x14ac:dyDescent="0.2">
      <c r="A436" s="136"/>
      <c r="B436" s="146"/>
      <c r="C436" s="175" t="s">
        <v>1013</v>
      </c>
      <c r="D436" s="149"/>
      <c r="E436" s="153">
        <v>1.8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60"/>
      <c r="U436" s="159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 t="s">
        <v>147</v>
      </c>
      <c r="AF436" s="135">
        <v>0</v>
      </c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1" x14ac:dyDescent="0.2">
      <c r="A437" s="136">
        <v>214</v>
      </c>
      <c r="B437" s="146" t="s">
        <v>1014</v>
      </c>
      <c r="C437" s="174" t="s">
        <v>1015</v>
      </c>
      <c r="D437" s="148" t="s">
        <v>269</v>
      </c>
      <c r="E437" s="152">
        <v>72.599999999999994</v>
      </c>
      <c r="F437" s="158"/>
      <c r="G437" s="159">
        <f>ROUND(E437*F437,2)</f>
        <v>0</v>
      </c>
      <c r="H437" s="158"/>
      <c r="I437" s="159">
        <f>ROUND(E437*H437,2)</f>
        <v>0</v>
      </c>
      <c r="J437" s="158"/>
      <c r="K437" s="159">
        <f>ROUND(E437*J437,2)</f>
        <v>0</v>
      </c>
      <c r="L437" s="159">
        <v>15</v>
      </c>
      <c r="M437" s="159">
        <f>G437*(1+L437/100)</f>
        <v>0</v>
      </c>
      <c r="N437" s="159">
        <v>2.4000000000000001E-4</v>
      </c>
      <c r="O437" s="159">
        <f>ROUND(E437*N437,2)</f>
        <v>0.02</v>
      </c>
      <c r="P437" s="159">
        <v>0</v>
      </c>
      <c r="Q437" s="159">
        <f>ROUND(E437*P437,2)</f>
        <v>0</v>
      </c>
      <c r="R437" s="159"/>
      <c r="S437" s="159"/>
      <c r="T437" s="160">
        <v>0.16900000000000001</v>
      </c>
      <c r="U437" s="159">
        <f>ROUND(E437*T437,2)</f>
        <v>12.27</v>
      </c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 t="s">
        <v>682</v>
      </c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outlineLevel="1" x14ac:dyDescent="0.2">
      <c r="A438" s="136"/>
      <c r="B438" s="146"/>
      <c r="C438" s="175" t="s">
        <v>1258</v>
      </c>
      <c r="D438" s="149"/>
      <c r="E438" s="153">
        <v>17.8</v>
      </c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60"/>
      <c r="U438" s="159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 t="s">
        <v>147</v>
      </c>
      <c r="AF438" s="135">
        <v>0</v>
      </c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ht="33.75" outlineLevel="1" x14ac:dyDescent="0.2">
      <c r="A439" s="136"/>
      <c r="B439" s="146"/>
      <c r="C439" s="175" t="s">
        <v>1259</v>
      </c>
      <c r="D439" s="149"/>
      <c r="E439" s="153">
        <v>30.8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60"/>
      <c r="U439" s="159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 t="s">
        <v>147</v>
      </c>
      <c r="AF439" s="135">
        <v>0</v>
      </c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 x14ac:dyDescent="0.2">
      <c r="A440" s="136"/>
      <c r="B440" s="146"/>
      <c r="C440" s="175" t="s">
        <v>1260</v>
      </c>
      <c r="D440" s="149"/>
      <c r="E440" s="153">
        <v>13.5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60"/>
      <c r="U440" s="159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 t="s">
        <v>147</v>
      </c>
      <c r="AF440" s="135">
        <v>0</v>
      </c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1" x14ac:dyDescent="0.2">
      <c r="A441" s="136"/>
      <c r="B441" s="146"/>
      <c r="C441" s="175" t="s">
        <v>1261</v>
      </c>
      <c r="D441" s="149"/>
      <c r="E441" s="153">
        <v>10.5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60"/>
      <c r="U441" s="159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 t="s">
        <v>147</v>
      </c>
      <c r="AF441" s="135">
        <v>0</v>
      </c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 x14ac:dyDescent="0.2">
      <c r="A442" s="136">
        <v>215</v>
      </c>
      <c r="B442" s="146" t="s">
        <v>1019</v>
      </c>
      <c r="C442" s="174" t="s">
        <v>1020</v>
      </c>
      <c r="D442" s="148" t="s">
        <v>269</v>
      </c>
      <c r="E442" s="152">
        <v>74.400000000000006</v>
      </c>
      <c r="F442" s="158"/>
      <c r="G442" s="159">
        <f>ROUND(E442*F442,2)</f>
        <v>0</v>
      </c>
      <c r="H442" s="158"/>
      <c r="I442" s="159">
        <f>ROUND(E442*H442,2)</f>
        <v>0</v>
      </c>
      <c r="J442" s="158"/>
      <c r="K442" s="159">
        <f>ROUND(E442*J442,2)</f>
        <v>0</v>
      </c>
      <c r="L442" s="159">
        <v>15</v>
      </c>
      <c r="M442" s="159">
        <f>G442*(1+L442/100)</f>
        <v>0</v>
      </c>
      <c r="N442" s="159">
        <v>0</v>
      </c>
      <c r="O442" s="159">
        <f>ROUND(E442*N442,2)</f>
        <v>0</v>
      </c>
      <c r="P442" s="159">
        <v>0</v>
      </c>
      <c r="Q442" s="159">
        <f>ROUND(E442*P442,2)</f>
        <v>0</v>
      </c>
      <c r="R442" s="159"/>
      <c r="S442" s="159"/>
      <c r="T442" s="160">
        <v>0.154</v>
      </c>
      <c r="U442" s="159">
        <f>ROUND(E442*T442,2)</f>
        <v>11.46</v>
      </c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 t="s">
        <v>150</v>
      </c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1" x14ac:dyDescent="0.2">
      <c r="A443" s="136">
        <v>216</v>
      </c>
      <c r="B443" s="146" t="s">
        <v>1021</v>
      </c>
      <c r="C443" s="174" t="s">
        <v>1022</v>
      </c>
      <c r="D443" s="148" t="s">
        <v>202</v>
      </c>
      <c r="E443" s="152">
        <v>66.819999999999993</v>
      </c>
      <c r="F443" s="158"/>
      <c r="G443" s="159">
        <f>ROUND(E443*F443,2)</f>
        <v>0</v>
      </c>
      <c r="H443" s="158"/>
      <c r="I443" s="159">
        <f>ROUND(E443*H443,2)</f>
        <v>0</v>
      </c>
      <c r="J443" s="158"/>
      <c r="K443" s="159">
        <f>ROUND(E443*J443,2)</f>
        <v>0</v>
      </c>
      <c r="L443" s="159">
        <v>15</v>
      </c>
      <c r="M443" s="159">
        <f>G443*(1+L443/100)</f>
        <v>0</v>
      </c>
      <c r="N443" s="159">
        <v>5.6100000000000004E-3</v>
      </c>
      <c r="O443" s="159">
        <f>ROUND(E443*N443,2)</f>
        <v>0.37</v>
      </c>
      <c r="P443" s="159">
        <v>0</v>
      </c>
      <c r="Q443" s="159">
        <f>ROUND(E443*P443,2)</f>
        <v>0</v>
      </c>
      <c r="R443" s="159"/>
      <c r="S443" s="159"/>
      <c r="T443" s="160">
        <v>0.85</v>
      </c>
      <c r="U443" s="159">
        <f>ROUND(E443*T443,2)</f>
        <v>56.8</v>
      </c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 t="s">
        <v>682</v>
      </c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ht="22.5" outlineLevel="1" x14ac:dyDescent="0.2">
      <c r="A444" s="136"/>
      <c r="B444" s="146"/>
      <c r="C444" s="175" t="s">
        <v>1262</v>
      </c>
      <c r="D444" s="149"/>
      <c r="E444" s="153">
        <v>59.34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60"/>
      <c r="U444" s="159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 t="s">
        <v>147</v>
      </c>
      <c r="AF444" s="135">
        <v>0</v>
      </c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 x14ac:dyDescent="0.2">
      <c r="A445" s="136"/>
      <c r="B445" s="146"/>
      <c r="C445" s="175" t="s">
        <v>1263</v>
      </c>
      <c r="D445" s="149"/>
      <c r="E445" s="153">
        <v>7.48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60"/>
      <c r="U445" s="159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 t="s">
        <v>147</v>
      </c>
      <c r="AF445" s="135">
        <v>0</v>
      </c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 x14ac:dyDescent="0.2">
      <c r="A446" s="136">
        <v>217</v>
      </c>
      <c r="B446" s="146" t="s">
        <v>1025</v>
      </c>
      <c r="C446" s="174" t="s">
        <v>1026</v>
      </c>
      <c r="D446" s="148" t="s">
        <v>269</v>
      </c>
      <c r="E446" s="152">
        <v>20</v>
      </c>
      <c r="F446" s="158"/>
      <c r="G446" s="159">
        <f>ROUND(E446*F446,2)</f>
        <v>0</v>
      </c>
      <c r="H446" s="158"/>
      <c r="I446" s="159">
        <f>ROUND(E446*H446,2)</f>
        <v>0</v>
      </c>
      <c r="J446" s="158"/>
      <c r="K446" s="159">
        <f>ROUND(E446*J446,2)</f>
        <v>0</v>
      </c>
      <c r="L446" s="159">
        <v>15</v>
      </c>
      <c r="M446" s="159">
        <f>G446*(1+L446/100)</f>
        <v>0</v>
      </c>
      <c r="N446" s="159">
        <v>2.2000000000000001E-4</v>
      </c>
      <c r="O446" s="159">
        <f>ROUND(E446*N446,2)</f>
        <v>0</v>
      </c>
      <c r="P446" s="159">
        <v>0</v>
      </c>
      <c r="Q446" s="159">
        <f>ROUND(E446*P446,2)</f>
        <v>0</v>
      </c>
      <c r="R446" s="159"/>
      <c r="S446" s="159"/>
      <c r="T446" s="160">
        <v>0</v>
      </c>
      <c r="U446" s="159">
        <f>ROUND(E446*T446,2)</f>
        <v>0</v>
      </c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 t="s">
        <v>736</v>
      </c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 x14ac:dyDescent="0.2">
      <c r="A447" s="136">
        <v>218</v>
      </c>
      <c r="B447" s="146" t="s">
        <v>1027</v>
      </c>
      <c r="C447" s="174" t="s">
        <v>1028</v>
      </c>
      <c r="D447" s="148" t="s">
        <v>269</v>
      </c>
      <c r="E447" s="152">
        <v>4</v>
      </c>
      <c r="F447" s="158"/>
      <c r="G447" s="159">
        <f>ROUND(E447*F447,2)</f>
        <v>0</v>
      </c>
      <c r="H447" s="158"/>
      <c r="I447" s="159">
        <f>ROUND(E447*H447,2)</f>
        <v>0</v>
      </c>
      <c r="J447" s="158"/>
      <c r="K447" s="159">
        <f>ROUND(E447*J447,2)</f>
        <v>0</v>
      </c>
      <c r="L447" s="159">
        <v>15</v>
      </c>
      <c r="M447" s="159">
        <f>G447*(1+L447/100)</f>
        <v>0</v>
      </c>
      <c r="N447" s="159">
        <v>0</v>
      </c>
      <c r="O447" s="159">
        <f>ROUND(E447*N447,2)</f>
        <v>0</v>
      </c>
      <c r="P447" s="159">
        <v>0</v>
      </c>
      <c r="Q447" s="159">
        <f>ROUND(E447*P447,2)</f>
        <v>0</v>
      </c>
      <c r="R447" s="159"/>
      <c r="S447" s="159"/>
      <c r="T447" s="160">
        <v>0</v>
      </c>
      <c r="U447" s="159">
        <f>ROUND(E447*T447,2)</f>
        <v>0</v>
      </c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 t="s">
        <v>736</v>
      </c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 x14ac:dyDescent="0.2">
      <c r="A448" s="136">
        <v>219</v>
      </c>
      <c r="B448" s="146" t="s">
        <v>1029</v>
      </c>
      <c r="C448" s="174" t="s">
        <v>1264</v>
      </c>
      <c r="D448" s="148" t="s">
        <v>202</v>
      </c>
      <c r="E448" s="152">
        <v>24.024999999999999</v>
      </c>
      <c r="F448" s="158"/>
      <c r="G448" s="159">
        <f>ROUND(E448*F448,2)</f>
        <v>0</v>
      </c>
      <c r="H448" s="158"/>
      <c r="I448" s="159">
        <f>ROUND(E448*H448,2)</f>
        <v>0</v>
      </c>
      <c r="J448" s="158"/>
      <c r="K448" s="159">
        <f>ROUND(E448*J448,2)</f>
        <v>0</v>
      </c>
      <c r="L448" s="159">
        <v>15</v>
      </c>
      <c r="M448" s="159">
        <f>G448*(1+L448/100)</f>
        <v>0</v>
      </c>
      <c r="N448" s="159">
        <v>1.9199999999999998E-2</v>
      </c>
      <c r="O448" s="159">
        <f>ROUND(E448*N448,2)</f>
        <v>0.46</v>
      </c>
      <c r="P448" s="159">
        <v>0</v>
      </c>
      <c r="Q448" s="159">
        <f>ROUND(E448*P448,2)</f>
        <v>0</v>
      </c>
      <c r="R448" s="159"/>
      <c r="S448" s="159"/>
      <c r="T448" s="160">
        <v>0</v>
      </c>
      <c r="U448" s="159">
        <f>ROUND(E448*T448,2)</f>
        <v>0</v>
      </c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 t="s">
        <v>736</v>
      </c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 x14ac:dyDescent="0.2">
      <c r="A449" s="136"/>
      <c r="B449" s="146"/>
      <c r="C449" s="175" t="s">
        <v>1265</v>
      </c>
      <c r="D449" s="149"/>
      <c r="E449" s="153">
        <v>24.024999999999999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60"/>
      <c r="U449" s="159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 t="s">
        <v>147</v>
      </c>
      <c r="AF449" s="135">
        <v>0</v>
      </c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outlineLevel="1" x14ac:dyDescent="0.2">
      <c r="A450" s="136">
        <v>220</v>
      </c>
      <c r="B450" s="146" t="s">
        <v>1032</v>
      </c>
      <c r="C450" s="174" t="s">
        <v>1033</v>
      </c>
      <c r="D450" s="148" t="s">
        <v>202</v>
      </c>
      <c r="E450" s="152">
        <v>51.524000000000001</v>
      </c>
      <c r="F450" s="158"/>
      <c r="G450" s="159">
        <f>ROUND(E450*F450,2)</f>
        <v>0</v>
      </c>
      <c r="H450" s="158"/>
      <c r="I450" s="159">
        <f>ROUND(E450*H450,2)</f>
        <v>0</v>
      </c>
      <c r="J450" s="158"/>
      <c r="K450" s="159">
        <f>ROUND(E450*J450,2)</f>
        <v>0</v>
      </c>
      <c r="L450" s="159">
        <v>15</v>
      </c>
      <c r="M450" s="159">
        <f>G450*(1+L450/100)</f>
        <v>0</v>
      </c>
      <c r="N450" s="159">
        <v>1.9199999999999998E-2</v>
      </c>
      <c r="O450" s="159">
        <f>ROUND(E450*N450,2)</f>
        <v>0.99</v>
      </c>
      <c r="P450" s="159">
        <v>0</v>
      </c>
      <c r="Q450" s="159">
        <f>ROUND(E450*P450,2)</f>
        <v>0</v>
      </c>
      <c r="R450" s="159"/>
      <c r="S450" s="159"/>
      <c r="T450" s="160">
        <v>0</v>
      </c>
      <c r="U450" s="159">
        <f>ROUND(E450*T450,2)</f>
        <v>0</v>
      </c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 t="s">
        <v>736</v>
      </c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ht="22.5" outlineLevel="1" x14ac:dyDescent="0.2">
      <c r="A451" s="136"/>
      <c r="B451" s="146"/>
      <c r="C451" s="175" t="s">
        <v>1266</v>
      </c>
      <c r="D451" s="149"/>
      <c r="E451" s="153">
        <v>43.295999999999999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60"/>
      <c r="U451" s="159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 t="s">
        <v>147</v>
      </c>
      <c r="AF451" s="135">
        <v>0</v>
      </c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1" x14ac:dyDescent="0.2">
      <c r="A452" s="136"/>
      <c r="B452" s="146"/>
      <c r="C452" s="175" t="s">
        <v>1267</v>
      </c>
      <c r="D452" s="149"/>
      <c r="E452" s="153">
        <v>8.2279999999999998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60"/>
      <c r="U452" s="159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 t="s">
        <v>147</v>
      </c>
      <c r="AF452" s="135">
        <v>0</v>
      </c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outlineLevel="1" x14ac:dyDescent="0.2">
      <c r="A453" s="136">
        <v>221</v>
      </c>
      <c r="B453" s="146" t="s">
        <v>1037</v>
      </c>
      <c r="C453" s="174" t="s">
        <v>1038</v>
      </c>
      <c r="D453" s="148" t="s">
        <v>304</v>
      </c>
      <c r="E453" s="152">
        <v>200.93333000000001</v>
      </c>
      <c r="F453" s="158"/>
      <c r="G453" s="159">
        <f>ROUND(E453*F453,2)</f>
        <v>0</v>
      </c>
      <c r="H453" s="158"/>
      <c r="I453" s="159">
        <f>ROUND(E453*H453,2)</f>
        <v>0</v>
      </c>
      <c r="J453" s="158"/>
      <c r="K453" s="159">
        <f>ROUND(E453*J453,2)</f>
        <v>0</v>
      </c>
      <c r="L453" s="159">
        <v>15</v>
      </c>
      <c r="M453" s="159">
        <f>G453*(1+L453/100)</f>
        <v>0</v>
      </c>
      <c r="N453" s="159">
        <v>4.2999999999999999E-4</v>
      </c>
      <c r="O453" s="159">
        <f>ROUND(E453*N453,2)</f>
        <v>0.09</v>
      </c>
      <c r="P453" s="159">
        <v>0</v>
      </c>
      <c r="Q453" s="159">
        <f>ROUND(E453*P453,2)</f>
        <v>0</v>
      </c>
      <c r="R453" s="159"/>
      <c r="S453" s="159"/>
      <c r="T453" s="160">
        <v>0</v>
      </c>
      <c r="U453" s="159">
        <f>ROUND(E453*T453,2)</f>
        <v>0</v>
      </c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 t="s">
        <v>736</v>
      </c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</row>
    <row r="454" spans="1:60" ht="33.75" outlineLevel="1" x14ac:dyDescent="0.2">
      <c r="A454" s="136"/>
      <c r="B454" s="146"/>
      <c r="C454" s="175" t="s">
        <v>1268</v>
      </c>
      <c r="D454" s="149"/>
      <c r="E454" s="153">
        <v>112.93333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60"/>
      <c r="U454" s="159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 t="s">
        <v>147</v>
      </c>
      <c r="AF454" s="135">
        <v>0</v>
      </c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outlineLevel="1" x14ac:dyDescent="0.2">
      <c r="A455" s="136"/>
      <c r="B455" s="146"/>
      <c r="C455" s="175" t="s">
        <v>1269</v>
      </c>
      <c r="D455" s="149"/>
      <c r="E455" s="153">
        <v>49.5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60"/>
      <c r="U455" s="159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 t="s">
        <v>147</v>
      </c>
      <c r="AF455" s="135">
        <v>0</v>
      </c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</row>
    <row r="456" spans="1:60" outlineLevel="1" x14ac:dyDescent="0.2">
      <c r="A456" s="136"/>
      <c r="B456" s="146"/>
      <c r="C456" s="175" t="s">
        <v>1270</v>
      </c>
      <c r="D456" s="149"/>
      <c r="E456" s="153">
        <v>38.5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60"/>
      <c r="U456" s="159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 t="s">
        <v>147</v>
      </c>
      <c r="AF456" s="135">
        <v>0</v>
      </c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</row>
    <row r="457" spans="1:60" outlineLevel="1" x14ac:dyDescent="0.2">
      <c r="A457" s="136">
        <v>222</v>
      </c>
      <c r="B457" s="146" t="s">
        <v>1041</v>
      </c>
      <c r="C457" s="174" t="s">
        <v>1042</v>
      </c>
      <c r="D457" s="148" t="s">
        <v>0</v>
      </c>
      <c r="E457" s="155"/>
      <c r="F457" s="158"/>
      <c r="G457" s="159">
        <f>ROUND(E457*F457,2)</f>
        <v>0</v>
      </c>
      <c r="H457" s="158"/>
      <c r="I457" s="159">
        <f>ROUND(E457*H457,2)</f>
        <v>0</v>
      </c>
      <c r="J457" s="158"/>
      <c r="K457" s="159">
        <f>ROUND(E457*J457,2)</f>
        <v>0</v>
      </c>
      <c r="L457" s="159">
        <v>15</v>
      </c>
      <c r="M457" s="159">
        <f>G457*(1+L457/100)</f>
        <v>0</v>
      </c>
      <c r="N457" s="159">
        <v>0</v>
      </c>
      <c r="O457" s="159">
        <f>ROUND(E457*N457,2)</f>
        <v>0</v>
      </c>
      <c r="P457" s="159">
        <v>0</v>
      </c>
      <c r="Q457" s="159">
        <f>ROUND(E457*P457,2)</f>
        <v>0</v>
      </c>
      <c r="R457" s="159"/>
      <c r="S457" s="159"/>
      <c r="T457" s="160">
        <v>0</v>
      </c>
      <c r="U457" s="159">
        <f>ROUND(E457*T457,2)</f>
        <v>0</v>
      </c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 t="s">
        <v>365</v>
      </c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x14ac:dyDescent="0.2">
      <c r="A458" s="142" t="s">
        <v>140</v>
      </c>
      <c r="B458" s="147" t="s">
        <v>101</v>
      </c>
      <c r="C458" s="176" t="s">
        <v>102</v>
      </c>
      <c r="D458" s="150"/>
      <c r="E458" s="154"/>
      <c r="F458" s="161"/>
      <c r="G458" s="161">
        <f>SUMIF(AE459:AE461,"&lt;&gt;NOR",G459:G461)</f>
        <v>0</v>
      </c>
      <c r="H458" s="161"/>
      <c r="I458" s="161">
        <f>SUM(I459:I461)</f>
        <v>0</v>
      </c>
      <c r="J458" s="161"/>
      <c r="K458" s="161">
        <f>SUM(K459:K461)</f>
        <v>0</v>
      </c>
      <c r="L458" s="161"/>
      <c r="M458" s="161">
        <f>SUM(M459:M461)</f>
        <v>0</v>
      </c>
      <c r="N458" s="161"/>
      <c r="O458" s="161">
        <f>SUM(O459:O461)</f>
        <v>0.86</v>
      </c>
      <c r="P458" s="161"/>
      <c r="Q458" s="161">
        <f>SUM(Q459:Q461)</f>
        <v>0</v>
      </c>
      <c r="R458" s="161"/>
      <c r="S458" s="161"/>
      <c r="T458" s="162"/>
      <c r="U458" s="161">
        <f>SUM(U459:U461)</f>
        <v>104.58</v>
      </c>
      <c r="AE458" t="s">
        <v>141</v>
      </c>
    </row>
    <row r="459" spans="1:60" outlineLevel="1" x14ac:dyDescent="0.2">
      <c r="A459" s="136">
        <v>223</v>
      </c>
      <c r="B459" s="146" t="s">
        <v>1043</v>
      </c>
      <c r="C459" s="174" t="s">
        <v>1044</v>
      </c>
      <c r="D459" s="148" t="s">
        <v>202</v>
      </c>
      <c r="E459" s="152">
        <v>105.55</v>
      </c>
      <c r="F459" s="158"/>
      <c r="G459" s="159">
        <f>ROUND(E459*F459,2)</f>
        <v>0</v>
      </c>
      <c r="H459" s="158"/>
      <c r="I459" s="159">
        <f>ROUND(E459*H459,2)</f>
        <v>0</v>
      </c>
      <c r="J459" s="158"/>
      <c r="K459" s="159">
        <f>ROUND(E459*J459,2)</f>
        <v>0</v>
      </c>
      <c r="L459" s="159">
        <v>15</v>
      </c>
      <c r="M459" s="159">
        <f>G459*(1+L459/100)</f>
        <v>0</v>
      </c>
      <c r="N459" s="159">
        <v>8.1600000000000006E-3</v>
      </c>
      <c r="O459" s="159">
        <f>ROUND(E459*N459,2)</f>
        <v>0.86</v>
      </c>
      <c r="P459" s="159">
        <v>0</v>
      </c>
      <c r="Q459" s="159">
        <f>ROUND(E459*P459,2)</f>
        <v>0</v>
      </c>
      <c r="R459" s="159"/>
      <c r="S459" s="159"/>
      <c r="T459" s="160">
        <v>0.99085000000000001</v>
      </c>
      <c r="U459" s="159">
        <f>ROUND(E459*T459,2)</f>
        <v>104.58</v>
      </c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 t="s">
        <v>690</v>
      </c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 x14ac:dyDescent="0.2">
      <c r="A460" s="136"/>
      <c r="B460" s="146"/>
      <c r="C460" s="175" t="s">
        <v>1271</v>
      </c>
      <c r="D460" s="149"/>
      <c r="E460" s="153">
        <v>30.67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60"/>
      <c r="U460" s="159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 t="s">
        <v>147</v>
      </c>
      <c r="AF460" s="135">
        <v>0</v>
      </c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outlineLevel="1" x14ac:dyDescent="0.2">
      <c r="A461" s="136"/>
      <c r="B461" s="146"/>
      <c r="C461" s="175" t="s">
        <v>1272</v>
      </c>
      <c r="D461" s="149"/>
      <c r="E461" s="153">
        <v>74.88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60"/>
      <c r="U461" s="159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 t="s">
        <v>147</v>
      </c>
      <c r="AF461" s="135">
        <v>0</v>
      </c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x14ac:dyDescent="0.2">
      <c r="A462" s="142" t="s">
        <v>140</v>
      </c>
      <c r="B462" s="147" t="s">
        <v>103</v>
      </c>
      <c r="C462" s="176" t="s">
        <v>104</v>
      </c>
      <c r="D462" s="150"/>
      <c r="E462" s="154"/>
      <c r="F462" s="161"/>
      <c r="G462" s="161">
        <f>SUMIF(AE463:AE478,"&lt;&gt;NOR",G463:G478)</f>
        <v>0</v>
      </c>
      <c r="H462" s="161"/>
      <c r="I462" s="161">
        <f>SUM(I463:I478)</f>
        <v>0</v>
      </c>
      <c r="J462" s="161"/>
      <c r="K462" s="161">
        <f>SUM(K463:K478)</f>
        <v>0</v>
      </c>
      <c r="L462" s="161"/>
      <c r="M462" s="161">
        <f>SUM(M463:M478)</f>
        <v>0</v>
      </c>
      <c r="N462" s="161"/>
      <c r="O462" s="161">
        <f>SUM(O463:O478)</f>
        <v>0.81</v>
      </c>
      <c r="P462" s="161"/>
      <c r="Q462" s="161">
        <f>SUM(Q463:Q478)</f>
        <v>0</v>
      </c>
      <c r="R462" s="161"/>
      <c r="S462" s="161"/>
      <c r="T462" s="162"/>
      <c r="U462" s="161">
        <f>SUM(U463:U478)</f>
        <v>75.83</v>
      </c>
      <c r="AE462" t="s">
        <v>141</v>
      </c>
    </row>
    <row r="463" spans="1:60" outlineLevel="1" x14ac:dyDescent="0.2">
      <c r="A463" s="136">
        <v>224</v>
      </c>
      <c r="B463" s="146" t="s">
        <v>1047</v>
      </c>
      <c r="C463" s="174" t="s">
        <v>1048</v>
      </c>
      <c r="D463" s="148" t="s">
        <v>269</v>
      </c>
      <c r="E463" s="152">
        <v>12.25</v>
      </c>
      <c r="F463" s="158"/>
      <c r="G463" s="159">
        <f>ROUND(E463*F463,2)</f>
        <v>0</v>
      </c>
      <c r="H463" s="158"/>
      <c r="I463" s="159">
        <f>ROUND(E463*H463,2)</f>
        <v>0</v>
      </c>
      <c r="J463" s="158"/>
      <c r="K463" s="159">
        <f>ROUND(E463*J463,2)</f>
        <v>0</v>
      </c>
      <c r="L463" s="159">
        <v>15</v>
      </c>
      <c r="M463" s="159">
        <f>G463*(1+L463/100)</f>
        <v>0</v>
      </c>
      <c r="N463" s="159">
        <v>0</v>
      </c>
      <c r="O463" s="159">
        <f>ROUND(E463*N463,2)</f>
        <v>0</v>
      </c>
      <c r="P463" s="159">
        <v>0</v>
      </c>
      <c r="Q463" s="159">
        <f>ROUND(E463*P463,2)</f>
        <v>0</v>
      </c>
      <c r="R463" s="159"/>
      <c r="S463" s="159"/>
      <c r="T463" s="160">
        <v>0.12</v>
      </c>
      <c r="U463" s="159">
        <f>ROUND(E463*T463,2)</f>
        <v>1.47</v>
      </c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 t="s">
        <v>150</v>
      </c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1" x14ac:dyDescent="0.2">
      <c r="A464" s="136"/>
      <c r="B464" s="146"/>
      <c r="C464" s="175" t="s">
        <v>1273</v>
      </c>
      <c r="D464" s="149"/>
      <c r="E464" s="153">
        <v>4.9000000000000004</v>
      </c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60"/>
      <c r="U464" s="159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 t="s">
        <v>147</v>
      </c>
      <c r="AF464" s="135">
        <v>0</v>
      </c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 x14ac:dyDescent="0.2">
      <c r="A465" s="136"/>
      <c r="B465" s="146"/>
      <c r="C465" s="175" t="s">
        <v>1274</v>
      </c>
      <c r="D465" s="149"/>
      <c r="E465" s="153">
        <v>7.35</v>
      </c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60"/>
      <c r="U465" s="159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 t="s">
        <v>147</v>
      </c>
      <c r="AF465" s="135">
        <v>0</v>
      </c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ht="22.5" outlineLevel="1" x14ac:dyDescent="0.2">
      <c r="A466" s="136">
        <v>225</v>
      </c>
      <c r="B466" s="146" t="s">
        <v>1051</v>
      </c>
      <c r="C466" s="174" t="s">
        <v>1052</v>
      </c>
      <c r="D466" s="148" t="s">
        <v>202</v>
      </c>
      <c r="E466" s="152">
        <v>2.88</v>
      </c>
      <c r="F466" s="158"/>
      <c r="G466" s="159">
        <f>ROUND(E466*F466,2)</f>
        <v>0</v>
      </c>
      <c r="H466" s="158"/>
      <c r="I466" s="159">
        <f>ROUND(E466*H466,2)</f>
        <v>0</v>
      </c>
      <c r="J466" s="158"/>
      <c r="K466" s="159">
        <f>ROUND(E466*J466,2)</f>
        <v>0</v>
      </c>
      <c r="L466" s="159">
        <v>15</v>
      </c>
      <c r="M466" s="159">
        <f>G466*(1+L466/100)</f>
        <v>0</v>
      </c>
      <c r="N466" s="159">
        <v>3.48E-3</v>
      </c>
      <c r="O466" s="159">
        <f>ROUND(E466*N466,2)</f>
        <v>0.01</v>
      </c>
      <c r="P466" s="159">
        <v>0</v>
      </c>
      <c r="Q466" s="159">
        <f>ROUND(E466*P466,2)</f>
        <v>0</v>
      </c>
      <c r="R466" s="159"/>
      <c r="S466" s="159"/>
      <c r="T466" s="160">
        <v>1.9299599999999999</v>
      </c>
      <c r="U466" s="159">
        <f>ROUND(E466*T466,2)</f>
        <v>5.56</v>
      </c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 t="s">
        <v>690</v>
      </c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outlineLevel="1" x14ac:dyDescent="0.2">
      <c r="A467" s="136"/>
      <c r="B467" s="146"/>
      <c r="C467" s="175" t="s">
        <v>1155</v>
      </c>
      <c r="D467" s="149"/>
      <c r="E467" s="153">
        <v>2.88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60"/>
      <c r="U467" s="159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 t="s">
        <v>147</v>
      </c>
      <c r="AF467" s="135">
        <v>0</v>
      </c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/>
      <c r="BG467" s="135"/>
      <c r="BH467" s="135"/>
    </row>
    <row r="468" spans="1:60" ht="22.5" outlineLevel="1" x14ac:dyDescent="0.2">
      <c r="A468" s="136">
        <v>226</v>
      </c>
      <c r="B468" s="146" t="s">
        <v>1054</v>
      </c>
      <c r="C468" s="174" t="s">
        <v>1055</v>
      </c>
      <c r="D468" s="148" t="s">
        <v>202</v>
      </c>
      <c r="E468" s="152">
        <v>43.52</v>
      </c>
      <c r="F468" s="158"/>
      <c r="G468" s="159">
        <f>ROUND(E468*F468,2)</f>
        <v>0</v>
      </c>
      <c r="H468" s="158"/>
      <c r="I468" s="159">
        <f>ROUND(E468*H468,2)</f>
        <v>0</v>
      </c>
      <c r="J468" s="158"/>
      <c r="K468" s="159">
        <f>ROUND(E468*J468,2)</f>
        <v>0</v>
      </c>
      <c r="L468" s="159">
        <v>15</v>
      </c>
      <c r="M468" s="159">
        <f>G468*(1+L468/100)</f>
        <v>0</v>
      </c>
      <c r="N468" s="159">
        <v>3.48E-3</v>
      </c>
      <c r="O468" s="159">
        <f>ROUND(E468*N468,2)</f>
        <v>0.15</v>
      </c>
      <c r="P468" s="159">
        <v>0</v>
      </c>
      <c r="Q468" s="159">
        <f>ROUND(E468*P468,2)</f>
        <v>0</v>
      </c>
      <c r="R468" s="159"/>
      <c r="S468" s="159"/>
      <c r="T468" s="160">
        <v>1.5809599999999999</v>
      </c>
      <c r="U468" s="159">
        <f>ROUND(E468*T468,2)</f>
        <v>68.8</v>
      </c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 t="s">
        <v>690</v>
      </c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1" x14ac:dyDescent="0.2">
      <c r="A469" s="136"/>
      <c r="B469" s="146"/>
      <c r="C469" s="175" t="s">
        <v>569</v>
      </c>
      <c r="D469" s="149"/>
      <c r="E469" s="153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60"/>
      <c r="U469" s="159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 t="s">
        <v>147</v>
      </c>
      <c r="AF469" s="135">
        <v>0</v>
      </c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1" x14ac:dyDescent="0.2">
      <c r="A470" s="136"/>
      <c r="B470" s="146"/>
      <c r="C470" s="175" t="s">
        <v>1153</v>
      </c>
      <c r="D470" s="149"/>
      <c r="E470" s="153">
        <v>3.4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60"/>
      <c r="U470" s="159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 t="s">
        <v>147</v>
      </c>
      <c r="AF470" s="135">
        <v>0</v>
      </c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outlineLevel="1" x14ac:dyDescent="0.2">
      <c r="A471" s="136"/>
      <c r="B471" s="146"/>
      <c r="C471" s="175" t="s">
        <v>1154</v>
      </c>
      <c r="D471" s="149"/>
      <c r="E471" s="153">
        <v>10.119999999999999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60"/>
      <c r="U471" s="159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 t="s">
        <v>147</v>
      </c>
      <c r="AF471" s="135">
        <v>0</v>
      </c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outlineLevel="1" x14ac:dyDescent="0.2">
      <c r="A472" s="136"/>
      <c r="B472" s="146"/>
      <c r="C472" s="175" t="s">
        <v>579</v>
      </c>
      <c r="D472" s="149"/>
      <c r="E472" s="153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60"/>
      <c r="U472" s="159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 t="s">
        <v>147</v>
      </c>
      <c r="AF472" s="135">
        <v>0</v>
      </c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</row>
    <row r="473" spans="1:60" outlineLevel="1" x14ac:dyDescent="0.2">
      <c r="A473" s="136"/>
      <c r="B473" s="146"/>
      <c r="C473" s="175" t="s">
        <v>1156</v>
      </c>
      <c r="D473" s="149"/>
      <c r="E473" s="153">
        <v>12.4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60"/>
      <c r="U473" s="159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 t="s">
        <v>147</v>
      </c>
      <c r="AF473" s="135">
        <v>0</v>
      </c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outlineLevel="1" x14ac:dyDescent="0.2">
      <c r="A474" s="136"/>
      <c r="B474" s="146"/>
      <c r="C474" s="175" t="s">
        <v>1157</v>
      </c>
      <c r="D474" s="149"/>
      <c r="E474" s="153">
        <v>17.600000000000001</v>
      </c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60"/>
      <c r="U474" s="159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 t="s">
        <v>147</v>
      </c>
      <c r="AF474" s="135">
        <v>0</v>
      </c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1" x14ac:dyDescent="0.2">
      <c r="A475" s="136">
        <v>227</v>
      </c>
      <c r="B475" s="146" t="s">
        <v>1057</v>
      </c>
      <c r="C475" s="174" t="s">
        <v>1058</v>
      </c>
      <c r="D475" s="148" t="s">
        <v>269</v>
      </c>
      <c r="E475" s="152">
        <v>14</v>
      </c>
      <c r="F475" s="158"/>
      <c r="G475" s="159">
        <f>ROUND(E475*F475,2)</f>
        <v>0</v>
      </c>
      <c r="H475" s="158"/>
      <c r="I475" s="159">
        <f>ROUND(E475*H475,2)</f>
        <v>0</v>
      </c>
      <c r="J475" s="158"/>
      <c r="K475" s="159">
        <f>ROUND(E475*J475,2)</f>
        <v>0</v>
      </c>
      <c r="L475" s="159">
        <v>15</v>
      </c>
      <c r="M475" s="159">
        <f>G475*(1+L475/100)</f>
        <v>0</v>
      </c>
      <c r="N475" s="159">
        <v>2.2000000000000001E-4</v>
      </c>
      <c r="O475" s="159">
        <f>ROUND(E475*N475,2)</f>
        <v>0</v>
      </c>
      <c r="P475" s="159">
        <v>0</v>
      </c>
      <c r="Q475" s="159">
        <f>ROUND(E475*P475,2)</f>
        <v>0</v>
      </c>
      <c r="R475" s="159"/>
      <c r="S475" s="159"/>
      <c r="T475" s="160">
        <v>0</v>
      </c>
      <c r="U475" s="159">
        <f>ROUND(E475*T475,2)</f>
        <v>0</v>
      </c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 t="s">
        <v>305</v>
      </c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/>
      <c r="BG475" s="135"/>
      <c r="BH475" s="135"/>
    </row>
    <row r="476" spans="1:60" outlineLevel="1" x14ac:dyDescent="0.2">
      <c r="A476" s="136">
        <v>228</v>
      </c>
      <c r="B476" s="146" t="s">
        <v>1059</v>
      </c>
      <c r="C476" s="174" t="s">
        <v>1060</v>
      </c>
      <c r="D476" s="148" t="s">
        <v>202</v>
      </c>
      <c r="E476" s="152">
        <v>3.5</v>
      </c>
      <c r="F476" s="158"/>
      <c r="G476" s="159">
        <f>ROUND(E476*F476,2)</f>
        <v>0</v>
      </c>
      <c r="H476" s="158"/>
      <c r="I476" s="159">
        <f>ROUND(E476*H476,2)</f>
        <v>0</v>
      </c>
      <c r="J476" s="158"/>
      <c r="K476" s="159">
        <f>ROUND(E476*J476,2)</f>
        <v>0</v>
      </c>
      <c r="L476" s="159">
        <v>15</v>
      </c>
      <c r="M476" s="159">
        <f>G476*(1+L476/100)</f>
        <v>0</v>
      </c>
      <c r="N476" s="159">
        <v>1.4999999999999999E-2</v>
      </c>
      <c r="O476" s="159">
        <f>ROUND(E476*N476,2)</f>
        <v>0.05</v>
      </c>
      <c r="P476" s="159">
        <v>0</v>
      </c>
      <c r="Q476" s="159">
        <f>ROUND(E476*P476,2)</f>
        <v>0</v>
      </c>
      <c r="R476" s="159"/>
      <c r="S476" s="159"/>
      <c r="T476" s="160">
        <v>0</v>
      </c>
      <c r="U476" s="159">
        <f>ROUND(E476*T476,2)</f>
        <v>0</v>
      </c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 t="s">
        <v>736</v>
      </c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outlineLevel="1" x14ac:dyDescent="0.2">
      <c r="A477" s="136">
        <v>229</v>
      </c>
      <c r="B477" s="146" t="s">
        <v>1062</v>
      </c>
      <c r="C477" s="174" t="s">
        <v>1063</v>
      </c>
      <c r="D477" s="148" t="s">
        <v>202</v>
      </c>
      <c r="E477" s="152">
        <v>47.872</v>
      </c>
      <c r="F477" s="158"/>
      <c r="G477" s="159">
        <f>ROUND(E477*F477,2)</f>
        <v>0</v>
      </c>
      <c r="H477" s="158"/>
      <c r="I477" s="159">
        <f>ROUND(E477*H477,2)</f>
        <v>0</v>
      </c>
      <c r="J477" s="158"/>
      <c r="K477" s="159">
        <f>ROUND(E477*J477,2)</f>
        <v>0</v>
      </c>
      <c r="L477" s="159">
        <v>15</v>
      </c>
      <c r="M477" s="159">
        <f>G477*(1+L477/100)</f>
        <v>0</v>
      </c>
      <c r="N477" s="159">
        <v>1.26E-2</v>
      </c>
      <c r="O477" s="159">
        <f>ROUND(E477*N477,2)</f>
        <v>0.6</v>
      </c>
      <c r="P477" s="159">
        <v>0</v>
      </c>
      <c r="Q477" s="159">
        <f>ROUND(E477*P477,2)</f>
        <v>0</v>
      </c>
      <c r="R477" s="159"/>
      <c r="S477" s="159"/>
      <c r="T477" s="160">
        <v>0</v>
      </c>
      <c r="U477" s="159">
        <f>ROUND(E477*T477,2)</f>
        <v>0</v>
      </c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 t="s">
        <v>736</v>
      </c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</row>
    <row r="478" spans="1:60" outlineLevel="1" x14ac:dyDescent="0.2">
      <c r="A478" s="136"/>
      <c r="B478" s="146"/>
      <c r="C478" s="175" t="s">
        <v>1275</v>
      </c>
      <c r="D478" s="149"/>
      <c r="E478" s="153">
        <v>47.872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60"/>
      <c r="U478" s="159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 t="s">
        <v>147</v>
      </c>
      <c r="AF478" s="135">
        <v>0</v>
      </c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x14ac:dyDescent="0.2">
      <c r="A479" s="142" t="s">
        <v>140</v>
      </c>
      <c r="B479" s="147" t="s">
        <v>105</v>
      </c>
      <c r="C479" s="176" t="s">
        <v>106</v>
      </c>
      <c r="D479" s="150"/>
      <c r="E479" s="154"/>
      <c r="F479" s="161"/>
      <c r="G479" s="161">
        <f>SUMIF(AE480:AE480,"&lt;&gt;NOR",G480:G480)</f>
        <v>0</v>
      </c>
      <c r="H479" s="161"/>
      <c r="I479" s="161">
        <f>SUM(I480:I480)</f>
        <v>0</v>
      </c>
      <c r="J479" s="161"/>
      <c r="K479" s="161">
        <f>SUM(K480:K480)</f>
        <v>0</v>
      </c>
      <c r="L479" s="161"/>
      <c r="M479" s="161">
        <f>SUM(M480:M480)</f>
        <v>0</v>
      </c>
      <c r="N479" s="161"/>
      <c r="O479" s="161">
        <f>SUM(O480:O480)</f>
        <v>0.46</v>
      </c>
      <c r="P479" s="161"/>
      <c r="Q479" s="161">
        <f>SUM(Q480:Q480)</f>
        <v>0</v>
      </c>
      <c r="R479" s="161"/>
      <c r="S479" s="161"/>
      <c r="T479" s="162"/>
      <c r="U479" s="161">
        <f>SUM(U480:U480)</f>
        <v>96.37</v>
      </c>
      <c r="AE479" t="s">
        <v>141</v>
      </c>
    </row>
    <row r="480" spans="1:60" ht="22.5" outlineLevel="1" x14ac:dyDescent="0.2">
      <c r="A480" s="136">
        <v>230</v>
      </c>
      <c r="B480" s="146" t="s">
        <v>1065</v>
      </c>
      <c r="C480" s="174" t="s">
        <v>1276</v>
      </c>
      <c r="D480" s="148" t="s">
        <v>202</v>
      </c>
      <c r="E480" s="152">
        <v>717.02</v>
      </c>
      <c r="F480" s="158"/>
      <c r="G480" s="159">
        <f>ROUND(E480*F480,2)</f>
        <v>0</v>
      </c>
      <c r="H480" s="158"/>
      <c r="I480" s="159">
        <f>ROUND(E480*H480,2)</f>
        <v>0</v>
      </c>
      <c r="J480" s="158"/>
      <c r="K480" s="159">
        <f>ROUND(E480*J480,2)</f>
        <v>0</v>
      </c>
      <c r="L480" s="159">
        <v>15</v>
      </c>
      <c r="M480" s="159">
        <f>G480*(1+L480/100)</f>
        <v>0</v>
      </c>
      <c r="N480" s="159">
        <v>6.4000000000000005E-4</v>
      </c>
      <c r="O480" s="159">
        <f>ROUND(E480*N480,2)</f>
        <v>0.46</v>
      </c>
      <c r="P480" s="159">
        <v>0</v>
      </c>
      <c r="Q480" s="159">
        <f>ROUND(E480*P480,2)</f>
        <v>0</v>
      </c>
      <c r="R480" s="159"/>
      <c r="S480" s="159"/>
      <c r="T480" s="160">
        <v>0.13439999999999999</v>
      </c>
      <c r="U480" s="159">
        <f>ROUND(E480*T480,2)</f>
        <v>96.37</v>
      </c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 t="s">
        <v>682</v>
      </c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</row>
    <row r="481" spans="1:60" x14ac:dyDescent="0.2">
      <c r="A481" s="142" t="s">
        <v>140</v>
      </c>
      <c r="B481" s="147" t="s">
        <v>107</v>
      </c>
      <c r="C481" s="176" t="s">
        <v>108</v>
      </c>
      <c r="D481" s="150"/>
      <c r="E481" s="154"/>
      <c r="F481" s="161"/>
      <c r="G481" s="161">
        <f>SUMIF(AE482:AE482,"&lt;&gt;NOR",G482:G482)</f>
        <v>0</v>
      </c>
      <c r="H481" s="161"/>
      <c r="I481" s="161">
        <f>SUM(I482:I482)</f>
        <v>0</v>
      </c>
      <c r="J481" s="161"/>
      <c r="K481" s="161">
        <f>SUM(K482:K482)</f>
        <v>0</v>
      </c>
      <c r="L481" s="161"/>
      <c r="M481" s="161">
        <f>SUM(M482:M482)</f>
        <v>0</v>
      </c>
      <c r="N481" s="161"/>
      <c r="O481" s="161">
        <f>SUM(O482:O482)</f>
        <v>0</v>
      </c>
      <c r="P481" s="161"/>
      <c r="Q481" s="161">
        <f>SUM(Q482:Q482)</f>
        <v>0</v>
      </c>
      <c r="R481" s="161"/>
      <c r="S481" s="161"/>
      <c r="T481" s="162"/>
      <c r="U481" s="161">
        <f>SUM(U482:U482)</f>
        <v>0</v>
      </c>
      <c r="AE481" t="s">
        <v>141</v>
      </c>
    </row>
    <row r="482" spans="1:60" outlineLevel="1" x14ac:dyDescent="0.2">
      <c r="A482" s="136">
        <v>231</v>
      </c>
      <c r="B482" s="146" t="s">
        <v>1068</v>
      </c>
      <c r="C482" s="174" t="s">
        <v>1069</v>
      </c>
      <c r="D482" s="148" t="s">
        <v>304</v>
      </c>
      <c r="E482" s="152">
        <v>2</v>
      </c>
      <c r="F482" s="158"/>
      <c r="G482" s="159">
        <f>ROUND(E482*F482,2)</f>
        <v>0</v>
      </c>
      <c r="H482" s="158"/>
      <c r="I482" s="159">
        <f>ROUND(E482*H482,2)</f>
        <v>0</v>
      </c>
      <c r="J482" s="158"/>
      <c r="K482" s="159">
        <f>ROUND(E482*J482,2)</f>
        <v>0</v>
      </c>
      <c r="L482" s="159">
        <v>15</v>
      </c>
      <c r="M482" s="159">
        <f>G482*(1+L482/100)</f>
        <v>0</v>
      </c>
      <c r="N482" s="159">
        <v>0</v>
      </c>
      <c r="O482" s="159">
        <f>ROUND(E482*N482,2)</f>
        <v>0</v>
      </c>
      <c r="P482" s="159">
        <v>0</v>
      </c>
      <c r="Q482" s="159">
        <f>ROUND(E482*P482,2)</f>
        <v>0</v>
      </c>
      <c r="R482" s="159"/>
      <c r="S482" s="159"/>
      <c r="T482" s="160">
        <v>0</v>
      </c>
      <c r="U482" s="159">
        <f>ROUND(E482*T482,2)</f>
        <v>0</v>
      </c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 t="s">
        <v>150</v>
      </c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</row>
    <row r="483" spans="1:60" x14ac:dyDescent="0.2">
      <c r="A483" s="142" t="s">
        <v>140</v>
      </c>
      <c r="B483" s="147" t="s">
        <v>109</v>
      </c>
      <c r="C483" s="176" t="s">
        <v>110</v>
      </c>
      <c r="D483" s="150"/>
      <c r="E483" s="154"/>
      <c r="F483" s="161"/>
      <c r="G483" s="161">
        <f>SUMIF(AE484:AE484,"&lt;&gt;NOR",G484:G484)</f>
        <v>0</v>
      </c>
      <c r="H483" s="161"/>
      <c r="I483" s="161">
        <f>SUM(I484:I484)</f>
        <v>0</v>
      </c>
      <c r="J483" s="161"/>
      <c r="K483" s="161">
        <f>SUM(K484:K484)</f>
        <v>0</v>
      </c>
      <c r="L483" s="161"/>
      <c r="M483" s="161">
        <f>SUM(M484:M484)</f>
        <v>0</v>
      </c>
      <c r="N483" s="161"/>
      <c r="O483" s="161">
        <f>SUM(O484:O484)</f>
        <v>0</v>
      </c>
      <c r="P483" s="161"/>
      <c r="Q483" s="161">
        <f>SUM(Q484:Q484)</f>
        <v>0</v>
      </c>
      <c r="R483" s="161"/>
      <c r="S483" s="161"/>
      <c r="T483" s="162"/>
      <c r="U483" s="161">
        <f>SUM(U484:U484)</f>
        <v>0</v>
      </c>
      <c r="AE483" t="s">
        <v>141</v>
      </c>
    </row>
    <row r="484" spans="1:60" outlineLevel="1" x14ac:dyDescent="0.2">
      <c r="A484" s="136">
        <v>232</v>
      </c>
      <c r="B484" s="146" t="s">
        <v>1070</v>
      </c>
      <c r="C484" s="174" t="s">
        <v>1534</v>
      </c>
      <c r="D484" s="148" t="s">
        <v>815</v>
      </c>
      <c r="E484" s="152">
        <v>1</v>
      </c>
      <c r="F484" s="158">
        <f>'D04, D05-vnitřní dům-elektroins'!G129</f>
        <v>0</v>
      </c>
      <c r="G484" s="159">
        <f>ROUND(E484*F484,2)</f>
        <v>0</v>
      </c>
      <c r="H484" s="158"/>
      <c r="I484" s="159">
        <f>ROUND(E484*H484,2)</f>
        <v>0</v>
      </c>
      <c r="J484" s="158"/>
      <c r="K484" s="159">
        <f>ROUND(E484*J484,2)</f>
        <v>0</v>
      </c>
      <c r="L484" s="159">
        <v>15</v>
      </c>
      <c r="M484" s="159">
        <f>G484*(1+L484/100)</f>
        <v>0</v>
      </c>
      <c r="N484" s="159">
        <v>0</v>
      </c>
      <c r="O484" s="159">
        <f>ROUND(E484*N484,2)</f>
        <v>0</v>
      </c>
      <c r="P484" s="159">
        <v>0</v>
      </c>
      <c r="Q484" s="159">
        <f>ROUND(E484*P484,2)</f>
        <v>0</v>
      </c>
      <c r="R484" s="159"/>
      <c r="S484" s="159"/>
      <c r="T484" s="160">
        <v>0</v>
      </c>
      <c r="U484" s="159">
        <f>ROUND(E484*T484,2)</f>
        <v>0</v>
      </c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 t="s">
        <v>150</v>
      </c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x14ac:dyDescent="0.2">
      <c r="A485" s="142" t="s">
        <v>140</v>
      </c>
      <c r="B485" s="147" t="s">
        <v>112</v>
      </c>
      <c r="C485" s="176" t="s">
        <v>113</v>
      </c>
      <c r="D485" s="150"/>
      <c r="E485" s="154"/>
      <c r="F485" s="161"/>
      <c r="G485" s="161">
        <f>SUMIF(AE486:AE486,"&lt;&gt;NOR",G486:G486)</f>
        <v>0</v>
      </c>
      <c r="H485" s="161"/>
      <c r="I485" s="161">
        <f>SUM(I486:I486)</f>
        <v>0</v>
      </c>
      <c r="J485" s="161"/>
      <c r="K485" s="161">
        <f>SUM(K486:K486)</f>
        <v>0</v>
      </c>
      <c r="L485" s="161"/>
      <c r="M485" s="161">
        <f>SUM(M486:M486)</f>
        <v>0</v>
      </c>
      <c r="N485" s="161"/>
      <c r="O485" s="161">
        <f>SUM(O486:O486)</f>
        <v>0</v>
      </c>
      <c r="P485" s="161"/>
      <c r="Q485" s="161">
        <f>SUM(Q486:Q486)</f>
        <v>0</v>
      </c>
      <c r="R485" s="161"/>
      <c r="S485" s="161"/>
      <c r="T485" s="162"/>
      <c r="U485" s="161">
        <f>SUM(U486:U486)</f>
        <v>0</v>
      </c>
      <c r="AE485" t="s">
        <v>141</v>
      </c>
    </row>
    <row r="486" spans="1:60" outlineLevel="1" x14ac:dyDescent="0.2">
      <c r="A486" s="136">
        <v>233</v>
      </c>
      <c r="B486" s="146" t="s">
        <v>1071</v>
      </c>
      <c r="C486" s="174" t="s">
        <v>1072</v>
      </c>
      <c r="D486" s="148" t="s">
        <v>815</v>
      </c>
      <c r="E486" s="152">
        <v>1</v>
      </c>
      <c r="F486" s="158">
        <f>'D04, D05-vnitřní dům-slaboproud'!G62</f>
        <v>0</v>
      </c>
      <c r="G486" s="159">
        <f>ROUND(E486*F486,2)</f>
        <v>0</v>
      </c>
      <c r="H486" s="158"/>
      <c r="I486" s="159">
        <f>ROUND(E486*H486,2)</f>
        <v>0</v>
      </c>
      <c r="J486" s="158"/>
      <c r="K486" s="159">
        <f>ROUND(E486*J486,2)</f>
        <v>0</v>
      </c>
      <c r="L486" s="159">
        <v>15</v>
      </c>
      <c r="M486" s="159">
        <f>G486*(1+L486/100)</f>
        <v>0</v>
      </c>
      <c r="N486" s="159">
        <v>0</v>
      </c>
      <c r="O486" s="159">
        <f>ROUND(E486*N486,2)</f>
        <v>0</v>
      </c>
      <c r="P486" s="159">
        <v>0</v>
      </c>
      <c r="Q486" s="159">
        <f>ROUND(E486*P486,2)</f>
        <v>0</v>
      </c>
      <c r="R486" s="159"/>
      <c r="S486" s="159"/>
      <c r="T486" s="160">
        <v>0</v>
      </c>
      <c r="U486" s="159">
        <f>ROUND(E486*T486,2)</f>
        <v>0</v>
      </c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 t="s">
        <v>150</v>
      </c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</row>
    <row r="487" spans="1:60" x14ac:dyDescent="0.2">
      <c r="A487" s="142" t="s">
        <v>140</v>
      </c>
      <c r="B487" s="147" t="s">
        <v>114</v>
      </c>
      <c r="C487" s="176" t="s">
        <v>115</v>
      </c>
      <c r="D487" s="150"/>
      <c r="E487" s="154"/>
      <c r="F487" s="161"/>
      <c r="G487" s="161">
        <f>SUMIF(AE488:AE488,"&lt;&gt;NOR",G488:G488)</f>
        <v>0</v>
      </c>
      <c r="H487" s="161"/>
      <c r="I487" s="161">
        <f>SUM(I488:I488)</f>
        <v>0</v>
      </c>
      <c r="J487" s="161"/>
      <c r="K487" s="161">
        <f>SUM(K488:K488)</f>
        <v>0</v>
      </c>
      <c r="L487" s="161"/>
      <c r="M487" s="161">
        <f>SUM(M488:M488)</f>
        <v>0</v>
      </c>
      <c r="N487" s="161"/>
      <c r="O487" s="161">
        <f>SUM(O488:O488)</f>
        <v>0</v>
      </c>
      <c r="P487" s="161"/>
      <c r="Q487" s="161">
        <f>SUM(Q488:Q488)</f>
        <v>0</v>
      </c>
      <c r="R487" s="161"/>
      <c r="S487" s="161"/>
      <c r="T487" s="162"/>
      <c r="U487" s="161">
        <f>SUM(U488:U488)</f>
        <v>0</v>
      </c>
      <c r="AE487" t="s">
        <v>141</v>
      </c>
    </row>
    <row r="488" spans="1:60" outlineLevel="1" x14ac:dyDescent="0.2">
      <c r="A488" s="136">
        <v>234</v>
      </c>
      <c r="B488" s="146" t="s">
        <v>1073</v>
      </c>
      <c r="C488" s="174" t="s">
        <v>1277</v>
      </c>
      <c r="D488" s="148" t="s">
        <v>815</v>
      </c>
      <c r="E488" s="152">
        <v>1</v>
      </c>
      <c r="F488" s="158"/>
      <c r="G488" s="159">
        <f>ROUND(E488*F488,2)</f>
        <v>0</v>
      </c>
      <c r="H488" s="158"/>
      <c r="I488" s="159">
        <f>ROUND(E488*H488,2)</f>
        <v>0</v>
      </c>
      <c r="J488" s="158"/>
      <c r="K488" s="159">
        <f>ROUND(E488*J488,2)</f>
        <v>0</v>
      </c>
      <c r="L488" s="159">
        <v>15</v>
      </c>
      <c r="M488" s="159">
        <f>G488*(1+L488/100)</f>
        <v>0</v>
      </c>
      <c r="N488" s="159">
        <v>0</v>
      </c>
      <c r="O488" s="159">
        <f>ROUND(E488*N488,2)</f>
        <v>0</v>
      </c>
      <c r="P488" s="159">
        <v>0</v>
      </c>
      <c r="Q488" s="159">
        <f>ROUND(E488*P488,2)</f>
        <v>0</v>
      </c>
      <c r="R488" s="159"/>
      <c r="S488" s="159"/>
      <c r="T488" s="160">
        <v>0</v>
      </c>
      <c r="U488" s="159">
        <f>ROUND(E488*T488,2)</f>
        <v>0</v>
      </c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 t="s">
        <v>1075</v>
      </c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x14ac:dyDescent="0.2">
      <c r="A489" s="142" t="s">
        <v>140</v>
      </c>
      <c r="B489" s="147" t="s">
        <v>116</v>
      </c>
      <c r="C489" s="176" t="s">
        <v>28</v>
      </c>
      <c r="D489" s="150"/>
      <c r="E489" s="154"/>
      <c r="F489" s="161"/>
      <c r="G489" s="161">
        <f>SUMIF(AE490:AE491,"&lt;&gt;NOR",G490:G491)</f>
        <v>0</v>
      </c>
      <c r="H489" s="161"/>
      <c r="I489" s="161">
        <f>SUM(I490:I491)</f>
        <v>0</v>
      </c>
      <c r="J489" s="161"/>
      <c r="K489" s="161">
        <f>SUM(K490:K491)</f>
        <v>0</v>
      </c>
      <c r="L489" s="161"/>
      <c r="M489" s="161">
        <f>SUM(M490:M491)</f>
        <v>0</v>
      </c>
      <c r="N489" s="161"/>
      <c r="O489" s="161">
        <f>SUM(O490:O491)</f>
        <v>0</v>
      </c>
      <c r="P489" s="161"/>
      <c r="Q489" s="161">
        <f>SUM(Q490:Q491)</f>
        <v>0</v>
      </c>
      <c r="R489" s="161"/>
      <c r="S489" s="161"/>
      <c r="T489" s="162"/>
      <c r="U489" s="161">
        <f>SUM(U490:U491)</f>
        <v>0</v>
      </c>
      <c r="AE489" t="s">
        <v>141</v>
      </c>
    </row>
    <row r="490" spans="1:60" outlineLevel="1" x14ac:dyDescent="0.2">
      <c r="A490" s="136">
        <v>235</v>
      </c>
      <c r="B490" s="146" t="s">
        <v>1076</v>
      </c>
      <c r="C490" s="174" t="s">
        <v>1077</v>
      </c>
      <c r="D490" s="148" t="s">
        <v>1078</v>
      </c>
      <c r="E490" s="152">
        <v>1</v>
      </c>
      <c r="F490" s="158"/>
      <c r="G490" s="159">
        <f>ROUND(E490*F490,2)</f>
        <v>0</v>
      </c>
      <c r="H490" s="158"/>
      <c r="I490" s="159">
        <f>ROUND(E490*H490,2)</f>
        <v>0</v>
      </c>
      <c r="J490" s="158"/>
      <c r="K490" s="159">
        <f>ROUND(E490*J490,2)</f>
        <v>0</v>
      </c>
      <c r="L490" s="159">
        <v>15</v>
      </c>
      <c r="M490" s="159">
        <f>G490*(1+L490/100)</f>
        <v>0</v>
      </c>
      <c r="N490" s="159">
        <v>0</v>
      </c>
      <c r="O490" s="159">
        <f>ROUND(E490*N490,2)</f>
        <v>0</v>
      </c>
      <c r="P490" s="159">
        <v>0</v>
      </c>
      <c r="Q490" s="159">
        <f>ROUND(E490*P490,2)</f>
        <v>0</v>
      </c>
      <c r="R490" s="159"/>
      <c r="S490" s="159"/>
      <c r="T490" s="160">
        <v>0</v>
      </c>
      <c r="U490" s="159">
        <f>ROUND(E490*T490,2)</f>
        <v>0</v>
      </c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 t="s">
        <v>1082</v>
      </c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</row>
    <row r="491" spans="1:60" outlineLevel="1" x14ac:dyDescent="0.2">
      <c r="A491" s="163">
        <v>236</v>
      </c>
      <c r="B491" s="164" t="s">
        <v>1080</v>
      </c>
      <c r="C491" s="184" t="s">
        <v>1081</v>
      </c>
      <c r="D491" s="181" t="s">
        <v>1078</v>
      </c>
      <c r="E491" s="182">
        <v>1</v>
      </c>
      <c r="F491" s="183"/>
      <c r="G491" s="167">
        <f>ROUND(E491*F491,2)</f>
        <v>0</v>
      </c>
      <c r="H491" s="183"/>
      <c r="I491" s="167">
        <f>ROUND(E491*H491,2)</f>
        <v>0</v>
      </c>
      <c r="J491" s="183"/>
      <c r="K491" s="167">
        <f>ROUND(E491*J491,2)</f>
        <v>0</v>
      </c>
      <c r="L491" s="167">
        <v>15</v>
      </c>
      <c r="M491" s="167">
        <f>G491*(1+L491/100)</f>
        <v>0</v>
      </c>
      <c r="N491" s="167">
        <v>0</v>
      </c>
      <c r="O491" s="167">
        <f>ROUND(E491*N491,2)</f>
        <v>0</v>
      </c>
      <c r="P491" s="167">
        <v>0</v>
      </c>
      <c r="Q491" s="167">
        <f>ROUND(E491*P491,2)</f>
        <v>0</v>
      </c>
      <c r="R491" s="167"/>
      <c r="S491" s="167"/>
      <c r="T491" s="168">
        <v>0</v>
      </c>
      <c r="U491" s="167">
        <f>ROUND(E491*T491,2)</f>
        <v>0</v>
      </c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 t="s">
        <v>1082</v>
      </c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/>
      <c r="BE491" s="135"/>
      <c r="BF491" s="135"/>
      <c r="BG491" s="135"/>
      <c r="BH491" s="135"/>
    </row>
    <row r="492" spans="1:60" x14ac:dyDescent="0.2">
      <c r="A492" s="5"/>
      <c r="B492" s="6" t="s">
        <v>378</v>
      </c>
      <c r="C492" s="178" t="s">
        <v>378</v>
      </c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AC492">
        <v>15</v>
      </c>
      <c r="AD492">
        <v>21</v>
      </c>
    </row>
    <row r="493" spans="1:60" x14ac:dyDescent="0.2">
      <c r="A493" s="169"/>
      <c r="B493" s="170" t="s">
        <v>30</v>
      </c>
      <c r="C493" s="179" t="s">
        <v>378</v>
      </c>
      <c r="D493" s="171"/>
      <c r="E493" s="172"/>
      <c r="F493" s="172"/>
      <c r="G493" s="173">
        <f>G7+G69+G99+G113+G162+G183+G195+G200+G211+G218+G220+G231+G308+G335+G357+G359+G378+G380+G396+G411+G413+G428+G458+G462+G479+G481+G483+G485+G487+G489+G283</f>
        <v>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AC493">
        <f>SUMIF(L7:L491,AC492,G7:G491)</f>
        <v>0</v>
      </c>
      <c r="AD493">
        <f>SUMIF(L7:L491,AD492,G7:G491)</f>
        <v>0</v>
      </c>
      <c r="AE493" t="s">
        <v>379</v>
      </c>
    </row>
    <row r="494" spans="1:60" x14ac:dyDescent="0.2">
      <c r="A494" s="5"/>
      <c r="B494" s="6" t="s">
        <v>378</v>
      </c>
      <c r="C494" s="178" t="s">
        <v>378</v>
      </c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60" x14ac:dyDescent="0.2">
      <c r="A495" s="5"/>
      <c r="B495" s="6" t="s">
        <v>378</v>
      </c>
      <c r="C495" s="178" t="s">
        <v>378</v>
      </c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60" x14ac:dyDescent="0.2">
      <c r="A496" s="327" t="s">
        <v>380</v>
      </c>
      <c r="B496" s="327"/>
      <c r="C496" s="328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31" x14ac:dyDescent="0.2">
      <c r="A497" s="308"/>
      <c r="B497" s="309"/>
      <c r="C497" s="310"/>
      <c r="D497" s="309"/>
      <c r="E497" s="309"/>
      <c r="F497" s="309"/>
      <c r="G497" s="31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AE497" t="s">
        <v>381</v>
      </c>
    </row>
    <row r="498" spans="1:31" x14ac:dyDescent="0.2">
      <c r="A498" s="312"/>
      <c r="B498" s="313"/>
      <c r="C498" s="314"/>
      <c r="D498" s="313"/>
      <c r="E498" s="313"/>
      <c r="F498" s="313"/>
      <c r="G498" s="31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31" x14ac:dyDescent="0.2">
      <c r="A499" s="312"/>
      <c r="B499" s="313"/>
      <c r="C499" s="314"/>
      <c r="D499" s="313"/>
      <c r="E499" s="313"/>
      <c r="F499" s="313"/>
      <c r="G499" s="31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31" x14ac:dyDescent="0.2">
      <c r="A500" s="312"/>
      <c r="B500" s="313"/>
      <c r="C500" s="314"/>
      <c r="D500" s="313"/>
      <c r="E500" s="313"/>
      <c r="F500" s="313"/>
      <c r="G500" s="31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31" x14ac:dyDescent="0.2">
      <c r="A501" s="316"/>
      <c r="B501" s="317"/>
      <c r="C501" s="318"/>
      <c r="D501" s="317"/>
      <c r="E501" s="317"/>
      <c r="F501" s="317"/>
      <c r="G501" s="319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31" x14ac:dyDescent="0.2">
      <c r="A502" s="5"/>
      <c r="B502" s="6" t="s">
        <v>378</v>
      </c>
      <c r="C502" s="178" t="s">
        <v>378</v>
      </c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31" x14ac:dyDescent="0.2">
      <c r="C503" s="180"/>
      <c r="D503" s="130"/>
      <c r="AE503" t="s">
        <v>382</v>
      </c>
    </row>
    <row r="504" spans="1:31" x14ac:dyDescent="0.2">
      <c r="D504" s="130"/>
    </row>
    <row r="505" spans="1:31" x14ac:dyDescent="0.2">
      <c r="D505" s="130"/>
    </row>
    <row r="506" spans="1:31" x14ac:dyDescent="0.2">
      <c r="D506" s="130"/>
    </row>
    <row r="507" spans="1:31" x14ac:dyDescent="0.2">
      <c r="D507" s="130"/>
    </row>
    <row r="508" spans="1:31" x14ac:dyDescent="0.2">
      <c r="D508" s="130"/>
    </row>
    <row r="509" spans="1:31" x14ac:dyDescent="0.2">
      <c r="D509" s="130"/>
    </row>
    <row r="510" spans="1:31" x14ac:dyDescent="0.2">
      <c r="D510" s="130"/>
    </row>
    <row r="511" spans="1:31" x14ac:dyDescent="0.2">
      <c r="D511" s="130"/>
    </row>
    <row r="512" spans="1:31" x14ac:dyDescent="0.2">
      <c r="D512" s="130"/>
    </row>
    <row r="513" spans="4:4" x14ac:dyDescent="0.2">
      <c r="D513" s="130"/>
    </row>
    <row r="514" spans="4:4" x14ac:dyDescent="0.2">
      <c r="D514" s="130"/>
    </row>
    <row r="515" spans="4:4" x14ac:dyDescent="0.2">
      <c r="D515" s="130"/>
    </row>
    <row r="516" spans="4:4" x14ac:dyDescent="0.2">
      <c r="D516" s="130"/>
    </row>
    <row r="517" spans="4:4" x14ac:dyDescent="0.2">
      <c r="D517" s="130"/>
    </row>
    <row r="518" spans="4:4" x14ac:dyDescent="0.2">
      <c r="D518" s="130"/>
    </row>
    <row r="519" spans="4:4" x14ac:dyDescent="0.2">
      <c r="D519" s="130"/>
    </row>
    <row r="520" spans="4:4" x14ac:dyDescent="0.2">
      <c r="D520" s="130"/>
    </row>
    <row r="521" spans="4:4" x14ac:dyDescent="0.2">
      <c r="D521" s="130"/>
    </row>
    <row r="522" spans="4:4" x14ac:dyDescent="0.2">
      <c r="D522" s="130"/>
    </row>
    <row r="523" spans="4:4" x14ac:dyDescent="0.2">
      <c r="D523" s="130"/>
    </row>
    <row r="524" spans="4:4" x14ac:dyDescent="0.2">
      <c r="D524" s="130"/>
    </row>
    <row r="525" spans="4:4" x14ac:dyDescent="0.2">
      <c r="D525" s="130"/>
    </row>
    <row r="526" spans="4:4" x14ac:dyDescent="0.2">
      <c r="D526" s="130"/>
    </row>
    <row r="527" spans="4:4" x14ac:dyDescent="0.2">
      <c r="D527" s="130"/>
    </row>
    <row r="528" spans="4:4" x14ac:dyDescent="0.2">
      <c r="D528" s="130"/>
    </row>
    <row r="529" spans="4:4" x14ac:dyDescent="0.2">
      <c r="D529" s="130"/>
    </row>
    <row r="530" spans="4:4" x14ac:dyDescent="0.2">
      <c r="D530" s="130"/>
    </row>
    <row r="531" spans="4:4" x14ac:dyDescent="0.2">
      <c r="D531" s="130"/>
    </row>
    <row r="532" spans="4:4" x14ac:dyDescent="0.2">
      <c r="D532" s="130"/>
    </row>
    <row r="533" spans="4:4" x14ac:dyDescent="0.2">
      <c r="D533" s="130"/>
    </row>
    <row r="534" spans="4:4" x14ac:dyDescent="0.2">
      <c r="D534" s="130"/>
    </row>
    <row r="535" spans="4:4" x14ac:dyDescent="0.2">
      <c r="D535" s="130"/>
    </row>
    <row r="536" spans="4:4" x14ac:dyDescent="0.2">
      <c r="D536" s="130"/>
    </row>
    <row r="537" spans="4:4" x14ac:dyDescent="0.2">
      <c r="D537" s="130"/>
    </row>
    <row r="538" spans="4:4" x14ac:dyDescent="0.2">
      <c r="D538" s="130"/>
    </row>
    <row r="539" spans="4:4" x14ac:dyDescent="0.2">
      <c r="D539" s="130"/>
    </row>
    <row r="540" spans="4:4" x14ac:dyDescent="0.2">
      <c r="D540" s="130"/>
    </row>
    <row r="541" spans="4:4" x14ac:dyDescent="0.2">
      <c r="D541" s="130"/>
    </row>
    <row r="542" spans="4:4" x14ac:dyDescent="0.2">
      <c r="D542" s="130"/>
    </row>
    <row r="543" spans="4:4" x14ac:dyDescent="0.2">
      <c r="D543" s="130"/>
    </row>
    <row r="544" spans="4:4" x14ac:dyDescent="0.2">
      <c r="D544" s="130"/>
    </row>
    <row r="545" spans="4:4" x14ac:dyDescent="0.2">
      <c r="D545" s="130"/>
    </row>
    <row r="546" spans="4:4" x14ac:dyDescent="0.2">
      <c r="D546" s="130"/>
    </row>
    <row r="547" spans="4:4" x14ac:dyDescent="0.2">
      <c r="D547" s="130"/>
    </row>
    <row r="548" spans="4:4" x14ac:dyDescent="0.2">
      <c r="D548" s="130"/>
    </row>
    <row r="549" spans="4:4" x14ac:dyDescent="0.2">
      <c r="D549" s="130"/>
    </row>
    <row r="550" spans="4:4" x14ac:dyDescent="0.2">
      <c r="D550" s="130"/>
    </row>
    <row r="551" spans="4:4" x14ac:dyDescent="0.2">
      <c r="D551" s="130"/>
    </row>
    <row r="552" spans="4:4" x14ac:dyDescent="0.2">
      <c r="D552" s="130"/>
    </row>
    <row r="553" spans="4:4" x14ac:dyDescent="0.2">
      <c r="D553" s="130"/>
    </row>
    <row r="554" spans="4:4" x14ac:dyDescent="0.2">
      <c r="D554" s="130"/>
    </row>
    <row r="555" spans="4:4" x14ac:dyDescent="0.2">
      <c r="D555" s="130"/>
    </row>
    <row r="556" spans="4:4" x14ac:dyDescent="0.2">
      <c r="D556" s="130"/>
    </row>
    <row r="557" spans="4:4" x14ac:dyDescent="0.2">
      <c r="D557" s="130"/>
    </row>
    <row r="558" spans="4:4" x14ac:dyDescent="0.2">
      <c r="D558" s="130"/>
    </row>
    <row r="559" spans="4:4" x14ac:dyDescent="0.2">
      <c r="D559" s="130"/>
    </row>
    <row r="560" spans="4:4" x14ac:dyDescent="0.2">
      <c r="D560" s="130"/>
    </row>
    <row r="561" spans="4:4" x14ac:dyDescent="0.2">
      <c r="D561" s="130"/>
    </row>
    <row r="562" spans="4:4" x14ac:dyDescent="0.2">
      <c r="D562" s="130"/>
    </row>
    <row r="563" spans="4:4" x14ac:dyDescent="0.2">
      <c r="D563" s="130"/>
    </row>
    <row r="564" spans="4:4" x14ac:dyDescent="0.2">
      <c r="D564" s="130"/>
    </row>
    <row r="565" spans="4:4" x14ac:dyDescent="0.2">
      <c r="D565" s="130"/>
    </row>
    <row r="566" spans="4:4" x14ac:dyDescent="0.2">
      <c r="D566" s="130"/>
    </row>
    <row r="567" spans="4:4" x14ac:dyDescent="0.2">
      <c r="D567" s="130"/>
    </row>
    <row r="568" spans="4:4" x14ac:dyDescent="0.2">
      <c r="D568" s="130"/>
    </row>
    <row r="569" spans="4:4" x14ac:dyDescent="0.2">
      <c r="D569" s="130"/>
    </row>
    <row r="570" spans="4:4" x14ac:dyDescent="0.2">
      <c r="D570" s="130"/>
    </row>
    <row r="571" spans="4:4" x14ac:dyDescent="0.2">
      <c r="D571" s="130"/>
    </row>
    <row r="572" spans="4:4" x14ac:dyDescent="0.2">
      <c r="D572" s="130"/>
    </row>
    <row r="573" spans="4:4" x14ac:dyDescent="0.2">
      <c r="D573" s="130"/>
    </row>
    <row r="574" spans="4:4" x14ac:dyDescent="0.2">
      <c r="D574" s="130"/>
    </row>
    <row r="575" spans="4:4" x14ac:dyDescent="0.2">
      <c r="D575" s="130"/>
    </row>
    <row r="576" spans="4:4" x14ac:dyDescent="0.2">
      <c r="D576" s="130"/>
    </row>
    <row r="577" spans="4:4" x14ac:dyDescent="0.2">
      <c r="D577" s="130"/>
    </row>
    <row r="578" spans="4:4" x14ac:dyDescent="0.2">
      <c r="D578" s="130"/>
    </row>
    <row r="579" spans="4:4" x14ac:dyDescent="0.2">
      <c r="D579" s="130"/>
    </row>
    <row r="580" spans="4:4" x14ac:dyDescent="0.2">
      <c r="D580" s="130"/>
    </row>
    <row r="581" spans="4:4" x14ac:dyDescent="0.2">
      <c r="D581" s="130"/>
    </row>
    <row r="582" spans="4:4" x14ac:dyDescent="0.2">
      <c r="D582" s="130"/>
    </row>
    <row r="583" spans="4:4" x14ac:dyDescent="0.2">
      <c r="D583" s="130"/>
    </row>
    <row r="584" spans="4:4" x14ac:dyDescent="0.2">
      <c r="D584" s="130"/>
    </row>
    <row r="585" spans="4:4" x14ac:dyDescent="0.2">
      <c r="D585" s="130"/>
    </row>
    <row r="586" spans="4:4" x14ac:dyDescent="0.2">
      <c r="D586" s="130"/>
    </row>
    <row r="587" spans="4:4" x14ac:dyDescent="0.2">
      <c r="D587" s="130"/>
    </row>
    <row r="588" spans="4:4" x14ac:dyDescent="0.2">
      <c r="D588" s="130"/>
    </row>
    <row r="589" spans="4:4" x14ac:dyDescent="0.2">
      <c r="D589" s="130"/>
    </row>
    <row r="590" spans="4:4" x14ac:dyDescent="0.2">
      <c r="D590" s="130"/>
    </row>
    <row r="591" spans="4:4" x14ac:dyDescent="0.2">
      <c r="D591" s="130"/>
    </row>
    <row r="592" spans="4:4" x14ac:dyDescent="0.2">
      <c r="D592" s="130"/>
    </row>
    <row r="593" spans="4:4" x14ac:dyDescent="0.2">
      <c r="D593" s="130"/>
    </row>
    <row r="594" spans="4:4" x14ac:dyDescent="0.2">
      <c r="D594" s="130"/>
    </row>
    <row r="595" spans="4:4" x14ac:dyDescent="0.2">
      <c r="D595" s="130"/>
    </row>
    <row r="596" spans="4:4" x14ac:dyDescent="0.2">
      <c r="D596" s="130"/>
    </row>
    <row r="597" spans="4:4" x14ac:dyDescent="0.2">
      <c r="D597" s="130"/>
    </row>
    <row r="598" spans="4:4" x14ac:dyDescent="0.2">
      <c r="D598" s="130"/>
    </row>
    <row r="599" spans="4:4" x14ac:dyDescent="0.2">
      <c r="D599" s="130"/>
    </row>
    <row r="600" spans="4:4" x14ac:dyDescent="0.2">
      <c r="D600" s="130"/>
    </row>
    <row r="601" spans="4:4" x14ac:dyDescent="0.2">
      <c r="D601" s="130"/>
    </row>
    <row r="602" spans="4:4" x14ac:dyDescent="0.2">
      <c r="D602" s="130"/>
    </row>
    <row r="603" spans="4:4" x14ac:dyDescent="0.2">
      <c r="D603" s="130"/>
    </row>
    <row r="604" spans="4:4" x14ac:dyDescent="0.2">
      <c r="D604" s="130"/>
    </row>
    <row r="605" spans="4:4" x14ac:dyDescent="0.2">
      <c r="D605" s="130"/>
    </row>
    <row r="606" spans="4:4" x14ac:dyDescent="0.2">
      <c r="D606" s="130"/>
    </row>
    <row r="607" spans="4:4" x14ac:dyDescent="0.2">
      <c r="D607" s="130"/>
    </row>
    <row r="608" spans="4:4" x14ac:dyDescent="0.2">
      <c r="D608" s="130"/>
    </row>
    <row r="609" spans="4:4" x14ac:dyDescent="0.2">
      <c r="D609" s="130"/>
    </row>
    <row r="610" spans="4:4" x14ac:dyDescent="0.2">
      <c r="D610" s="130"/>
    </row>
    <row r="611" spans="4:4" x14ac:dyDescent="0.2">
      <c r="D611" s="130"/>
    </row>
    <row r="612" spans="4:4" x14ac:dyDescent="0.2">
      <c r="D612" s="130"/>
    </row>
    <row r="613" spans="4:4" x14ac:dyDescent="0.2">
      <c r="D613" s="130"/>
    </row>
    <row r="614" spans="4:4" x14ac:dyDescent="0.2">
      <c r="D614" s="130"/>
    </row>
    <row r="615" spans="4:4" x14ac:dyDescent="0.2">
      <c r="D615" s="130"/>
    </row>
    <row r="616" spans="4:4" x14ac:dyDescent="0.2">
      <c r="D616" s="130"/>
    </row>
    <row r="617" spans="4:4" x14ac:dyDescent="0.2">
      <c r="D617" s="130"/>
    </row>
    <row r="618" spans="4:4" x14ac:dyDescent="0.2">
      <c r="D618" s="130"/>
    </row>
    <row r="619" spans="4:4" x14ac:dyDescent="0.2">
      <c r="D619" s="130"/>
    </row>
    <row r="620" spans="4:4" x14ac:dyDescent="0.2">
      <c r="D620" s="130"/>
    </row>
    <row r="621" spans="4:4" x14ac:dyDescent="0.2">
      <c r="D621" s="130"/>
    </row>
    <row r="622" spans="4:4" x14ac:dyDescent="0.2">
      <c r="D622" s="130"/>
    </row>
    <row r="623" spans="4:4" x14ac:dyDescent="0.2">
      <c r="D623" s="130"/>
    </row>
    <row r="624" spans="4:4" x14ac:dyDescent="0.2">
      <c r="D624" s="130"/>
    </row>
    <row r="625" spans="4:4" x14ac:dyDescent="0.2">
      <c r="D625" s="130"/>
    </row>
    <row r="626" spans="4:4" x14ac:dyDescent="0.2">
      <c r="D626" s="130"/>
    </row>
    <row r="627" spans="4:4" x14ac:dyDescent="0.2">
      <c r="D627" s="130"/>
    </row>
    <row r="628" spans="4:4" x14ac:dyDescent="0.2">
      <c r="D628" s="130"/>
    </row>
    <row r="629" spans="4:4" x14ac:dyDescent="0.2">
      <c r="D629" s="130"/>
    </row>
    <row r="630" spans="4:4" x14ac:dyDescent="0.2">
      <c r="D630" s="130"/>
    </row>
    <row r="631" spans="4:4" x14ac:dyDescent="0.2">
      <c r="D631" s="130"/>
    </row>
    <row r="632" spans="4:4" x14ac:dyDescent="0.2">
      <c r="D632" s="130"/>
    </row>
    <row r="633" spans="4:4" x14ac:dyDescent="0.2">
      <c r="D633" s="130"/>
    </row>
    <row r="634" spans="4:4" x14ac:dyDescent="0.2">
      <c r="D634" s="130"/>
    </row>
    <row r="635" spans="4:4" x14ac:dyDescent="0.2">
      <c r="D635" s="130"/>
    </row>
    <row r="636" spans="4:4" x14ac:dyDescent="0.2">
      <c r="D636" s="130"/>
    </row>
    <row r="637" spans="4:4" x14ac:dyDescent="0.2">
      <c r="D637" s="130"/>
    </row>
    <row r="638" spans="4:4" x14ac:dyDescent="0.2">
      <c r="D638" s="130"/>
    </row>
    <row r="639" spans="4:4" x14ac:dyDescent="0.2">
      <c r="D639" s="130"/>
    </row>
    <row r="640" spans="4:4" x14ac:dyDescent="0.2">
      <c r="D640" s="130"/>
    </row>
    <row r="641" spans="4:4" x14ac:dyDescent="0.2">
      <c r="D641" s="130"/>
    </row>
    <row r="642" spans="4:4" x14ac:dyDescent="0.2">
      <c r="D642" s="130"/>
    </row>
    <row r="643" spans="4:4" x14ac:dyDescent="0.2">
      <c r="D643" s="130"/>
    </row>
    <row r="644" spans="4:4" x14ac:dyDescent="0.2">
      <c r="D644" s="130"/>
    </row>
    <row r="645" spans="4:4" x14ac:dyDescent="0.2">
      <c r="D645" s="130"/>
    </row>
    <row r="646" spans="4:4" x14ac:dyDescent="0.2">
      <c r="D646" s="130"/>
    </row>
    <row r="647" spans="4:4" x14ac:dyDescent="0.2">
      <c r="D647" s="130"/>
    </row>
    <row r="648" spans="4:4" x14ac:dyDescent="0.2">
      <c r="D648" s="130"/>
    </row>
    <row r="649" spans="4:4" x14ac:dyDescent="0.2">
      <c r="D649" s="130"/>
    </row>
    <row r="650" spans="4:4" x14ac:dyDescent="0.2">
      <c r="D650" s="130"/>
    </row>
    <row r="651" spans="4:4" x14ac:dyDescent="0.2">
      <c r="D651" s="130"/>
    </row>
    <row r="652" spans="4:4" x14ac:dyDescent="0.2">
      <c r="D652" s="130"/>
    </row>
    <row r="653" spans="4:4" x14ac:dyDescent="0.2">
      <c r="D653" s="130"/>
    </row>
    <row r="654" spans="4:4" x14ac:dyDescent="0.2">
      <c r="D654" s="130"/>
    </row>
    <row r="655" spans="4:4" x14ac:dyDescent="0.2">
      <c r="D655" s="130"/>
    </row>
    <row r="656" spans="4:4" x14ac:dyDescent="0.2">
      <c r="D656" s="130"/>
    </row>
    <row r="657" spans="4:4" x14ac:dyDescent="0.2">
      <c r="D657" s="130"/>
    </row>
    <row r="658" spans="4:4" x14ac:dyDescent="0.2">
      <c r="D658" s="130"/>
    </row>
    <row r="659" spans="4:4" x14ac:dyDescent="0.2">
      <c r="D659" s="130"/>
    </row>
    <row r="660" spans="4:4" x14ac:dyDescent="0.2">
      <c r="D660" s="130"/>
    </row>
    <row r="661" spans="4:4" x14ac:dyDescent="0.2">
      <c r="D661" s="130"/>
    </row>
    <row r="662" spans="4:4" x14ac:dyDescent="0.2">
      <c r="D662" s="130"/>
    </row>
    <row r="663" spans="4:4" x14ac:dyDescent="0.2">
      <c r="D663" s="130"/>
    </row>
    <row r="664" spans="4:4" x14ac:dyDescent="0.2">
      <c r="D664" s="130"/>
    </row>
    <row r="665" spans="4:4" x14ac:dyDescent="0.2">
      <c r="D665" s="130"/>
    </row>
    <row r="666" spans="4:4" x14ac:dyDescent="0.2">
      <c r="D666" s="130"/>
    </row>
    <row r="667" spans="4:4" x14ac:dyDescent="0.2">
      <c r="D667" s="130"/>
    </row>
    <row r="668" spans="4:4" x14ac:dyDescent="0.2">
      <c r="D668" s="130"/>
    </row>
    <row r="669" spans="4:4" x14ac:dyDescent="0.2">
      <c r="D669" s="130"/>
    </row>
    <row r="670" spans="4:4" x14ac:dyDescent="0.2">
      <c r="D670" s="130"/>
    </row>
    <row r="671" spans="4:4" x14ac:dyDescent="0.2">
      <c r="D671" s="130"/>
    </row>
    <row r="672" spans="4:4" x14ac:dyDescent="0.2">
      <c r="D672" s="130"/>
    </row>
    <row r="673" spans="4:4" x14ac:dyDescent="0.2">
      <c r="D673" s="130"/>
    </row>
    <row r="674" spans="4:4" x14ac:dyDescent="0.2">
      <c r="D674" s="130"/>
    </row>
    <row r="675" spans="4:4" x14ac:dyDescent="0.2">
      <c r="D675" s="130"/>
    </row>
    <row r="676" spans="4:4" x14ac:dyDescent="0.2">
      <c r="D676" s="130"/>
    </row>
    <row r="677" spans="4:4" x14ac:dyDescent="0.2">
      <c r="D677" s="130"/>
    </row>
    <row r="678" spans="4:4" x14ac:dyDescent="0.2">
      <c r="D678" s="130"/>
    </row>
    <row r="679" spans="4:4" x14ac:dyDescent="0.2">
      <c r="D679" s="130"/>
    </row>
    <row r="680" spans="4:4" x14ac:dyDescent="0.2">
      <c r="D680" s="130"/>
    </row>
    <row r="681" spans="4:4" x14ac:dyDescent="0.2">
      <c r="D681" s="130"/>
    </row>
    <row r="682" spans="4:4" x14ac:dyDescent="0.2">
      <c r="D682" s="130"/>
    </row>
    <row r="683" spans="4:4" x14ac:dyDescent="0.2">
      <c r="D683" s="130"/>
    </row>
    <row r="684" spans="4:4" x14ac:dyDescent="0.2">
      <c r="D684" s="130"/>
    </row>
    <row r="685" spans="4:4" x14ac:dyDescent="0.2">
      <c r="D685" s="130"/>
    </row>
    <row r="686" spans="4:4" x14ac:dyDescent="0.2">
      <c r="D686" s="130"/>
    </row>
    <row r="687" spans="4:4" x14ac:dyDescent="0.2">
      <c r="D687" s="130"/>
    </row>
    <row r="688" spans="4:4" x14ac:dyDescent="0.2">
      <c r="D688" s="130"/>
    </row>
    <row r="689" spans="4:4" x14ac:dyDescent="0.2">
      <c r="D689" s="130"/>
    </row>
    <row r="690" spans="4:4" x14ac:dyDescent="0.2">
      <c r="D690" s="130"/>
    </row>
    <row r="691" spans="4:4" x14ac:dyDescent="0.2">
      <c r="D691" s="130"/>
    </row>
    <row r="692" spans="4:4" x14ac:dyDescent="0.2">
      <c r="D692" s="130"/>
    </row>
    <row r="693" spans="4:4" x14ac:dyDescent="0.2">
      <c r="D693" s="130"/>
    </row>
    <row r="694" spans="4:4" x14ac:dyDescent="0.2">
      <c r="D694" s="130"/>
    </row>
    <row r="695" spans="4:4" x14ac:dyDescent="0.2">
      <c r="D695" s="130"/>
    </row>
    <row r="696" spans="4:4" x14ac:dyDescent="0.2">
      <c r="D696" s="130"/>
    </row>
    <row r="697" spans="4:4" x14ac:dyDescent="0.2">
      <c r="D697" s="130"/>
    </row>
    <row r="698" spans="4:4" x14ac:dyDescent="0.2">
      <c r="D698" s="130"/>
    </row>
    <row r="699" spans="4:4" x14ac:dyDescent="0.2">
      <c r="D699" s="130"/>
    </row>
    <row r="700" spans="4:4" x14ac:dyDescent="0.2">
      <c r="D700" s="130"/>
    </row>
    <row r="701" spans="4:4" x14ac:dyDescent="0.2">
      <c r="D701" s="130"/>
    </row>
    <row r="702" spans="4:4" x14ac:dyDescent="0.2">
      <c r="D702" s="130"/>
    </row>
    <row r="703" spans="4:4" x14ac:dyDescent="0.2">
      <c r="D703" s="130"/>
    </row>
    <row r="704" spans="4:4" x14ac:dyDescent="0.2">
      <c r="D704" s="130"/>
    </row>
    <row r="705" spans="4:4" x14ac:dyDescent="0.2">
      <c r="D705" s="130"/>
    </row>
    <row r="706" spans="4:4" x14ac:dyDescent="0.2">
      <c r="D706" s="130"/>
    </row>
    <row r="707" spans="4:4" x14ac:dyDescent="0.2">
      <c r="D707" s="130"/>
    </row>
    <row r="708" spans="4:4" x14ac:dyDescent="0.2">
      <c r="D708" s="130"/>
    </row>
    <row r="709" spans="4:4" x14ac:dyDescent="0.2">
      <c r="D709" s="130"/>
    </row>
    <row r="710" spans="4:4" x14ac:dyDescent="0.2">
      <c r="D710" s="130"/>
    </row>
    <row r="711" spans="4:4" x14ac:dyDescent="0.2">
      <c r="D711" s="130"/>
    </row>
    <row r="712" spans="4:4" x14ac:dyDescent="0.2">
      <c r="D712" s="130"/>
    </row>
    <row r="713" spans="4:4" x14ac:dyDescent="0.2">
      <c r="D713" s="130"/>
    </row>
    <row r="714" spans="4:4" x14ac:dyDescent="0.2">
      <c r="D714" s="130"/>
    </row>
    <row r="715" spans="4:4" x14ac:dyDescent="0.2">
      <c r="D715" s="130"/>
    </row>
    <row r="716" spans="4:4" x14ac:dyDescent="0.2">
      <c r="D716" s="130"/>
    </row>
    <row r="717" spans="4:4" x14ac:dyDescent="0.2">
      <c r="D717" s="130"/>
    </row>
    <row r="718" spans="4:4" x14ac:dyDescent="0.2">
      <c r="D718" s="130"/>
    </row>
    <row r="719" spans="4:4" x14ac:dyDescent="0.2">
      <c r="D719" s="130"/>
    </row>
    <row r="720" spans="4:4" x14ac:dyDescent="0.2">
      <c r="D720" s="130"/>
    </row>
    <row r="721" spans="4:4" x14ac:dyDescent="0.2">
      <c r="D721" s="130"/>
    </row>
    <row r="722" spans="4:4" x14ac:dyDescent="0.2">
      <c r="D722" s="130"/>
    </row>
    <row r="723" spans="4:4" x14ac:dyDescent="0.2">
      <c r="D723" s="130"/>
    </row>
    <row r="724" spans="4:4" x14ac:dyDescent="0.2">
      <c r="D724" s="130"/>
    </row>
    <row r="725" spans="4:4" x14ac:dyDescent="0.2">
      <c r="D725" s="130"/>
    </row>
    <row r="726" spans="4:4" x14ac:dyDescent="0.2">
      <c r="D726" s="130"/>
    </row>
    <row r="727" spans="4:4" x14ac:dyDescent="0.2">
      <c r="D727" s="130"/>
    </row>
    <row r="728" spans="4:4" x14ac:dyDescent="0.2">
      <c r="D728" s="130"/>
    </row>
    <row r="729" spans="4:4" x14ac:dyDescent="0.2">
      <c r="D729" s="130"/>
    </row>
    <row r="730" spans="4:4" x14ac:dyDescent="0.2">
      <c r="D730" s="130"/>
    </row>
    <row r="731" spans="4:4" x14ac:dyDescent="0.2">
      <c r="D731" s="130"/>
    </row>
    <row r="732" spans="4:4" x14ac:dyDescent="0.2">
      <c r="D732" s="130"/>
    </row>
    <row r="733" spans="4:4" x14ac:dyDescent="0.2">
      <c r="D733" s="130"/>
    </row>
    <row r="734" spans="4:4" x14ac:dyDescent="0.2">
      <c r="D734" s="130"/>
    </row>
    <row r="735" spans="4:4" x14ac:dyDescent="0.2">
      <c r="D735" s="130"/>
    </row>
    <row r="736" spans="4:4" x14ac:dyDescent="0.2">
      <c r="D736" s="130"/>
    </row>
    <row r="737" spans="4:4" x14ac:dyDescent="0.2">
      <c r="D737" s="130"/>
    </row>
    <row r="738" spans="4:4" x14ac:dyDescent="0.2">
      <c r="D738" s="130"/>
    </row>
    <row r="739" spans="4:4" x14ac:dyDescent="0.2">
      <c r="D739" s="130"/>
    </row>
    <row r="740" spans="4:4" x14ac:dyDescent="0.2">
      <c r="D740" s="130"/>
    </row>
    <row r="741" spans="4:4" x14ac:dyDescent="0.2">
      <c r="D741" s="130"/>
    </row>
    <row r="742" spans="4:4" x14ac:dyDescent="0.2">
      <c r="D742" s="130"/>
    </row>
    <row r="743" spans="4:4" x14ac:dyDescent="0.2">
      <c r="D743" s="130"/>
    </row>
    <row r="744" spans="4:4" x14ac:dyDescent="0.2">
      <c r="D744" s="130"/>
    </row>
    <row r="745" spans="4:4" x14ac:dyDescent="0.2">
      <c r="D745" s="130"/>
    </row>
    <row r="746" spans="4:4" x14ac:dyDescent="0.2">
      <c r="D746" s="130"/>
    </row>
    <row r="747" spans="4:4" x14ac:dyDescent="0.2">
      <c r="D747" s="130"/>
    </row>
    <row r="748" spans="4:4" x14ac:dyDescent="0.2">
      <c r="D748" s="130"/>
    </row>
    <row r="749" spans="4:4" x14ac:dyDescent="0.2">
      <c r="D749" s="130"/>
    </row>
    <row r="750" spans="4:4" x14ac:dyDescent="0.2">
      <c r="D750" s="130"/>
    </row>
    <row r="751" spans="4:4" x14ac:dyDescent="0.2">
      <c r="D751" s="130"/>
    </row>
    <row r="752" spans="4:4" x14ac:dyDescent="0.2">
      <c r="D752" s="130"/>
    </row>
    <row r="753" spans="4:4" x14ac:dyDescent="0.2">
      <c r="D753" s="130"/>
    </row>
    <row r="754" spans="4:4" x14ac:dyDescent="0.2">
      <c r="D754" s="130"/>
    </row>
    <row r="755" spans="4:4" x14ac:dyDescent="0.2">
      <c r="D755" s="130"/>
    </row>
    <row r="756" spans="4:4" x14ac:dyDescent="0.2">
      <c r="D756" s="130"/>
    </row>
    <row r="757" spans="4:4" x14ac:dyDescent="0.2">
      <c r="D757" s="130"/>
    </row>
    <row r="758" spans="4:4" x14ac:dyDescent="0.2">
      <c r="D758" s="130"/>
    </row>
    <row r="759" spans="4:4" x14ac:dyDescent="0.2">
      <c r="D759" s="130"/>
    </row>
    <row r="760" spans="4:4" x14ac:dyDescent="0.2">
      <c r="D760" s="130"/>
    </row>
    <row r="761" spans="4:4" x14ac:dyDescent="0.2">
      <c r="D761" s="130"/>
    </row>
    <row r="762" spans="4:4" x14ac:dyDescent="0.2">
      <c r="D762" s="130"/>
    </row>
    <row r="763" spans="4:4" x14ac:dyDescent="0.2">
      <c r="D763" s="130"/>
    </row>
    <row r="764" spans="4:4" x14ac:dyDescent="0.2">
      <c r="D764" s="130"/>
    </row>
    <row r="765" spans="4:4" x14ac:dyDescent="0.2">
      <c r="D765" s="130"/>
    </row>
    <row r="766" spans="4:4" x14ac:dyDescent="0.2">
      <c r="D766" s="130"/>
    </row>
    <row r="767" spans="4:4" x14ac:dyDescent="0.2">
      <c r="D767" s="130"/>
    </row>
    <row r="768" spans="4:4" x14ac:dyDescent="0.2">
      <c r="D768" s="130"/>
    </row>
    <row r="769" spans="4:4" x14ac:dyDescent="0.2">
      <c r="D769" s="130"/>
    </row>
    <row r="770" spans="4:4" x14ac:dyDescent="0.2">
      <c r="D770" s="130"/>
    </row>
    <row r="771" spans="4:4" x14ac:dyDescent="0.2">
      <c r="D771" s="130"/>
    </row>
    <row r="772" spans="4:4" x14ac:dyDescent="0.2">
      <c r="D772" s="130"/>
    </row>
    <row r="773" spans="4:4" x14ac:dyDescent="0.2">
      <c r="D773" s="130"/>
    </row>
    <row r="774" spans="4:4" x14ac:dyDescent="0.2">
      <c r="D774" s="130"/>
    </row>
    <row r="775" spans="4:4" x14ac:dyDescent="0.2">
      <c r="D775" s="130"/>
    </row>
    <row r="776" spans="4:4" x14ac:dyDescent="0.2">
      <c r="D776" s="130"/>
    </row>
    <row r="777" spans="4:4" x14ac:dyDescent="0.2">
      <c r="D777" s="130"/>
    </row>
    <row r="778" spans="4:4" x14ac:dyDescent="0.2">
      <c r="D778" s="130"/>
    </row>
    <row r="779" spans="4:4" x14ac:dyDescent="0.2">
      <c r="D779" s="130"/>
    </row>
    <row r="780" spans="4:4" x14ac:dyDescent="0.2">
      <c r="D780" s="130"/>
    </row>
    <row r="781" spans="4:4" x14ac:dyDescent="0.2">
      <c r="D781" s="130"/>
    </row>
    <row r="782" spans="4:4" x14ac:dyDescent="0.2">
      <c r="D782" s="130"/>
    </row>
    <row r="783" spans="4:4" x14ac:dyDescent="0.2">
      <c r="D783" s="130"/>
    </row>
    <row r="784" spans="4:4" x14ac:dyDescent="0.2">
      <c r="D784" s="130"/>
    </row>
    <row r="785" spans="4:4" x14ac:dyDescent="0.2">
      <c r="D785" s="130"/>
    </row>
    <row r="786" spans="4:4" x14ac:dyDescent="0.2">
      <c r="D786" s="130"/>
    </row>
    <row r="787" spans="4:4" x14ac:dyDescent="0.2">
      <c r="D787" s="130"/>
    </row>
    <row r="788" spans="4:4" x14ac:dyDescent="0.2">
      <c r="D788" s="130"/>
    </row>
    <row r="789" spans="4:4" x14ac:dyDescent="0.2">
      <c r="D789" s="130"/>
    </row>
    <row r="790" spans="4:4" x14ac:dyDescent="0.2">
      <c r="D790" s="130"/>
    </row>
    <row r="791" spans="4:4" x14ac:dyDescent="0.2">
      <c r="D791" s="130"/>
    </row>
    <row r="792" spans="4:4" x14ac:dyDescent="0.2">
      <c r="D792" s="130"/>
    </row>
    <row r="793" spans="4:4" x14ac:dyDescent="0.2">
      <c r="D793" s="130"/>
    </row>
    <row r="794" spans="4:4" x14ac:dyDescent="0.2">
      <c r="D794" s="130"/>
    </row>
    <row r="795" spans="4:4" x14ac:dyDescent="0.2">
      <c r="D795" s="130"/>
    </row>
    <row r="796" spans="4:4" x14ac:dyDescent="0.2">
      <c r="D796" s="130"/>
    </row>
    <row r="797" spans="4:4" x14ac:dyDescent="0.2">
      <c r="D797" s="130"/>
    </row>
    <row r="798" spans="4:4" x14ac:dyDescent="0.2">
      <c r="D798" s="130"/>
    </row>
    <row r="799" spans="4:4" x14ac:dyDescent="0.2">
      <c r="D799" s="130"/>
    </row>
    <row r="800" spans="4:4" x14ac:dyDescent="0.2">
      <c r="D800" s="130"/>
    </row>
    <row r="801" spans="4:4" x14ac:dyDescent="0.2">
      <c r="D801" s="130"/>
    </row>
    <row r="802" spans="4:4" x14ac:dyDescent="0.2">
      <c r="D802" s="130"/>
    </row>
    <row r="803" spans="4:4" x14ac:dyDescent="0.2">
      <c r="D803" s="130"/>
    </row>
    <row r="804" spans="4:4" x14ac:dyDescent="0.2">
      <c r="D804" s="130"/>
    </row>
    <row r="805" spans="4:4" x14ac:dyDescent="0.2">
      <c r="D805" s="130"/>
    </row>
    <row r="806" spans="4:4" x14ac:dyDescent="0.2">
      <c r="D806" s="130"/>
    </row>
    <row r="807" spans="4:4" x14ac:dyDescent="0.2">
      <c r="D807" s="130"/>
    </row>
    <row r="808" spans="4:4" x14ac:dyDescent="0.2">
      <c r="D808" s="130"/>
    </row>
    <row r="809" spans="4:4" x14ac:dyDescent="0.2">
      <c r="D809" s="130"/>
    </row>
    <row r="810" spans="4:4" x14ac:dyDescent="0.2">
      <c r="D810" s="130"/>
    </row>
    <row r="811" spans="4:4" x14ac:dyDescent="0.2">
      <c r="D811" s="130"/>
    </row>
    <row r="812" spans="4:4" x14ac:dyDescent="0.2">
      <c r="D812" s="130"/>
    </row>
    <row r="813" spans="4:4" x14ac:dyDescent="0.2">
      <c r="D813" s="130"/>
    </row>
    <row r="814" spans="4:4" x14ac:dyDescent="0.2">
      <c r="D814" s="130"/>
    </row>
    <row r="815" spans="4:4" x14ac:dyDescent="0.2">
      <c r="D815" s="130"/>
    </row>
    <row r="816" spans="4:4" x14ac:dyDescent="0.2">
      <c r="D816" s="130"/>
    </row>
    <row r="817" spans="4:4" x14ac:dyDescent="0.2">
      <c r="D817" s="130"/>
    </row>
    <row r="818" spans="4:4" x14ac:dyDescent="0.2">
      <c r="D818" s="130"/>
    </row>
    <row r="819" spans="4:4" x14ac:dyDescent="0.2">
      <c r="D819" s="130"/>
    </row>
    <row r="820" spans="4:4" x14ac:dyDescent="0.2">
      <c r="D820" s="130"/>
    </row>
    <row r="821" spans="4:4" x14ac:dyDescent="0.2">
      <c r="D821" s="130"/>
    </row>
    <row r="822" spans="4:4" x14ac:dyDescent="0.2">
      <c r="D822" s="130"/>
    </row>
    <row r="823" spans="4:4" x14ac:dyDescent="0.2">
      <c r="D823" s="130"/>
    </row>
    <row r="824" spans="4:4" x14ac:dyDescent="0.2">
      <c r="D824" s="130"/>
    </row>
    <row r="825" spans="4:4" x14ac:dyDescent="0.2">
      <c r="D825" s="130"/>
    </row>
    <row r="826" spans="4:4" x14ac:dyDescent="0.2">
      <c r="D826" s="130"/>
    </row>
    <row r="827" spans="4:4" x14ac:dyDescent="0.2">
      <c r="D827" s="130"/>
    </row>
    <row r="828" spans="4:4" x14ac:dyDescent="0.2">
      <c r="D828" s="130"/>
    </row>
    <row r="829" spans="4:4" x14ac:dyDescent="0.2">
      <c r="D829" s="130"/>
    </row>
    <row r="830" spans="4:4" x14ac:dyDescent="0.2">
      <c r="D830" s="130"/>
    </row>
    <row r="831" spans="4:4" x14ac:dyDescent="0.2">
      <c r="D831" s="130"/>
    </row>
    <row r="832" spans="4:4" x14ac:dyDescent="0.2">
      <c r="D832" s="130"/>
    </row>
    <row r="833" spans="4:4" x14ac:dyDescent="0.2">
      <c r="D833" s="130"/>
    </row>
    <row r="834" spans="4:4" x14ac:dyDescent="0.2">
      <c r="D834" s="130"/>
    </row>
    <row r="835" spans="4:4" x14ac:dyDescent="0.2">
      <c r="D835" s="130"/>
    </row>
    <row r="836" spans="4:4" x14ac:dyDescent="0.2">
      <c r="D836" s="130"/>
    </row>
    <row r="837" spans="4:4" x14ac:dyDescent="0.2">
      <c r="D837" s="130"/>
    </row>
    <row r="838" spans="4:4" x14ac:dyDescent="0.2">
      <c r="D838" s="130"/>
    </row>
    <row r="839" spans="4:4" x14ac:dyDescent="0.2">
      <c r="D839" s="130"/>
    </row>
    <row r="840" spans="4:4" x14ac:dyDescent="0.2">
      <c r="D840" s="130"/>
    </row>
    <row r="841" spans="4:4" x14ac:dyDescent="0.2">
      <c r="D841" s="130"/>
    </row>
    <row r="842" spans="4:4" x14ac:dyDescent="0.2">
      <c r="D842" s="130"/>
    </row>
    <row r="843" spans="4:4" x14ac:dyDescent="0.2">
      <c r="D843" s="130"/>
    </row>
    <row r="844" spans="4:4" x14ac:dyDescent="0.2">
      <c r="D844" s="130"/>
    </row>
    <row r="845" spans="4:4" x14ac:dyDescent="0.2">
      <c r="D845" s="130"/>
    </row>
    <row r="846" spans="4:4" x14ac:dyDescent="0.2">
      <c r="D846" s="130"/>
    </row>
    <row r="847" spans="4:4" x14ac:dyDescent="0.2">
      <c r="D847" s="130"/>
    </row>
    <row r="848" spans="4:4" x14ac:dyDescent="0.2">
      <c r="D848" s="130"/>
    </row>
    <row r="849" spans="4:4" x14ac:dyDescent="0.2">
      <c r="D849" s="130"/>
    </row>
    <row r="850" spans="4:4" x14ac:dyDescent="0.2">
      <c r="D850" s="130"/>
    </row>
    <row r="851" spans="4:4" x14ac:dyDescent="0.2">
      <c r="D851" s="130"/>
    </row>
    <row r="852" spans="4:4" x14ac:dyDescent="0.2">
      <c r="D852" s="130"/>
    </row>
    <row r="853" spans="4:4" x14ac:dyDescent="0.2">
      <c r="D853" s="130"/>
    </row>
    <row r="854" spans="4:4" x14ac:dyDescent="0.2">
      <c r="D854" s="130"/>
    </row>
    <row r="855" spans="4:4" x14ac:dyDescent="0.2">
      <c r="D855" s="130"/>
    </row>
    <row r="856" spans="4:4" x14ac:dyDescent="0.2">
      <c r="D856" s="130"/>
    </row>
    <row r="857" spans="4:4" x14ac:dyDescent="0.2">
      <c r="D857" s="130"/>
    </row>
    <row r="858" spans="4:4" x14ac:dyDescent="0.2">
      <c r="D858" s="130"/>
    </row>
    <row r="859" spans="4:4" x14ac:dyDescent="0.2">
      <c r="D859" s="130"/>
    </row>
    <row r="860" spans="4:4" x14ac:dyDescent="0.2">
      <c r="D860" s="130"/>
    </row>
    <row r="861" spans="4:4" x14ac:dyDescent="0.2">
      <c r="D861" s="130"/>
    </row>
    <row r="862" spans="4:4" x14ac:dyDescent="0.2">
      <c r="D862" s="130"/>
    </row>
    <row r="863" spans="4:4" x14ac:dyDescent="0.2">
      <c r="D863" s="130"/>
    </row>
    <row r="864" spans="4:4" x14ac:dyDescent="0.2">
      <c r="D864" s="130"/>
    </row>
    <row r="865" spans="4:4" x14ac:dyDescent="0.2">
      <c r="D865" s="130"/>
    </row>
    <row r="866" spans="4:4" x14ac:dyDescent="0.2">
      <c r="D866" s="130"/>
    </row>
    <row r="867" spans="4:4" x14ac:dyDescent="0.2">
      <c r="D867" s="130"/>
    </row>
    <row r="868" spans="4:4" x14ac:dyDescent="0.2">
      <c r="D868" s="130"/>
    </row>
    <row r="869" spans="4:4" x14ac:dyDescent="0.2">
      <c r="D869" s="130"/>
    </row>
    <row r="870" spans="4:4" x14ac:dyDescent="0.2">
      <c r="D870" s="130"/>
    </row>
    <row r="871" spans="4:4" x14ac:dyDescent="0.2">
      <c r="D871" s="130"/>
    </row>
    <row r="872" spans="4:4" x14ac:dyDescent="0.2">
      <c r="D872" s="130"/>
    </row>
    <row r="873" spans="4:4" x14ac:dyDescent="0.2">
      <c r="D873" s="130"/>
    </row>
    <row r="874" spans="4:4" x14ac:dyDescent="0.2">
      <c r="D874" s="130"/>
    </row>
    <row r="875" spans="4:4" x14ac:dyDescent="0.2">
      <c r="D875" s="130"/>
    </row>
    <row r="876" spans="4:4" x14ac:dyDescent="0.2">
      <c r="D876" s="130"/>
    </row>
    <row r="877" spans="4:4" x14ac:dyDescent="0.2">
      <c r="D877" s="130"/>
    </row>
    <row r="878" spans="4:4" x14ac:dyDescent="0.2">
      <c r="D878" s="130"/>
    </row>
    <row r="879" spans="4:4" x14ac:dyDescent="0.2">
      <c r="D879" s="130"/>
    </row>
    <row r="880" spans="4:4" x14ac:dyDescent="0.2">
      <c r="D880" s="130"/>
    </row>
    <row r="881" spans="4:4" x14ac:dyDescent="0.2">
      <c r="D881" s="130"/>
    </row>
    <row r="882" spans="4:4" x14ac:dyDescent="0.2">
      <c r="D882" s="130"/>
    </row>
    <row r="883" spans="4:4" x14ac:dyDescent="0.2">
      <c r="D883" s="130"/>
    </row>
    <row r="884" spans="4:4" x14ac:dyDescent="0.2">
      <c r="D884" s="130"/>
    </row>
    <row r="885" spans="4:4" x14ac:dyDescent="0.2">
      <c r="D885" s="130"/>
    </row>
    <row r="886" spans="4:4" x14ac:dyDescent="0.2">
      <c r="D886" s="130"/>
    </row>
    <row r="887" spans="4:4" x14ac:dyDescent="0.2">
      <c r="D887" s="130"/>
    </row>
    <row r="888" spans="4:4" x14ac:dyDescent="0.2">
      <c r="D888" s="130"/>
    </row>
    <row r="889" spans="4:4" x14ac:dyDescent="0.2">
      <c r="D889" s="130"/>
    </row>
    <row r="890" spans="4:4" x14ac:dyDescent="0.2">
      <c r="D890" s="130"/>
    </row>
    <row r="891" spans="4:4" x14ac:dyDescent="0.2">
      <c r="D891" s="130"/>
    </row>
    <row r="892" spans="4:4" x14ac:dyDescent="0.2">
      <c r="D892" s="130"/>
    </row>
    <row r="893" spans="4:4" x14ac:dyDescent="0.2">
      <c r="D893" s="130"/>
    </row>
    <row r="894" spans="4:4" x14ac:dyDescent="0.2">
      <c r="D894" s="130"/>
    </row>
    <row r="895" spans="4:4" x14ac:dyDescent="0.2">
      <c r="D895" s="130"/>
    </row>
    <row r="896" spans="4:4" x14ac:dyDescent="0.2">
      <c r="D896" s="130"/>
    </row>
    <row r="897" spans="4:4" x14ac:dyDescent="0.2">
      <c r="D897" s="130"/>
    </row>
    <row r="898" spans="4:4" x14ac:dyDescent="0.2">
      <c r="D898" s="130"/>
    </row>
    <row r="899" spans="4:4" x14ac:dyDescent="0.2">
      <c r="D899" s="130"/>
    </row>
    <row r="900" spans="4:4" x14ac:dyDescent="0.2">
      <c r="D900" s="130"/>
    </row>
    <row r="901" spans="4:4" x14ac:dyDescent="0.2">
      <c r="D901" s="130"/>
    </row>
    <row r="902" spans="4:4" x14ac:dyDescent="0.2">
      <c r="D902" s="130"/>
    </row>
    <row r="903" spans="4:4" x14ac:dyDescent="0.2">
      <c r="D903" s="130"/>
    </row>
    <row r="904" spans="4:4" x14ac:dyDescent="0.2">
      <c r="D904" s="130"/>
    </row>
    <row r="905" spans="4:4" x14ac:dyDescent="0.2">
      <c r="D905" s="130"/>
    </row>
    <row r="906" spans="4:4" x14ac:dyDescent="0.2">
      <c r="D906" s="130"/>
    </row>
    <row r="907" spans="4:4" x14ac:dyDescent="0.2">
      <c r="D907" s="130"/>
    </row>
    <row r="908" spans="4:4" x14ac:dyDescent="0.2">
      <c r="D908" s="130"/>
    </row>
    <row r="909" spans="4:4" x14ac:dyDescent="0.2">
      <c r="D909" s="130"/>
    </row>
    <row r="910" spans="4:4" x14ac:dyDescent="0.2">
      <c r="D910" s="130"/>
    </row>
    <row r="911" spans="4:4" x14ac:dyDescent="0.2">
      <c r="D911" s="130"/>
    </row>
    <row r="912" spans="4:4" x14ac:dyDescent="0.2">
      <c r="D912" s="130"/>
    </row>
    <row r="913" spans="4:4" x14ac:dyDescent="0.2">
      <c r="D913" s="130"/>
    </row>
    <row r="914" spans="4:4" x14ac:dyDescent="0.2">
      <c r="D914" s="130"/>
    </row>
    <row r="915" spans="4:4" x14ac:dyDescent="0.2">
      <c r="D915" s="130"/>
    </row>
    <row r="916" spans="4:4" x14ac:dyDescent="0.2">
      <c r="D916" s="130"/>
    </row>
    <row r="917" spans="4:4" x14ac:dyDescent="0.2">
      <c r="D917" s="130"/>
    </row>
    <row r="918" spans="4:4" x14ac:dyDescent="0.2">
      <c r="D918" s="130"/>
    </row>
    <row r="919" spans="4:4" x14ac:dyDescent="0.2">
      <c r="D919" s="130"/>
    </row>
    <row r="920" spans="4:4" x14ac:dyDescent="0.2">
      <c r="D920" s="130"/>
    </row>
    <row r="921" spans="4:4" x14ac:dyDescent="0.2">
      <c r="D921" s="130"/>
    </row>
    <row r="922" spans="4:4" x14ac:dyDescent="0.2">
      <c r="D922" s="130"/>
    </row>
    <row r="923" spans="4:4" x14ac:dyDescent="0.2">
      <c r="D923" s="130"/>
    </row>
    <row r="924" spans="4:4" x14ac:dyDescent="0.2">
      <c r="D924" s="130"/>
    </row>
    <row r="925" spans="4:4" x14ac:dyDescent="0.2">
      <c r="D925" s="130"/>
    </row>
    <row r="926" spans="4:4" x14ac:dyDescent="0.2">
      <c r="D926" s="130"/>
    </row>
    <row r="927" spans="4:4" x14ac:dyDescent="0.2">
      <c r="D927" s="130"/>
    </row>
    <row r="928" spans="4:4" x14ac:dyDescent="0.2">
      <c r="D928" s="130"/>
    </row>
    <row r="929" spans="4:4" x14ac:dyDescent="0.2">
      <c r="D929" s="130"/>
    </row>
    <row r="930" spans="4:4" x14ac:dyDescent="0.2">
      <c r="D930" s="130"/>
    </row>
    <row r="931" spans="4:4" x14ac:dyDescent="0.2">
      <c r="D931" s="130"/>
    </row>
    <row r="932" spans="4:4" x14ac:dyDescent="0.2">
      <c r="D932" s="130"/>
    </row>
    <row r="933" spans="4:4" x14ac:dyDescent="0.2">
      <c r="D933" s="130"/>
    </row>
    <row r="934" spans="4:4" x14ac:dyDescent="0.2">
      <c r="D934" s="130"/>
    </row>
    <row r="935" spans="4:4" x14ac:dyDescent="0.2">
      <c r="D935" s="130"/>
    </row>
    <row r="936" spans="4:4" x14ac:dyDescent="0.2">
      <c r="D936" s="130"/>
    </row>
    <row r="937" spans="4:4" x14ac:dyDescent="0.2">
      <c r="D937" s="130"/>
    </row>
    <row r="938" spans="4:4" x14ac:dyDescent="0.2">
      <c r="D938" s="130"/>
    </row>
    <row r="939" spans="4:4" x14ac:dyDescent="0.2">
      <c r="D939" s="130"/>
    </row>
    <row r="940" spans="4:4" x14ac:dyDescent="0.2">
      <c r="D940" s="130"/>
    </row>
    <row r="941" spans="4:4" x14ac:dyDescent="0.2">
      <c r="D941" s="130"/>
    </row>
    <row r="942" spans="4:4" x14ac:dyDescent="0.2">
      <c r="D942" s="130"/>
    </row>
    <row r="943" spans="4:4" x14ac:dyDescent="0.2">
      <c r="D943" s="130"/>
    </row>
    <row r="944" spans="4:4" x14ac:dyDescent="0.2">
      <c r="D944" s="130"/>
    </row>
    <row r="945" spans="4:4" x14ac:dyDescent="0.2">
      <c r="D945" s="130"/>
    </row>
    <row r="946" spans="4:4" x14ac:dyDescent="0.2">
      <c r="D946" s="130"/>
    </row>
    <row r="947" spans="4:4" x14ac:dyDescent="0.2">
      <c r="D947" s="130"/>
    </row>
    <row r="948" spans="4:4" x14ac:dyDescent="0.2">
      <c r="D948" s="130"/>
    </row>
    <row r="949" spans="4:4" x14ac:dyDescent="0.2">
      <c r="D949" s="130"/>
    </row>
    <row r="950" spans="4:4" x14ac:dyDescent="0.2">
      <c r="D950" s="130"/>
    </row>
    <row r="951" spans="4:4" x14ac:dyDescent="0.2">
      <c r="D951" s="130"/>
    </row>
    <row r="952" spans="4:4" x14ac:dyDescent="0.2">
      <c r="D952" s="130"/>
    </row>
    <row r="953" spans="4:4" x14ac:dyDescent="0.2">
      <c r="D953" s="130"/>
    </row>
    <row r="954" spans="4:4" x14ac:dyDescent="0.2">
      <c r="D954" s="130"/>
    </row>
    <row r="955" spans="4:4" x14ac:dyDescent="0.2">
      <c r="D955" s="130"/>
    </row>
    <row r="956" spans="4:4" x14ac:dyDescent="0.2">
      <c r="D956" s="130"/>
    </row>
    <row r="957" spans="4:4" x14ac:dyDescent="0.2">
      <c r="D957" s="130"/>
    </row>
    <row r="958" spans="4:4" x14ac:dyDescent="0.2">
      <c r="D958" s="130"/>
    </row>
    <row r="959" spans="4:4" x14ac:dyDescent="0.2">
      <c r="D959" s="130"/>
    </row>
    <row r="960" spans="4:4" x14ac:dyDescent="0.2">
      <c r="D960" s="130"/>
    </row>
    <row r="961" spans="4:4" x14ac:dyDescent="0.2">
      <c r="D961" s="130"/>
    </row>
    <row r="962" spans="4:4" x14ac:dyDescent="0.2">
      <c r="D962" s="130"/>
    </row>
    <row r="963" spans="4:4" x14ac:dyDescent="0.2">
      <c r="D963" s="130"/>
    </row>
    <row r="964" spans="4:4" x14ac:dyDescent="0.2">
      <c r="D964" s="130"/>
    </row>
    <row r="965" spans="4:4" x14ac:dyDescent="0.2">
      <c r="D965" s="130"/>
    </row>
    <row r="966" spans="4:4" x14ac:dyDescent="0.2">
      <c r="D966" s="130"/>
    </row>
    <row r="967" spans="4:4" x14ac:dyDescent="0.2">
      <c r="D967" s="130"/>
    </row>
    <row r="968" spans="4:4" x14ac:dyDescent="0.2">
      <c r="D968" s="130"/>
    </row>
    <row r="969" spans="4:4" x14ac:dyDescent="0.2">
      <c r="D969" s="130"/>
    </row>
    <row r="970" spans="4:4" x14ac:dyDescent="0.2">
      <c r="D970" s="130"/>
    </row>
    <row r="971" spans="4:4" x14ac:dyDescent="0.2">
      <c r="D971" s="130"/>
    </row>
    <row r="972" spans="4:4" x14ac:dyDescent="0.2">
      <c r="D972" s="130"/>
    </row>
    <row r="973" spans="4:4" x14ac:dyDescent="0.2">
      <c r="D973" s="130"/>
    </row>
    <row r="974" spans="4:4" x14ac:dyDescent="0.2">
      <c r="D974" s="130"/>
    </row>
    <row r="975" spans="4:4" x14ac:dyDescent="0.2">
      <c r="D975" s="130"/>
    </row>
    <row r="976" spans="4:4" x14ac:dyDescent="0.2">
      <c r="D976" s="130"/>
    </row>
    <row r="977" spans="4:4" x14ac:dyDescent="0.2">
      <c r="D977" s="130"/>
    </row>
    <row r="978" spans="4:4" x14ac:dyDescent="0.2">
      <c r="D978" s="130"/>
    </row>
    <row r="979" spans="4:4" x14ac:dyDescent="0.2">
      <c r="D979" s="130"/>
    </row>
    <row r="980" spans="4:4" x14ac:dyDescent="0.2">
      <c r="D980" s="130"/>
    </row>
    <row r="981" spans="4:4" x14ac:dyDescent="0.2">
      <c r="D981" s="130"/>
    </row>
    <row r="982" spans="4:4" x14ac:dyDescent="0.2">
      <c r="D982" s="130"/>
    </row>
    <row r="983" spans="4:4" x14ac:dyDescent="0.2">
      <c r="D983" s="130"/>
    </row>
    <row r="984" spans="4:4" x14ac:dyDescent="0.2">
      <c r="D984" s="130"/>
    </row>
    <row r="985" spans="4:4" x14ac:dyDescent="0.2">
      <c r="D985" s="130"/>
    </row>
    <row r="986" spans="4:4" x14ac:dyDescent="0.2">
      <c r="D986" s="130"/>
    </row>
    <row r="987" spans="4:4" x14ac:dyDescent="0.2">
      <c r="D987" s="130"/>
    </row>
    <row r="988" spans="4:4" x14ac:dyDescent="0.2">
      <c r="D988" s="130"/>
    </row>
    <row r="989" spans="4:4" x14ac:dyDescent="0.2">
      <c r="D989" s="130"/>
    </row>
    <row r="990" spans="4:4" x14ac:dyDescent="0.2">
      <c r="D990" s="130"/>
    </row>
    <row r="991" spans="4:4" x14ac:dyDescent="0.2">
      <c r="D991" s="130"/>
    </row>
    <row r="992" spans="4:4" x14ac:dyDescent="0.2">
      <c r="D992" s="130"/>
    </row>
    <row r="993" spans="4:4" x14ac:dyDescent="0.2">
      <c r="D993" s="130"/>
    </row>
    <row r="994" spans="4:4" x14ac:dyDescent="0.2">
      <c r="D994" s="130"/>
    </row>
    <row r="995" spans="4:4" x14ac:dyDescent="0.2">
      <c r="D995" s="130"/>
    </row>
    <row r="996" spans="4:4" x14ac:dyDescent="0.2">
      <c r="D996" s="130"/>
    </row>
    <row r="997" spans="4:4" x14ac:dyDescent="0.2">
      <c r="D997" s="130"/>
    </row>
    <row r="998" spans="4:4" x14ac:dyDescent="0.2">
      <c r="D998" s="130"/>
    </row>
    <row r="999" spans="4:4" x14ac:dyDescent="0.2">
      <c r="D999" s="130"/>
    </row>
    <row r="1000" spans="4:4" x14ac:dyDescent="0.2">
      <c r="D1000" s="130"/>
    </row>
    <row r="1001" spans="4:4" x14ac:dyDescent="0.2">
      <c r="D1001" s="130"/>
    </row>
    <row r="1002" spans="4:4" x14ac:dyDescent="0.2">
      <c r="D1002" s="130"/>
    </row>
    <row r="1003" spans="4:4" x14ac:dyDescent="0.2">
      <c r="D1003" s="130"/>
    </row>
    <row r="1004" spans="4:4" x14ac:dyDescent="0.2">
      <c r="D1004" s="130"/>
    </row>
    <row r="1005" spans="4:4" x14ac:dyDescent="0.2">
      <c r="D1005" s="130"/>
    </row>
    <row r="1006" spans="4:4" x14ac:dyDescent="0.2">
      <c r="D1006" s="130"/>
    </row>
    <row r="1007" spans="4:4" x14ac:dyDescent="0.2">
      <c r="D1007" s="130"/>
    </row>
    <row r="1008" spans="4:4" x14ac:dyDescent="0.2">
      <c r="D1008" s="130"/>
    </row>
    <row r="1009" spans="4:4" x14ac:dyDescent="0.2">
      <c r="D1009" s="130"/>
    </row>
    <row r="1010" spans="4:4" x14ac:dyDescent="0.2">
      <c r="D1010" s="130"/>
    </row>
    <row r="1011" spans="4:4" x14ac:dyDescent="0.2">
      <c r="D1011" s="130"/>
    </row>
    <row r="1012" spans="4:4" x14ac:dyDescent="0.2">
      <c r="D1012" s="130"/>
    </row>
    <row r="1013" spans="4:4" x14ac:dyDescent="0.2">
      <c r="D1013" s="130"/>
    </row>
    <row r="1014" spans="4:4" x14ac:dyDescent="0.2">
      <c r="D1014" s="130"/>
    </row>
    <row r="1015" spans="4:4" x14ac:dyDescent="0.2">
      <c r="D1015" s="130"/>
    </row>
    <row r="1016" spans="4:4" x14ac:dyDescent="0.2">
      <c r="D1016" s="130"/>
    </row>
    <row r="1017" spans="4:4" x14ac:dyDescent="0.2">
      <c r="D1017" s="130"/>
    </row>
    <row r="1018" spans="4:4" x14ac:dyDescent="0.2">
      <c r="D1018" s="130"/>
    </row>
    <row r="1019" spans="4:4" x14ac:dyDescent="0.2">
      <c r="D1019" s="130"/>
    </row>
    <row r="1020" spans="4:4" x14ac:dyDescent="0.2">
      <c r="D1020" s="130"/>
    </row>
    <row r="1021" spans="4:4" x14ac:dyDescent="0.2">
      <c r="D1021" s="130"/>
    </row>
    <row r="1022" spans="4:4" x14ac:dyDescent="0.2">
      <c r="D1022" s="130"/>
    </row>
    <row r="1023" spans="4:4" x14ac:dyDescent="0.2">
      <c r="D1023" s="130"/>
    </row>
    <row r="1024" spans="4:4" x14ac:dyDescent="0.2">
      <c r="D1024" s="130"/>
    </row>
    <row r="1025" spans="4:4" x14ac:dyDescent="0.2">
      <c r="D1025" s="130"/>
    </row>
    <row r="1026" spans="4:4" x14ac:dyDescent="0.2">
      <c r="D1026" s="130"/>
    </row>
    <row r="1027" spans="4:4" x14ac:dyDescent="0.2">
      <c r="D1027" s="130"/>
    </row>
    <row r="1028" spans="4:4" x14ac:dyDescent="0.2">
      <c r="D1028" s="130"/>
    </row>
    <row r="1029" spans="4:4" x14ac:dyDescent="0.2">
      <c r="D1029" s="130"/>
    </row>
    <row r="1030" spans="4:4" x14ac:dyDescent="0.2">
      <c r="D1030" s="130"/>
    </row>
    <row r="1031" spans="4:4" x14ac:dyDescent="0.2">
      <c r="D1031" s="130"/>
    </row>
    <row r="1032" spans="4:4" x14ac:dyDescent="0.2">
      <c r="D1032" s="130"/>
    </row>
    <row r="1033" spans="4:4" x14ac:dyDescent="0.2">
      <c r="D1033" s="130"/>
    </row>
    <row r="1034" spans="4:4" x14ac:dyDescent="0.2">
      <c r="D1034" s="130"/>
    </row>
    <row r="1035" spans="4:4" x14ac:dyDescent="0.2">
      <c r="D1035" s="130"/>
    </row>
    <row r="1036" spans="4:4" x14ac:dyDescent="0.2">
      <c r="D1036" s="130"/>
    </row>
    <row r="1037" spans="4:4" x14ac:dyDescent="0.2">
      <c r="D1037" s="130"/>
    </row>
    <row r="1038" spans="4:4" x14ac:dyDescent="0.2">
      <c r="D1038" s="130"/>
    </row>
    <row r="1039" spans="4:4" x14ac:dyDescent="0.2">
      <c r="D1039" s="130"/>
    </row>
    <row r="1040" spans="4:4" x14ac:dyDescent="0.2">
      <c r="D1040" s="130"/>
    </row>
    <row r="1041" spans="4:4" x14ac:dyDescent="0.2">
      <c r="D1041" s="130"/>
    </row>
    <row r="1042" spans="4:4" x14ac:dyDescent="0.2">
      <c r="D1042" s="130"/>
    </row>
    <row r="1043" spans="4:4" x14ac:dyDescent="0.2">
      <c r="D1043" s="130"/>
    </row>
    <row r="1044" spans="4:4" x14ac:dyDescent="0.2">
      <c r="D1044" s="130"/>
    </row>
    <row r="1045" spans="4:4" x14ac:dyDescent="0.2">
      <c r="D1045" s="130"/>
    </row>
    <row r="1046" spans="4:4" x14ac:dyDescent="0.2">
      <c r="D1046" s="130"/>
    </row>
    <row r="1047" spans="4:4" x14ac:dyDescent="0.2">
      <c r="D1047" s="130"/>
    </row>
    <row r="1048" spans="4:4" x14ac:dyDescent="0.2">
      <c r="D1048" s="130"/>
    </row>
    <row r="1049" spans="4:4" x14ac:dyDescent="0.2">
      <c r="D1049" s="130"/>
    </row>
    <row r="1050" spans="4:4" x14ac:dyDescent="0.2">
      <c r="D1050" s="130"/>
    </row>
    <row r="1051" spans="4:4" x14ac:dyDescent="0.2">
      <c r="D1051" s="130"/>
    </row>
    <row r="1052" spans="4:4" x14ac:dyDescent="0.2">
      <c r="D1052" s="130"/>
    </row>
    <row r="1053" spans="4:4" x14ac:dyDescent="0.2">
      <c r="D1053" s="130"/>
    </row>
    <row r="1054" spans="4:4" x14ac:dyDescent="0.2">
      <c r="D1054" s="130"/>
    </row>
    <row r="1055" spans="4:4" x14ac:dyDescent="0.2">
      <c r="D1055" s="130"/>
    </row>
    <row r="1056" spans="4:4" x14ac:dyDescent="0.2">
      <c r="D1056" s="130"/>
    </row>
    <row r="1057" spans="4:4" x14ac:dyDescent="0.2">
      <c r="D1057" s="130"/>
    </row>
    <row r="1058" spans="4:4" x14ac:dyDescent="0.2">
      <c r="D1058" s="130"/>
    </row>
    <row r="1059" spans="4:4" x14ac:dyDescent="0.2">
      <c r="D1059" s="130"/>
    </row>
    <row r="1060" spans="4:4" x14ac:dyDescent="0.2">
      <c r="D1060" s="130"/>
    </row>
    <row r="1061" spans="4:4" x14ac:dyDescent="0.2">
      <c r="D1061" s="130"/>
    </row>
    <row r="1062" spans="4:4" x14ac:dyDescent="0.2">
      <c r="D1062" s="130"/>
    </row>
    <row r="1063" spans="4:4" x14ac:dyDescent="0.2">
      <c r="D1063" s="130"/>
    </row>
    <row r="1064" spans="4:4" x14ac:dyDescent="0.2">
      <c r="D1064" s="130"/>
    </row>
    <row r="1065" spans="4:4" x14ac:dyDescent="0.2">
      <c r="D1065" s="130"/>
    </row>
    <row r="1066" spans="4:4" x14ac:dyDescent="0.2">
      <c r="D1066" s="130"/>
    </row>
    <row r="1067" spans="4:4" x14ac:dyDescent="0.2">
      <c r="D1067" s="130"/>
    </row>
    <row r="1068" spans="4:4" x14ac:dyDescent="0.2">
      <c r="D1068" s="130"/>
    </row>
    <row r="1069" spans="4:4" x14ac:dyDescent="0.2">
      <c r="D1069" s="130"/>
    </row>
    <row r="1070" spans="4:4" x14ac:dyDescent="0.2">
      <c r="D1070" s="130"/>
    </row>
    <row r="1071" spans="4:4" x14ac:dyDescent="0.2">
      <c r="D1071" s="130"/>
    </row>
    <row r="1072" spans="4:4" x14ac:dyDescent="0.2">
      <c r="D1072" s="130"/>
    </row>
    <row r="1073" spans="4:4" x14ac:dyDescent="0.2">
      <c r="D1073" s="130"/>
    </row>
    <row r="1074" spans="4:4" x14ac:dyDescent="0.2">
      <c r="D1074" s="130"/>
    </row>
    <row r="1075" spans="4:4" x14ac:dyDescent="0.2">
      <c r="D1075" s="130"/>
    </row>
    <row r="1076" spans="4:4" x14ac:dyDescent="0.2">
      <c r="D1076" s="130"/>
    </row>
    <row r="1077" spans="4:4" x14ac:dyDescent="0.2">
      <c r="D1077" s="130"/>
    </row>
    <row r="1078" spans="4:4" x14ac:dyDescent="0.2">
      <c r="D1078" s="130"/>
    </row>
    <row r="1079" spans="4:4" x14ac:dyDescent="0.2">
      <c r="D1079" s="130"/>
    </row>
    <row r="1080" spans="4:4" x14ac:dyDescent="0.2">
      <c r="D1080" s="130"/>
    </row>
    <row r="1081" spans="4:4" x14ac:dyDescent="0.2">
      <c r="D1081" s="130"/>
    </row>
    <row r="1082" spans="4:4" x14ac:dyDescent="0.2">
      <c r="D1082" s="130"/>
    </row>
    <row r="1083" spans="4:4" x14ac:dyDescent="0.2">
      <c r="D1083" s="130"/>
    </row>
    <row r="1084" spans="4:4" x14ac:dyDescent="0.2">
      <c r="D1084" s="130"/>
    </row>
    <row r="1085" spans="4:4" x14ac:dyDescent="0.2">
      <c r="D1085" s="130"/>
    </row>
    <row r="1086" spans="4:4" x14ac:dyDescent="0.2">
      <c r="D1086" s="130"/>
    </row>
    <row r="1087" spans="4:4" x14ac:dyDescent="0.2">
      <c r="D1087" s="130"/>
    </row>
    <row r="1088" spans="4:4" x14ac:dyDescent="0.2">
      <c r="D1088" s="130"/>
    </row>
    <row r="1089" spans="4:4" x14ac:dyDescent="0.2">
      <c r="D1089" s="130"/>
    </row>
    <row r="1090" spans="4:4" x14ac:dyDescent="0.2">
      <c r="D1090" s="130"/>
    </row>
    <row r="1091" spans="4:4" x14ac:dyDescent="0.2">
      <c r="D1091" s="130"/>
    </row>
    <row r="1092" spans="4:4" x14ac:dyDescent="0.2">
      <c r="D1092" s="130"/>
    </row>
    <row r="1093" spans="4:4" x14ac:dyDescent="0.2">
      <c r="D1093" s="130"/>
    </row>
    <row r="1094" spans="4:4" x14ac:dyDescent="0.2">
      <c r="D1094" s="130"/>
    </row>
    <row r="1095" spans="4:4" x14ac:dyDescent="0.2">
      <c r="D1095" s="130"/>
    </row>
    <row r="1096" spans="4:4" x14ac:dyDescent="0.2">
      <c r="D1096" s="130"/>
    </row>
    <row r="1097" spans="4:4" x14ac:dyDescent="0.2">
      <c r="D1097" s="130"/>
    </row>
    <row r="1098" spans="4:4" x14ac:dyDescent="0.2">
      <c r="D1098" s="130"/>
    </row>
    <row r="1099" spans="4:4" x14ac:dyDescent="0.2">
      <c r="D1099" s="130"/>
    </row>
    <row r="1100" spans="4:4" x14ac:dyDescent="0.2">
      <c r="D1100" s="130"/>
    </row>
    <row r="1101" spans="4:4" x14ac:dyDescent="0.2">
      <c r="D1101" s="130"/>
    </row>
    <row r="1102" spans="4:4" x14ac:dyDescent="0.2">
      <c r="D1102" s="130"/>
    </row>
    <row r="1103" spans="4:4" x14ac:dyDescent="0.2">
      <c r="D1103" s="130"/>
    </row>
    <row r="1104" spans="4:4" x14ac:dyDescent="0.2">
      <c r="D1104" s="130"/>
    </row>
    <row r="1105" spans="4:4" x14ac:dyDescent="0.2">
      <c r="D1105" s="130"/>
    </row>
    <row r="1106" spans="4:4" x14ac:dyDescent="0.2">
      <c r="D1106" s="130"/>
    </row>
    <row r="1107" spans="4:4" x14ac:dyDescent="0.2">
      <c r="D1107" s="130"/>
    </row>
    <row r="1108" spans="4:4" x14ac:dyDescent="0.2">
      <c r="D1108" s="130"/>
    </row>
    <row r="1109" spans="4:4" x14ac:dyDescent="0.2">
      <c r="D1109" s="130"/>
    </row>
    <row r="1110" spans="4:4" x14ac:dyDescent="0.2">
      <c r="D1110" s="130"/>
    </row>
    <row r="1111" spans="4:4" x14ac:dyDescent="0.2">
      <c r="D1111" s="130"/>
    </row>
    <row r="1112" spans="4:4" x14ac:dyDescent="0.2">
      <c r="D1112" s="130"/>
    </row>
    <row r="1113" spans="4:4" x14ac:dyDescent="0.2">
      <c r="D1113" s="130"/>
    </row>
    <row r="1114" spans="4:4" x14ac:dyDescent="0.2">
      <c r="D1114" s="130"/>
    </row>
    <row r="1115" spans="4:4" x14ac:dyDescent="0.2">
      <c r="D1115" s="130"/>
    </row>
    <row r="1116" spans="4:4" x14ac:dyDescent="0.2">
      <c r="D1116" s="130"/>
    </row>
    <row r="1117" spans="4:4" x14ac:dyDescent="0.2">
      <c r="D1117" s="130"/>
    </row>
    <row r="1118" spans="4:4" x14ac:dyDescent="0.2">
      <c r="D1118" s="130"/>
    </row>
    <row r="1119" spans="4:4" x14ac:dyDescent="0.2">
      <c r="D1119" s="130"/>
    </row>
    <row r="1120" spans="4:4" x14ac:dyDescent="0.2">
      <c r="D1120" s="130"/>
    </row>
    <row r="1121" spans="4:4" x14ac:dyDescent="0.2">
      <c r="D1121" s="130"/>
    </row>
    <row r="1122" spans="4:4" x14ac:dyDescent="0.2">
      <c r="D1122" s="130"/>
    </row>
    <row r="1123" spans="4:4" x14ac:dyDescent="0.2">
      <c r="D1123" s="130"/>
    </row>
    <row r="1124" spans="4:4" x14ac:dyDescent="0.2">
      <c r="D1124" s="130"/>
    </row>
    <row r="1125" spans="4:4" x14ac:dyDescent="0.2">
      <c r="D1125" s="130"/>
    </row>
    <row r="1126" spans="4:4" x14ac:dyDescent="0.2">
      <c r="D1126" s="130"/>
    </row>
    <row r="1127" spans="4:4" x14ac:dyDescent="0.2">
      <c r="D1127" s="130"/>
    </row>
    <row r="1128" spans="4:4" x14ac:dyDescent="0.2">
      <c r="D1128" s="130"/>
    </row>
    <row r="1129" spans="4:4" x14ac:dyDescent="0.2">
      <c r="D1129" s="130"/>
    </row>
    <row r="1130" spans="4:4" x14ac:dyDescent="0.2">
      <c r="D1130" s="130"/>
    </row>
    <row r="1131" spans="4:4" x14ac:dyDescent="0.2">
      <c r="D1131" s="130"/>
    </row>
    <row r="1132" spans="4:4" x14ac:dyDescent="0.2">
      <c r="D1132" s="130"/>
    </row>
    <row r="1133" spans="4:4" x14ac:dyDescent="0.2">
      <c r="D1133" s="130"/>
    </row>
    <row r="1134" spans="4:4" x14ac:dyDescent="0.2">
      <c r="D1134" s="130"/>
    </row>
    <row r="1135" spans="4:4" x14ac:dyDescent="0.2">
      <c r="D1135" s="130"/>
    </row>
    <row r="1136" spans="4:4" x14ac:dyDescent="0.2">
      <c r="D1136" s="130"/>
    </row>
    <row r="1137" spans="4:4" x14ac:dyDescent="0.2">
      <c r="D1137" s="130"/>
    </row>
    <row r="1138" spans="4:4" x14ac:dyDescent="0.2">
      <c r="D1138" s="130"/>
    </row>
    <row r="1139" spans="4:4" x14ac:dyDescent="0.2">
      <c r="D1139" s="130"/>
    </row>
    <row r="1140" spans="4:4" x14ac:dyDescent="0.2">
      <c r="D1140" s="130"/>
    </row>
    <row r="1141" spans="4:4" x14ac:dyDescent="0.2">
      <c r="D1141" s="130"/>
    </row>
    <row r="1142" spans="4:4" x14ac:dyDescent="0.2">
      <c r="D1142" s="130"/>
    </row>
    <row r="1143" spans="4:4" x14ac:dyDescent="0.2">
      <c r="D1143" s="130"/>
    </row>
    <row r="1144" spans="4:4" x14ac:dyDescent="0.2">
      <c r="D1144" s="130"/>
    </row>
    <row r="1145" spans="4:4" x14ac:dyDescent="0.2">
      <c r="D1145" s="130"/>
    </row>
    <row r="1146" spans="4:4" x14ac:dyDescent="0.2">
      <c r="D1146" s="130"/>
    </row>
    <row r="1147" spans="4:4" x14ac:dyDescent="0.2">
      <c r="D1147" s="130"/>
    </row>
    <row r="1148" spans="4:4" x14ac:dyDescent="0.2">
      <c r="D1148" s="130"/>
    </row>
    <row r="1149" spans="4:4" x14ac:dyDescent="0.2">
      <c r="D1149" s="130"/>
    </row>
    <row r="1150" spans="4:4" x14ac:dyDescent="0.2">
      <c r="D1150" s="130"/>
    </row>
    <row r="1151" spans="4:4" x14ac:dyDescent="0.2">
      <c r="D1151" s="130"/>
    </row>
    <row r="1152" spans="4:4" x14ac:dyDescent="0.2">
      <c r="D1152" s="130"/>
    </row>
    <row r="1153" spans="4:4" x14ac:dyDescent="0.2">
      <c r="D1153" s="130"/>
    </row>
    <row r="1154" spans="4:4" x14ac:dyDescent="0.2">
      <c r="D1154" s="130"/>
    </row>
    <row r="1155" spans="4:4" x14ac:dyDescent="0.2">
      <c r="D1155" s="130"/>
    </row>
    <row r="1156" spans="4:4" x14ac:dyDescent="0.2">
      <c r="D1156" s="130"/>
    </row>
    <row r="1157" spans="4:4" x14ac:dyDescent="0.2">
      <c r="D1157" s="130"/>
    </row>
    <row r="1158" spans="4:4" x14ac:dyDescent="0.2">
      <c r="D1158" s="130"/>
    </row>
    <row r="1159" spans="4:4" x14ac:dyDescent="0.2">
      <c r="D1159" s="130"/>
    </row>
    <row r="1160" spans="4:4" x14ac:dyDescent="0.2">
      <c r="D1160" s="130"/>
    </row>
    <row r="1161" spans="4:4" x14ac:dyDescent="0.2">
      <c r="D1161" s="130"/>
    </row>
    <row r="1162" spans="4:4" x14ac:dyDescent="0.2">
      <c r="D1162" s="130"/>
    </row>
    <row r="1163" spans="4:4" x14ac:dyDescent="0.2">
      <c r="D1163" s="130"/>
    </row>
    <row r="1164" spans="4:4" x14ac:dyDescent="0.2">
      <c r="D1164" s="130"/>
    </row>
    <row r="1165" spans="4:4" x14ac:dyDescent="0.2">
      <c r="D1165" s="130"/>
    </row>
    <row r="1166" spans="4:4" x14ac:dyDescent="0.2">
      <c r="D1166" s="130"/>
    </row>
    <row r="1167" spans="4:4" x14ac:dyDescent="0.2">
      <c r="D1167" s="130"/>
    </row>
    <row r="1168" spans="4:4" x14ac:dyDescent="0.2">
      <c r="D1168" s="130"/>
    </row>
    <row r="1169" spans="4:4" x14ac:dyDescent="0.2">
      <c r="D1169" s="130"/>
    </row>
    <row r="1170" spans="4:4" x14ac:dyDescent="0.2">
      <c r="D1170" s="130"/>
    </row>
    <row r="1171" spans="4:4" x14ac:dyDescent="0.2">
      <c r="D1171" s="130"/>
    </row>
    <row r="1172" spans="4:4" x14ac:dyDescent="0.2">
      <c r="D1172" s="130"/>
    </row>
    <row r="1173" spans="4:4" x14ac:dyDescent="0.2">
      <c r="D1173" s="130"/>
    </row>
    <row r="1174" spans="4:4" x14ac:dyDescent="0.2">
      <c r="D1174" s="130"/>
    </row>
    <row r="1175" spans="4:4" x14ac:dyDescent="0.2">
      <c r="D1175" s="130"/>
    </row>
    <row r="1176" spans="4:4" x14ac:dyDescent="0.2">
      <c r="D1176" s="130"/>
    </row>
    <row r="1177" spans="4:4" x14ac:dyDescent="0.2">
      <c r="D1177" s="130"/>
    </row>
    <row r="1178" spans="4:4" x14ac:dyDescent="0.2">
      <c r="D1178" s="130"/>
    </row>
    <row r="1179" spans="4:4" x14ac:dyDescent="0.2">
      <c r="D1179" s="130"/>
    </row>
    <row r="1180" spans="4:4" x14ac:dyDescent="0.2">
      <c r="D1180" s="130"/>
    </row>
    <row r="1181" spans="4:4" x14ac:dyDescent="0.2">
      <c r="D1181" s="130"/>
    </row>
    <row r="1182" spans="4:4" x14ac:dyDescent="0.2">
      <c r="D1182" s="130"/>
    </row>
    <row r="1183" spans="4:4" x14ac:dyDescent="0.2">
      <c r="D1183" s="130"/>
    </row>
    <row r="1184" spans="4:4" x14ac:dyDescent="0.2">
      <c r="D1184" s="130"/>
    </row>
    <row r="1185" spans="4:4" x14ac:dyDescent="0.2">
      <c r="D1185" s="130"/>
    </row>
    <row r="1186" spans="4:4" x14ac:dyDescent="0.2">
      <c r="D1186" s="130"/>
    </row>
    <row r="1187" spans="4:4" x14ac:dyDescent="0.2">
      <c r="D1187" s="130"/>
    </row>
    <row r="1188" spans="4:4" x14ac:dyDescent="0.2">
      <c r="D1188" s="130"/>
    </row>
    <row r="1189" spans="4:4" x14ac:dyDescent="0.2">
      <c r="D1189" s="130"/>
    </row>
    <row r="1190" spans="4:4" x14ac:dyDescent="0.2">
      <c r="D1190" s="130"/>
    </row>
    <row r="1191" spans="4:4" x14ac:dyDescent="0.2">
      <c r="D1191" s="130"/>
    </row>
    <row r="1192" spans="4:4" x14ac:dyDescent="0.2">
      <c r="D1192" s="130"/>
    </row>
    <row r="1193" spans="4:4" x14ac:dyDescent="0.2">
      <c r="D1193" s="130"/>
    </row>
    <row r="1194" spans="4:4" x14ac:dyDescent="0.2">
      <c r="D1194" s="130"/>
    </row>
    <row r="1195" spans="4:4" x14ac:dyDescent="0.2">
      <c r="D1195" s="130"/>
    </row>
    <row r="1196" spans="4:4" x14ac:dyDescent="0.2">
      <c r="D1196" s="130"/>
    </row>
    <row r="1197" spans="4:4" x14ac:dyDescent="0.2">
      <c r="D1197" s="130"/>
    </row>
    <row r="1198" spans="4:4" x14ac:dyDescent="0.2">
      <c r="D1198" s="130"/>
    </row>
    <row r="1199" spans="4:4" x14ac:dyDescent="0.2">
      <c r="D1199" s="130"/>
    </row>
    <row r="1200" spans="4:4" x14ac:dyDescent="0.2">
      <c r="D1200" s="130"/>
    </row>
    <row r="1201" spans="4:4" x14ac:dyDescent="0.2">
      <c r="D1201" s="130"/>
    </row>
    <row r="1202" spans="4:4" x14ac:dyDescent="0.2">
      <c r="D1202" s="130"/>
    </row>
    <row r="1203" spans="4:4" x14ac:dyDescent="0.2">
      <c r="D1203" s="130"/>
    </row>
    <row r="1204" spans="4:4" x14ac:dyDescent="0.2">
      <c r="D1204" s="130"/>
    </row>
    <row r="1205" spans="4:4" x14ac:dyDescent="0.2">
      <c r="D1205" s="130"/>
    </row>
    <row r="1206" spans="4:4" x14ac:dyDescent="0.2">
      <c r="D1206" s="130"/>
    </row>
    <row r="1207" spans="4:4" x14ac:dyDescent="0.2">
      <c r="D1207" s="130"/>
    </row>
    <row r="1208" spans="4:4" x14ac:dyDescent="0.2">
      <c r="D1208" s="130"/>
    </row>
    <row r="1209" spans="4:4" x14ac:dyDescent="0.2">
      <c r="D1209" s="130"/>
    </row>
    <row r="1210" spans="4:4" x14ac:dyDescent="0.2">
      <c r="D1210" s="130"/>
    </row>
    <row r="1211" spans="4:4" x14ac:dyDescent="0.2">
      <c r="D1211" s="130"/>
    </row>
    <row r="1212" spans="4:4" x14ac:dyDescent="0.2">
      <c r="D1212" s="130"/>
    </row>
    <row r="1213" spans="4:4" x14ac:dyDescent="0.2">
      <c r="D1213" s="130"/>
    </row>
    <row r="1214" spans="4:4" x14ac:dyDescent="0.2">
      <c r="D1214" s="130"/>
    </row>
    <row r="1215" spans="4:4" x14ac:dyDescent="0.2">
      <c r="D1215" s="130"/>
    </row>
    <row r="1216" spans="4:4" x14ac:dyDescent="0.2">
      <c r="D1216" s="130"/>
    </row>
    <row r="1217" spans="4:4" x14ac:dyDescent="0.2">
      <c r="D1217" s="130"/>
    </row>
    <row r="1218" spans="4:4" x14ac:dyDescent="0.2">
      <c r="D1218" s="130"/>
    </row>
    <row r="1219" spans="4:4" x14ac:dyDescent="0.2">
      <c r="D1219" s="130"/>
    </row>
    <row r="1220" spans="4:4" x14ac:dyDescent="0.2">
      <c r="D1220" s="130"/>
    </row>
    <row r="1221" spans="4:4" x14ac:dyDescent="0.2">
      <c r="D1221" s="130"/>
    </row>
    <row r="1222" spans="4:4" x14ac:dyDescent="0.2">
      <c r="D1222" s="130"/>
    </row>
    <row r="1223" spans="4:4" x14ac:dyDescent="0.2">
      <c r="D1223" s="130"/>
    </row>
    <row r="1224" spans="4:4" x14ac:dyDescent="0.2">
      <c r="D1224" s="130"/>
    </row>
    <row r="1225" spans="4:4" x14ac:dyDescent="0.2">
      <c r="D1225" s="130"/>
    </row>
    <row r="1226" spans="4:4" x14ac:dyDescent="0.2">
      <c r="D1226" s="130"/>
    </row>
    <row r="1227" spans="4:4" x14ac:dyDescent="0.2">
      <c r="D1227" s="130"/>
    </row>
    <row r="1228" spans="4:4" x14ac:dyDescent="0.2">
      <c r="D1228" s="130"/>
    </row>
    <row r="1229" spans="4:4" x14ac:dyDescent="0.2">
      <c r="D1229" s="130"/>
    </row>
    <row r="1230" spans="4:4" x14ac:dyDescent="0.2">
      <c r="D1230" s="130"/>
    </row>
    <row r="1231" spans="4:4" x14ac:dyDescent="0.2">
      <c r="D1231" s="130"/>
    </row>
    <row r="1232" spans="4:4" x14ac:dyDescent="0.2">
      <c r="D1232" s="130"/>
    </row>
    <row r="1233" spans="4:4" x14ac:dyDescent="0.2">
      <c r="D1233" s="130"/>
    </row>
    <row r="1234" spans="4:4" x14ac:dyDescent="0.2">
      <c r="D1234" s="130"/>
    </row>
    <row r="1235" spans="4:4" x14ac:dyDescent="0.2">
      <c r="D1235" s="130"/>
    </row>
    <row r="1236" spans="4:4" x14ac:dyDescent="0.2">
      <c r="D1236" s="130"/>
    </row>
    <row r="1237" spans="4:4" x14ac:dyDescent="0.2">
      <c r="D1237" s="130"/>
    </row>
    <row r="1238" spans="4:4" x14ac:dyDescent="0.2">
      <c r="D1238" s="130"/>
    </row>
    <row r="1239" spans="4:4" x14ac:dyDescent="0.2">
      <c r="D1239" s="130"/>
    </row>
    <row r="1240" spans="4:4" x14ac:dyDescent="0.2">
      <c r="D1240" s="130"/>
    </row>
    <row r="1241" spans="4:4" x14ac:dyDescent="0.2">
      <c r="D1241" s="130"/>
    </row>
    <row r="1242" spans="4:4" x14ac:dyDescent="0.2">
      <c r="D1242" s="130"/>
    </row>
    <row r="1243" spans="4:4" x14ac:dyDescent="0.2">
      <c r="D1243" s="130"/>
    </row>
    <row r="1244" spans="4:4" x14ac:dyDescent="0.2">
      <c r="D1244" s="130"/>
    </row>
    <row r="1245" spans="4:4" x14ac:dyDescent="0.2">
      <c r="D1245" s="130"/>
    </row>
    <row r="1246" spans="4:4" x14ac:dyDescent="0.2">
      <c r="D1246" s="130"/>
    </row>
    <row r="1247" spans="4:4" x14ac:dyDescent="0.2">
      <c r="D1247" s="130"/>
    </row>
    <row r="1248" spans="4:4" x14ac:dyDescent="0.2">
      <c r="D1248" s="130"/>
    </row>
    <row r="1249" spans="4:4" x14ac:dyDescent="0.2">
      <c r="D1249" s="130"/>
    </row>
    <row r="1250" spans="4:4" x14ac:dyDescent="0.2">
      <c r="D1250" s="130"/>
    </row>
    <row r="1251" spans="4:4" x14ac:dyDescent="0.2">
      <c r="D1251" s="130"/>
    </row>
    <row r="1252" spans="4:4" x14ac:dyDescent="0.2">
      <c r="D1252" s="130"/>
    </row>
    <row r="1253" spans="4:4" x14ac:dyDescent="0.2">
      <c r="D1253" s="130"/>
    </row>
    <row r="1254" spans="4:4" x14ac:dyDescent="0.2">
      <c r="D1254" s="130"/>
    </row>
    <row r="1255" spans="4:4" x14ac:dyDescent="0.2">
      <c r="D1255" s="130"/>
    </row>
    <row r="1256" spans="4:4" x14ac:dyDescent="0.2">
      <c r="D1256" s="130"/>
    </row>
    <row r="1257" spans="4:4" x14ac:dyDescent="0.2">
      <c r="D1257" s="130"/>
    </row>
    <row r="1258" spans="4:4" x14ac:dyDescent="0.2">
      <c r="D1258" s="130"/>
    </row>
    <row r="1259" spans="4:4" x14ac:dyDescent="0.2">
      <c r="D1259" s="130"/>
    </row>
    <row r="1260" spans="4:4" x14ac:dyDescent="0.2">
      <c r="D1260" s="130"/>
    </row>
    <row r="1261" spans="4:4" x14ac:dyDescent="0.2">
      <c r="D1261" s="130"/>
    </row>
    <row r="1262" spans="4:4" x14ac:dyDescent="0.2">
      <c r="D1262" s="130"/>
    </row>
    <row r="1263" spans="4:4" x14ac:dyDescent="0.2">
      <c r="D1263" s="130"/>
    </row>
    <row r="1264" spans="4:4" x14ac:dyDescent="0.2">
      <c r="D1264" s="130"/>
    </row>
    <row r="1265" spans="4:4" x14ac:dyDescent="0.2">
      <c r="D1265" s="130"/>
    </row>
    <row r="1266" spans="4:4" x14ac:dyDescent="0.2">
      <c r="D1266" s="130"/>
    </row>
    <row r="1267" spans="4:4" x14ac:dyDescent="0.2">
      <c r="D1267" s="130"/>
    </row>
    <row r="1268" spans="4:4" x14ac:dyDescent="0.2">
      <c r="D1268" s="130"/>
    </row>
    <row r="1269" spans="4:4" x14ac:dyDescent="0.2">
      <c r="D1269" s="130"/>
    </row>
    <row r="1270" spans="4:4" x14ac:dyDescent="0.2">
      <c r="D1270" s="130"/>
    </row>
    <row r="1271" spans="4:4" x14ac:dyDescent="0.2">
      <c r="D1271" s="130"/>
    </row>
    <row r="1272" spans="4:4" x14ac:dyDescent="0.2">
      <c r="D1272" s="130"/>
    </row>
    <row r="1273" spans="4:4" x14ac:dyDescent="0.2">
      <c r="D1273" s="130"/>
    </row>
    <row r="1274" spans="4:4" x14ac:dyDescent="0.2">
      <c r="D1274" s="130"/>
    </row>
    <row r="1275" spans="4:4" x14ac:dyDescent="0.2">
      <c r="D1275" s="130"/>
    </row>
    <row r="1276" spans="4:4" x14ac:dyDescent="0.2">
      <c r="D1276" s="130"/>
    </row>
    <row r="1277" spans="4:4" x14ac:dyDescent="0.2">
      <c r="D1277" s="130"/>
    </row>
    <row r="1278" spans="4:4" x14ac:dyDescent="0.2">
      <c r="D1278" s="130"/>
    </row>
    <row r="1279" spans="4:4" x14ac:dyDescent="0.2">
      <c r="D1279" s="130"/>
    </row>
    <row r="1280" spans="4:4" x14ac:dyDescent="0.2">
      <c r="D1280" s="130"/>
    </row>
    <row r="1281" spans="4:4" x14ac:dyDescent="0.2">
      <c r="D1281" s="130"/>
    </row>
    <row r="1282" spans="4:4" x14ac:dyDescent="0.2">
      <c r="D1282" s="130"/>
    </row>
    <row r="1283" spans="4:4" x14ac:dyDescent="0.2">
      <c r="D1283" s="130"/>
    </row>
    <row r="1284" spans="4:4" x14ac:dyDescent="0.2">
      <c r="D1284" s="130"/>
    </row>
    <row r="1285" spans="4:4" x14ac:dyDescent="0.2">
      <c r="D1285" s="130"/>
    </row>
    <row r="1286" spans="4:4" x14ac:dyDescent="0.2">
      <c r="D1286" s="130"/>
    </row>
    <row r="1287" spans="4:4" x14ac:dyDescent="0.2">
      <c r="D1287" s="130"/>
    </row>
    <row r="1288" spans="4:4" x14ac:dyDescent="0.2">
      <c r="D1288" s="130"/>
    </row>
    <row r="1289" spans="4:4" x14ac:dyDescent="0.2">
      <c r="D1289" s="130"/>
    </row>
    <row r="1290" spans="4:4" x14ac:dyDescent="0.2">
      <c r="D1290" s="130"/>
    </row>
    <row r="1291" spans="4:4" x14ac:dyDescent="0.2">
      <c r="D1291" s="130"/>
    </row>
    <row r="1292" spans="4:4" x14ac:dyDescent="0.2">
      <c r="D1292" s="130"/>
    </row>
    <row r="1293" spans="4:4" x14ac:dyDescent="0.2">
      <c r="D1293" s="130"/>
    </row>
    <row r="1294" spans="4:4" x14ac:dyDescent="0.2">
      <c r="D1294" s="130"/>
    </row>
    <row r="1295" spans="4:4" x14ac:dyDescent="0.2">
      <c r="D1295" s="130"/>
    </row>
    <row r="1296" spans="4:4" x14ac:dyDescent="0.2">
      <c r="D1296" s="130"/>
    </row>
    <row r="1297" spans="4:4" x14ac:dyDescent="0.2">
      <c r="D1297" s="130"/>
    </row>
    <row r="1298" spans="4:4" x14ac:dyDescent="0.2">
      <c r="D1298" s="130"/>
    </row>
    <row r="1299" spans="4:4" x14ac:dyDescent="0.2">
      <c r="D1299" s="130"/>
    </row>
    <row r="1300" spans="4:4" x14ac:dyDescent="0.2">
      <c r="D1300" s="130"/>
    </row>
    <row r="1301" spans="4:4" x14ac:dyDescent="0.2">
      <c r="D1301" s="130"/>
    </row>
    <row r="1302" spans="4:4" x14ac:dyDescent="0.2">
      <c r="D1302" s="130"/>
    </row>
    <row r="1303" spans="4:4" x14ac:dyDescent="0.2">
      <c r="D1303" s="130"/>
    </row>
    <row r="1304" spans="4:4" x14ac:dyDescent="0.2">
      <c r="D1304" s="130"/>
    </row>
    <row r="1305" spans="4:4" x14ac:dyDescent="0.2">
      <c r="D1305" s="130"/>
    </row>
    <row r="1306" spans="4:4" x14ac:dyDescent="0.2">
      <c r="D1306" s="130"/>
    </row>
    <row r="1307" spans="4:4" x14ac:dyDescent="0.2">
      <c r="D1307" s="130"/>
    </row>
    <row r="1308" spans="4:4" x14ac:dyDescent="0.2">
      <c r="D1308" s="130"/>
    </row>
    <row r="1309" spans="4:4" x14ac:dyDescent="0.2">
      <c r="D1309" s="130"/>
    </row>
    <row r="1310" spans="4:4" x14ac:dyDescent="0.2">
      <c r="D1310" s="130"/>
    </row>
    <row r="1311" spans="4:4" x14ac:dyDescent="0.2">
      <c r="D1311" s="130"/>
    </row>
    <row r="1312" spans="4:4" x14ac:dyDescent="0.2">
      <c r="D1312" s="130"/>
    </row>
    <row r="1313" spans="4:4" x14ac:dyDescent="0.2">
      <c r="D1313" s="130"/>
    </row>
    <row r="1314" spans="4:4" x14ac:dyDescent="0.2">
      <c r="D1314" s="130"/>
    </row>
    <row r="1315" spans="4:4" x14ac:dyDescent="0.2">
      <c r="D1315" s="130"/>
    </row>
    <row r="1316" spans="4:4" x14ac:dyDescent="0.2">
      <c r="D1316" s="130"/>
    </row>
    <row r="1317" spans="4:4" x14ac:dyDescent="0.2">
      <c r="D1317" s="130"/>
    </row>
    <row r="1318" spans="4:4" x14ac:dyDescent="0.2">
      <c r="D1318" s="130"/>
    </row>
    <row r="1319" spans="4:4" x14ac:dyDescent="0.2">
      <c r="D1319" s="130"/>
    </row>
    <row r="1320" spans="4:4" x14ac:dyDescent="0.2">
      <c r="D1320" s="130"/>
    </row>
    <row r="1321" spans="4:4" x14ac:dyDescent="0.2">
      <c r="D1321" s="130"/>
    </row>
    <row r="1322" spans="4:4" x14ac:dyDescent="0.2">
      <c r="D1322" s="130"/>
    </row>
    <row r="1323" spans="4:4" x14ac:dyDescent="0.2">
      <c r="D1323" s="130"/>
    </row>
    <row r="1324" spans="4:4" x14ac:dyDescent="0.2">
      <c r="D1324" s="130"/>
    </row>
    <row r="1325" spans="4:4" x14ac:dyDescent="0.2">
      <c r="D1325" s="130"/>
    </row>
    <row r="1326" spans="4:4" x14ac:dyDescent="0.2">
      <c r="D1326" s="130"/>
    </row>
    <row r="1327" spans="4:4" x14ac:dyDescent="0.2">
      <c r="D1327" s="130"/>
    </row>
    <row r="1328" spans="4:4" x14ac:dyDescent="0.2">
      <c r="D1328" s="130"/>
    </row>
    <row r="1329" spans="4:4" x14ac:dyDescent="0.2">
      <c r="D1329" s="130"/>
    </row>
    <row r="1330" spans="4:4" x14ac:dyDescent="0.2">
      <c r="D1330" s="130"/>
    </row>
    <row r="1331" spans="4:4" x14ac:dyDescent="0.2">
      <c r="D1331" s="130"/>
    </row>
    <row r="1332" spans="4:4" x14ac:dyDescent="0.2">
      <c r="D1332" s="130"/>
    </row>
    <row r="1333" spans="4:4" x14ac:dyDescent="0.2">
      <c r="D1333" s="130"/>
    </row>
    <row r="1334" spans="4:4" x14ac:dyDescent="0.2">
      <c r="D1334" s="130"/>
    </row>
    <row r="1335" spans="4:4" x14ac:dyDescent="0.2">
      <c r="D1335" s="130"/>
    </row>
    <row r="1336" spans="4:4" x14ac:dyDescent="0.2">
      <c r="D1336" s="130"/>
    </row>
    <row r="1337" spans="4:4" x14ac:dyDescent="0.2">
      <c r="D1337" s="130"/>
    </row>
    <row r="1338" spans="4:4" x14ac:dyDescent="0.2">
      <c r="D1338" s="130"/>
    </row>
    <row r="1339" spans="4:4" x14ac:dyDescent="0.2">
      <c r="D1339" s="130"/>
    </row>
    <row r="1340" spans="4:4" x14ac:dyDescent="0.2">
      <c r="D1340" s="130"/>
    </row>
    <row r="1341" spans="4:4" x14ac:dyDescent="0.2">
      <c r="D1341" s="130"/>
    </row>
    <row r="1342" spans="4:4" x14ac:dyDescent="0.2">
      <c r="D1342" s="130"/>
    </row>
    <row r="1343" spans="4:4" x14ac:dyDescent="0.2">
      <c r="D1343" s="130"/>
    </row>
    <row r="1344" spans="4:4" x14ac:dyDescent="0.2">
      <c r="D1344" s="130"/>
    </row>
    <row r="1345" spans="4:4" x14ac:dyDescent="0.2">
      <c r="D1345" s="130"/>
    </row>
    <row r="1346" spans="4:4" x14ac:dyDescent="0.2">
      <c r="D1346" s="130"/>
    </row>
    <row r="1347" spans="4:4" x14ac:dyDescent="0.2">
      <c r="D1347" s="130"/>
    </row>
    <row r="1348" spans="4:4" x14ac:dyDescent="0.2">
      <c r="D1348" s="130"/>
    </row>
    <row r="1349" spans="4:4" x14ac:dyDescent="0.2">
      <c r="D1349" s="130"/>
    </row>
    <row r="1350" spans="4:4" x14ac:dyDescent="0.2">
      <c r="D1350" s="130"/>
    </row>
    <row r="1351" spans="4:4" x14ac:dyDescent="0.2">
      <c r="D1351" s="130"/>
    </row>
    <row r="1352" spans="4:4" x14ac:dyDescent="0.2">
      <c r="D1352" s="130"/>
    </row>
    <row r="1353" spans="4:4" x14ac:dyDescent="0.2">
      <c r="D1353" s="130"/>
    </row>
    <row r="1354" spans="4:4" x14ac:dyDescent="0.2">
      <c r="D1354" s="130"/>
    </row>
    <row r="1355" spans="4:4" x14ac:dyDescent="0.2">
      <c r="D1355" s="130"/>
    </row>
    <row r="1356" spans="4:4" x14ac:dyDescent="0.2">
      <c r="D1356" s="130"/>
    </row>
    <row r="1357" spans="4:4" x14ac:dyDescent="0.2">
      <c r="D1357" s="130"/>
    </row>
    <row r="1358" spans="4:4" x14ac:dyDescent="0.2">
      <c r="D1358" s="130"/>
    </row>
    <row r="1359" spans="4:4" x14ac:dyDescent="0.2">
      <c r="D1359" s="130"/>
    </row>
    <row r="1360" spans="4:4" x14ac:dyDescent="0.2">
      <c r="D1360" s="130"/>
    </row>
    <row r="1361" spans="4:4" x14ac:dyDescent="0.2">
      <c r="D1361" s="130"/>
    </row>
    <row r="1362" spans="4:4" x14ac:dyDescent="0.2">
      <c r="D1362" s="130"/>
    </row>
    <row r="1363" spans="4:4" x14ac:dyDescent="0.2">
      <c r="D1363" s="130"/>
    </row>
    <row r="1364" spans="4:4" x14ac:dyDescent="0.2">
      <c r="D1364" s="130"/>
    </row>
    <row r="1365" spans="4:4" x14ac:dyDescent="0.2">
      <c r="D1365" s="130"/>
    </row>
    <row r="1366" spans="4:4" x14ac:dyDescent="0.2">
      <c r="D1366" s="130"/>
    </row>
    <row r="1367" spans="4:4" x14ac:dyDescent="0.2">
      <c r="D1367" s="130"/>
    </row>
    <row r="1368" spans="4:4" x14ac:dyDescent="0.2">
      <c r="D1368" s="130"/>
    </row>
    <row r="1369" spans="4:4" x14ac:dyDescent="0.2">
      <c r="D1369" s="130"/>
    </row>
    <row r="1370" spans="4:4" x14ac:dyDescent="0.2">
      <c r="D1370" s="130"/>
    </row>
    <row r="1371" spans="4:4" x14ac:dyDescent="0.2">
      <c r="D1371" s="130"/>
    </row>
    <row r="1372" spans="4:4" x14ac:dyDescent="0.2">
      <c r="D1372" s="130"/>
    </row>
    <row r="1373" spans="4:4" x14ac:dyDescent="0.2">
      <c r="D1373" s="130"/>
    </row>
    <row r="1374" spans="4:4" x14ac:dyDescent="0.2">
      <c r="D1374" s="130"/>
    </row>
    <row r="1375" spans="4:4" x14ac:dyDescent="0.2">
      <c r="D1375" s="130"/>
    </row>
    <row r="1376" spans="4:4" x14ac:dyDescent="0.2">
      <c r="D1376" s="130"/>
    </row>
    <row r="1377" spans="4:4" x14ac:dyDescent="0.2">
      <c r="D1377" s="130"/>
    </row>
    <row r="1378" spans="4:4" x14ac:dyDescent="0.2">
      <c r="D1378" s="130"/>
    </row>
    <row r="1379" spans="4:4" x14ac:dyDescent="0.2">
      <c r="D1379" s="130"/>
    </row>
    <row r="1380" spans="4:4" x14ac:dyDescent="0.2">
      <c r="D1380" s="130"/>
    </row>
    <row r="1381" spans="4:4" x14ac:dyDescent="0.2">
      <c r="D1381" s="130"/>
    </row>
    <row r="1382" spans="4:4" x14ac:dyDescent="0.2">
      <c r="D1382" s="130"/>
    </row>
    <row r="1383" spans="4:4" x14ac:dyDescent="0.2">
      <c r="D1383" s="130"/>
    </row>
    <row r="1384" spans="4:4" x14ac:dyDescent="0.2">
      <c r="D1384" s="130"/>
    </row>
    <row r="1385" spans="4:4" x14ac:dyDescent="0.2">
      <c r="D1385" s="130"/>
    </row>
    <row r="1386" spans="4:4" x14ac:dyDescent="0.2">
      <c r="D1386" s="130"/>
    </row>
    <row r="1387" spans="4:4" x14ac:dyDescent="0.2">
      <c r="D1387" s="130"/>
    </row>
    <row r="1388" spans="4:4" x14ac:dyDescent="0.2">
      <c r="D1388" s="130"/>
    </row>
    <row r="1389" spans="4:4" x14ac:dyDescent="0.2">
      <c r="D1389" s="130"/>
    </row>
    <row r="1390" spans="4:4" x14ac:dyDescent="0.2">
      <c r="D1390" s="130"/>
    </row>
    <row r="1391" spans="4:4" x14ac:dyDescent="0.2">
      <c r="D1391" s="130"/>
    </row>
    <row r="1392" spans="4:4" x14ac:dyDescent="0.2">
      <c r="D1392" s="130"/>
    </row>
    <row r="1393" spans="4:4" x14ac:dyDescent="0.2">
      <c r="D1393" s="130"/>
    </row>
    <row r="1394" spans="4:4" x14ac:dyDescent="0.2">
      <c r="D1394" s="130"/>
    </row>
    <row r="1395" spans="4:4" x14ac:dyDescent="0.2">
      <c r="D1395" s="130"/>
    </row>
    <row r="1396" spans="4:4" x14ac:dyDescent="0.2">
      <c r="D1396" s="130"/>
    </row>
    <row r="1397" spans="4:4" x14ac:dyDescent="0.2">
      <c r="D1397" s="130"/>
    </row>
    <row r="1398" spans="4:4" x14ac:dyDescent="0.2">
      <c r="D1398" s="130"/>
    </row>
    <row r="1399" spans="4:4" x14ac:dyDescent="0.2">
      <c r="D1399" s="130"/>
    </row>
    <row r="1400" spans="4:4" x14ac:dyDescent="0.2">
      <c r="D1400" s="130"/>
    </row>
    <row r="1401" spans="4:4" x14ac:dyDescent="0.2">
      <c r="D1401" s="130"/>
    </row>
    <row r="1402" spans="4:4" x14ac:dyDescent="0.2">
      <c r="D1402" s="130"/>
    </row>
    <row r="1403" spans="4:4" x14ac:dyDescent="0.2">
      <c r="D1403" s="130"/>
    </row>
    <row r="1404" spans="4:4" x14ac:dyDescent="0.2">
      <c r="D1404" s="130"/>
    </row>
    <row r="1405" spans="4:4" x14ac:dyDescent="0.2">
      <c r="D1405" s="130"/>
    </row>
    <row r="1406" spans="4:4" x14ac:dyDescent="0.2">
      <c r="D1406" s="130"/>
    </row>
    <row r="1407" spans="4:4" x14ac:dyDescent="0.2">
      <c r="D1407" s="130"/>
    </row>
    <row r="1408" spans="4:4" x14ac:dyDescent="0.2">
      <c r="D1408" s="130"/>
    </row>
    <row r="1409" spans="4:4" x14ac:dyDescent="0.2">
      <c r="D1409" s="130"/>
    </row>
    <row r="1410" spans="4:4" x14ac:dyDescent="0.2">
      <c r="D1410" s="130"/>
    </row>
    <row r="1411" spans="4:4" x14ac:dyDescent="0.2">
      <c r="D1411" s="130"/>
    </row>
    <row r="1412" spans="4:4" x14ac:dyDescent="0.2">
      <c r="D1412" s="130"/>
    </row>
    <row r="1413" spans="4:4" x14ac:dyDescent="0.2">
      <c r="D1413" s="130"/>
    </row>
    <row r="1414" spans="4:4" x14ac:dyDescent="0.2">
      <c r="D1414" s="130"/>
    </row>
    <row r="1415" spans="4:4" x14ac:dyDescent="0.2">
      <c r="D1415" s="130"/>
    </row>
    <row r="1416" spans="4:4" x14ac:dyDescent="0.2">
      <c r="D1416" s="130"/>
    </row>
    <row r="1417" spans="4:4" x14ac:dyDescent="0.2">
      <c r="D1417" s="130"/>
    </row>
    <row r="1418" spans="4:4" x14ac:dyDescent="0.2">
      <c r="D1418" s="130"/>
    </row>
    <row r="1419" spans="4:4" x14ac:dyDescent="0.2">
      <c r="D1419" s="130"/>
    </row>
    <row r="1420" spans="4:4" x14ac:dyDescent="0.2">
      <c r="D1420" s="130"/>
    </row>
    <row r="1421" spans="4:4" x14ac:dyDescent="0.2">
      <c r="D1421" s="130"/>
    </row>
    <row r="1422" spans="4:4" x14ac:dyDescent="0.2">
      <c r="D1422" s="130"/>
    </row>
    <row r="1423" spans="4:4" x14ac:dyDescent="0.2">
      <c r="D1423" s="130"/>
    </row>
    <row r="1424" spans="4:4" x14ac:dyDescent="0.2">
      <c r="D1424" s="130"/>
    </row>
    <row r="1425" spans="4:4" x14ac:dyDescent="0.2">
      <c r="D1425" s="130"/>
    </row>
    <row r="1426" spans="4:4" x14ac:dyDescent="0.2">
      <c r="D1426" s="130"/>
    </row>
    <row r="1427" spans="4:4" x14ac:dyDescent="0.2">
      <c r="D1427" s="130"/>
    </row>
    <row r="1428" spans="4:4" x14ac:dyDescent="0.2">
      <c r="D1428" s="130"/>
    </row>
    <row r="1429" spans="4:4" x14ac:dyDescent="0.2">
      <c r="D1429" s="130"/>
    </row>
    <row r="1430" spans="4:4" x14ac:dyDescent="0.2">
      <c r="D1430" s="130"/>
    </row>
    <row r="1431" spans="4:4" x14ac:dyDescent="0.2">
      <c r="D1431" s="130"/>
    </row>
    <row r="1432" spans="4:4" x14ac:dyDescent="0.2">
      <c r="D1432" s="130"/>
    </row>
    <row r="1433" spans="4:4" x14ac:dyDescent="0.2">
      <c r="D1433" s="130"/>
    </row>
    <row r="1434" spans="4:4" x14ac:dyDescent="0.2">
      <c r="D1434" s="130"/>
    </row>
    <row r="1435" spans="4:4" x14ac:dyDescent="0.2">
      <c r="D1435" s="130"/>
    </row>
    <row r="1436" spans="4:4" x14ac:dyDescent="0.2">
      <c r="D1436" s="130"/>
    </row>
    <row r="1437" spans="4:4" x14ac:dyDescent="0.2">
      <c r="D1437" s="130"/>
    </row>
    <row r="1438" spans="4:4" x14ac:dyDescent="0.2">
      <c r="D1438" s="130"/>
    </row>
    <row r="1439" spans="4:4" x14ac:dyDescent="0.2">
      <c r="D1439" s="130"/>
    </row>
    <row r="1440" spans="4:4" x14ac:dyDescent="0.2">
      <c r="D1440" s="130"/>
    </row>
    <row r="1441" spans="4:4" x14ac:dyDescent="0.2">
      <c r="D1441" s="130"/>
    </row>
    <row r="1442" spans="4:4" x14ac:dyDescent="0.2">
      <c r="D1442" s="130"/>
    </row>
    <row r="1443" spans="4:4" x14ac:dyDescent="0.2">
      <c r="D1443" s="130"/>
    </row>
    <row r="1444" spans="4:4" x14ac:dyDescent="0.2">
      <c r="D1444" s="130"/>
    </row>
    <row r="1445" spans="4:4" x14ac:dyDescent="0.2">
      <c r="D1445" s="130"/>
    </row>
    <row r="1446" spans="4:4" x14ac:dyDescent="0.2">
      <c r="D1446" s="130"/>
    </row>
    <row r="1447" spans="4:4" x14ac:dyDescent="0.2">
      <c r="D1447" s="130"/>
    </row>
    <row r="1448" spans="4:4" x14ac:dyDescent="0.2">
      <c r="D1448" s="130"/>
    </row>
    <row r="1449" spans="4:4" x14ac:dyDescent="0.2">
      <c r="D1449" s="130"/>
    </row>
    <row r="1450" spans="4:4" x14ac:dyDescent="0.2">
      <c r="D1450" s="130"/>
    </row>
    <row r="1451" spans="4:4" x14ac:dyDescent="0.2">
      <c r="D1451" s="130"/>
    </row>
    <row r="1452" spans="4:4" x14ac:dyDescent="0.2">
      <c r="D1452" s="130"/>
    </row>
    <row r="1453" spans="4:4" x14ac:dyDescent="0.2">
      <c r="D1453" s="130"/>
    </row>
    <row r="1454" spans="4:4" x14ac:dyDescent="0.2">
      <c r="D1454" s="130"/>
    </row>
    <row r="1455" spans="4:4" x14ac:dyDescent="0.2">
      <c r="D1455" s="130"/>
    </row>
    <row r="1456" spans="4:4" x14ac:dyDescent="0.2">
      <c r="D1456" s="130"/>
    </row>
    <row r="1457" spans="4:4" x14ac:dyDescent="0.2">
      <c r="D1457" s="130"/>
    </row>
    <row r="1458" spans="4:4" x14ac:dyDescent="0.2">
      <c r="D1458" s="130"/>
    </row>
    <row r="1459" spans="4:4" x14ac:dyDescent="0.2">
      <c r="D1459" s="130"/>
    </row>
    <row r="1460" spans="4:4" x14ac:dyDescent="0.2">
      <c r="D1460" s="130"/>
    </row>
    <row r="1461" spans="4:4" x14ac:dyDescent="0.2">
      <c r="D1461" s="130"/>
    </row>
    <row r="1462" spans="4:4" x14ac:dyDescent="0.2">
      <c r="D1462" s="130"/>
    </row>
    <row r="1463" spans="4:4" x14ac:dyDescent="0.2">
      <c r="D1463" s="130"/>
    </row>
    <row r="1464" spans="4:4" x14ac:dyDescent="0.2">
      <c r="D1464" s="130"/>
    </row>
    <row r="1465" spans="4:4" x14ac:dyDescent="0.2">
      <c r="D1465" s="130"/>
    </row>
    <row r="1466" spans="4:4" x14ac:dyDescent="0.2">
      <c r="D1466" s="130"/>
    </row>
    <row r="1467" spans="4:4" x14ac:dyDescent="0.2">
      <c r="D1467" s="130"/>
    </row>
    <row r="1468" spans="4:4" x14ac:dyDescent="0.2">
      <c r="D1468" s="130"/>
    </row>
    <row r="1469" spans="4:4" x14ac:dyDescent="0.2">
      <c r="D1469" s="130"/>
    </row>
    <row r="1470" spans="4:4" x14ac:dyDescent="0.2">
      <c r="D1470" s="130"/>
    </row>
    <row r="1471" spans="4:4" x14ac:dyDescent="0.2">
      <c r="D1471" s="130"/>
    </row>
    <row r="1472" spans="4:4" x14ac:dyDescent="0.2">
      <c r="D1472" s="130"/>
    </row>
    <row r="1473" spans="4:4" x14ac:dyDescent="0.2">
      <c r="D1473" s="130"/>
    </row>
    <row r="1474" spans="4:4" x14ac:dyDescent="0.2">
      <c r="D1474" s="130"/>
    </row>
    <row r="1475" spans="4:4" x14ac:dyDescent="0.2">
      <c r="D1475" s="130"/>
    </row>
    <row r="1476" spans="4:4" x14ac:dyDescent="0.2">
      <c r="D1476" s="130"/>
    </row>
    <row r="1477" spans="4:4" x14ac:dyDescent="0.2">
      <c r="D1477" s="130"/>
    </row>
    <row r="1478" spans="4:4" x14ac:dyDescent="0.2">
      <c r="D1478" s="130"/>
    </row>
    <row r="1479" spans="4:4" x14ac:dyDescent="0.2">
      <c r="D1479" s="130"/>
    </row>
    <row r="1480" spans="4:4" x14ac:dyDescent="0.2">
      <c r="D1480" s="130"/>
    </row>
    <row r="1481" spans="4:4" x14ac:dyDescent="0.2">
      <c r="D1481" s="130"/>
    </row>
    <row r="1482" spans="4:4" x14ac:dyDescent="0.2">
      <c r="D1482" s="130"/>
    </row>
    <row r="1483" spans="4:4" x14ac:dyDescent="0.2">
      <c r="D1483" s="130"/>
    </row>
    <row r="1484" spans="4:4" x14ac:dyDescent="0.2">
      <c r="D1484" s="130"/>
    </row>
    <row r="1485" spans="4:4" x14ac:dyDescent="0.2">
      <c r="D1485" s="130"/>
    </row>
    <row r="1486" spans="4:4" x14ac:dyDescent="0.2">
      <c r="D1486" s="130"/>
    </row>
    <row r="1487" spans="4:4" x14ac:dyDescent="0.2">
      <c r="D1487" s="130"/>
    </row>
    <row r="1488" spans="4:4" x14ac:dyDescent="0.2">
      <c r="D1488" s="130"/>
    </row>
    <row r="1489" spans="4:4" x14ac:dyDescent="0.2">
      <c r="D1489" s="130"/>
    </row>
    <row r="1490" spans="4:4" x14ac:dyDescent="0.2">
      <c r="D1490" s="130"/>
    </row>
    <row r="1491" spans="4:4" x14ac:dyDescent="0.2">
      <c r="D1491" s="130"/>
    </row>
    <row r="1492" spans="4:4" x14ac:dyDescent="0.2">
      <c r="D1492" s="130"/>
    </row>
    <row r="1493" spans="4:4" x14ac:dyDescent="0.2">
      <c r="D1493" s="130"/>
    </row>
    <row r="1494" spans="4:4" x14ac:dyDescent="0.2">
      <c r="D1494" s="130"/>
    </row>
    <row r="1495" spans="4:4" x14ac:dyDescent="0.2">
      <c r="D1495" s="130"/>
    </row>
    <row r="1496" spans="4:4" x14ac:dyDescent="0.2">
      <c r="D1496" s="130"/>
    </row>
    <row r="1497" spans="4:4" x14ac:dyDescent="0.2">
      <c r="D1497" s="130"/>
    </row>
    <row r="1498" spans="4:4" x14ac:dyDescent="0.2">
      <c r="D1498" s="130"/>
    </row>
    <row r="1499" spans="4:4" x14ac:dyDescent="0.2">
      <c r="D1499" s="130"/>
    </row>
    <row r="1500" spans="4:4" x14ac:dyDescent="0.2">
      <c r="D1500" s="130"/>
    </row>
    <row r="1501" spans="4:4" x14ac:dyDescent="0.2">
      <c r="D1501" s="130"/>
    </row>
    <row r="1502" spans="4:4" x14ac:dyDescent="0.2">
      <c r="D1502" s="130"/>
    </row>
    <row r="1503" spans="4:4" x14ac:dyDescent="0.2">
      <c r="D1503" s="130"/>
    </row>
    <row r="1504" spans="4:4" x14ac:dyDescent="0.2">
      <c r="D1504" s="130"/>
    </row>
    <row r="1505" spans="4:4" x14ac:dyDescent="0.2">
      <c r="D1505" s="130"/>
    </row>
    <row r="1506" spans="4:4" x14ac:dyDescent="0.2">
      <c r="D1506" s="130"/>
    </row>
    <row r="1507" spans="4:4" x14ac:dyDescent="0.2">
      <c r="D1507" s="130"/>
    </row>
    <row r="1508" spans="4:4" x14ac:dyDescent="0.2">
      <c r="D1508" s="130"/>
    </row>
    <row r="1509" spans="4:4" x14ac:dyDescent="0.2">
      <c r="D1509" s="130"/>
    </row>
    <row r="1510" spans="4:4" x14ac:dyDescent="0.2">
      <c r="D1510" s="130"/>
    </row>
    <row r="1511" spans="4:4" x14ac:dyDescent="0.2">
      <c r="D1511" s="130"/>
    </row>
    <row r="1512" spans="4:4" x14ac:dyDescent="0.2">
      <c r="D1512" s="130"/>
    </row>
    <row r="1513" spans="4:4" x14ac:dyDescent="0.2">
      <c r="D1513" s="130"/>
    </row>
    <row r="1514" spans="4:4" x14ac:dyDescent="0.2">
      <c r="D1514" s="130"/>
    </row>
    <row r="1515" spans="4:4" x14ac:dyDescent="0.2">
      <c r="D1515" s="130"/>
    </row>
    <row r="1516" spans="4:4" x14ac:dyDescent="0.2">
      <c r="D1516" s="130"/>
    </row>
    <row r="1517" spans="4:4" x14ac:dyDescent="0.2">
      <c r="D1517" s="130"/>
    </row>
    <row r="1518" spans="4:4" x14ac:dyDescent="0.2">
      <c r="D1518" s="130"/>
    </row>
    <row r="1519" spans="4:4" x14ac:dyDescent="0.2">
      <c r="D1519" s="130"/>
    </row>
    <row r="1520" spans="4:4" x14ac:dyDescent="0.2">
      <c r="D1520" s="130"/>
    </row>
    <row r="1521" spans="4:4" x14ac:dyDescent="0.2">
      <c r="D1521" s="130"/>
    </row>
    <row r="1522" spans="4:4" x14ac:dyDescent="0.2">
      <c r="D1522" s="130"/>
    </row>
    <row r="1523" spans="4:4" x14ac:dyDescent="0.2">
      <c r="D1523" s="130"/>
    </row>
    <row r="1524" spans="4:4" x14ac:dyDescent="0.2">
      <c r="D1524" s="130"/>
    </row>
    <row r="1525" spans="4:4" x14ac:dyDescent="0.2">
      <c r="D1525" s="130"/>
    </row>
    <row r="1526" spans="4:4" x14ac:dyDescent="0.2">
      <c r="D1526" s="130"/>
    </row>
    <row r="1527" spans="4:4" x14ac:dyDescent="0.2">
      <c r="D1527" s="130"/>
    </row>
    <row r="1528" spans="4:4" x14ac:dyDescent="0.2">
      <c r="D1528" s="130"/>
    </row>
    <row r="1529" spans="4:4" x14ac:dyDescent="0.2">
      <c r="D1529" s="130"/>
    </row>
    <row r="1530" spans="4:4" x14ac:dyDescent="0.2">
      <c r="D1530" s="130"/>
    </row>
    <row r="1531" spans="4:4" x14ac:dyDescent="0.2">
      <c r="D1531" s="130"/>
    </row>
    <row r="1532" spans="4:4" x14ac:dyDescent="0.2">
      <c r="D1532" s="130"/>
    </row>
    <row r="1533" spans="4:4" x14ac:dyDescent="0.2">
      <c r="D1533" s="130"/>
    </row>
    <row r="1534" spans="4:4" x14ac:dyDescent="0.2">
      <c r="D1534" s="130"/>
    </row>
    <row r="1535" spans="4:4" x14ac:dyDescent="0.2">
      <c r="D1535" s="130"/>
    </row>
    <row r="1536" spans="4:4" x14ac:dyDescent="0.2">
      <c r="D1536" s="130"/>
    </row>
    <row r="1537" spans="4:4" x14ac:dyDescent="0.2">
      <c r="D1537" s="130"/>
    </row>
    <row r="1538" spans="4:4" x14ac:dyDescent="0.2">
      <c r="D1538" s="130"/>
    </row>
    <row r="1539" spans="4:4" x14ac:dyDescent="0.2">
      <c r="D1539" s="130"/>
    </row>
    <row r="1540" spans="4:4" x14ac:dyDescent="0.2">
      <c r="D1540" s="130"/>
    </row>
    <row r="1541" spans="4:4" x14ac:dyDescent="0.2">
      <c r="D1541" s="130"/>
    </row>
    <row r="1542" spans="4:4" x14ac:dyDescent="0.2">
      <c r="D1542" s="130"/>
    </row>
    <row r="1543" spans="4:4" x14ac:dyDescent="0.2">
      <c r="D1543" s="130"/>
    </row>
    <row r="1544" spans="4:4" x14ac:dyDescent="0.2">
      <c r="D1544" s="130"/>
    </row>
    <row r="1545" spans="4:4" x14ac:dyDescent="0.2">
      <c r="D1545" s="130"/>
    </row>
    <row r="1546" spans="4:4" x14ac:dyDescent="0.2">
      <c r="D1546" s="130"/>
    </row>
    <row r="1547" spans="4:4" x14ac:dyDescent="0.2">
      <c r="D1547" s="130"/>
    </row>
    <row r="1548" spans="4:4" x14ac:dyDescent="0.2">
      <c r="D1548" s="130"/>
    </row>
    <row r="1549" spans="4:4" x14ac:dyDescent="0.2">
      <c r="D1549" s="130"/>
    </row>
    <row r="1550" spans="4:4" x14ac:dyDescent="0.2">
      <c r="D1550" s="130"/>
    </row>
    <row r="1551" spans="4:4" x14ac:dyDescent="0.2">
      <c r="D1551" s="130"/>
    </row>
    <row r="1552" spans="4:4" x14ac:dyDescent="0.2">
      <c r="D1552" s="130"/>
    </row>
    <row r="1553" spans="4:4" x14ac:dyDescent="0.2">
      <c r="D1553" s="130"/>
    </row>
    <row r="1554" spans="4:4" x14ac:dyDescent="0.2">
      <c r="D1554" s="130"/>
    </row>
    <row r="1555" spans="4:4" x14ac:dyDescent="0.2">
      <c r="D1555" s="130"/>
    </row>
    <row r="1556" spans="4:4" x14ac:dyDescent="0.2">
      <c r="D1556" s="130"/>
    </row>
    <row r="1557" spans="4:4" x14ac:dyDescent="0.2">
      <c r="D1557" s="130"/>
    </row>
    <row r="1558" spans="4:4" x14ac:dyDescent="0.2">
      <c r="D1558" s="130"/>
    </row>
    <row r="1559" spans="4:4" x14ac:dyDescent="0.2">
      <c r="D1559" s="130"/>
    </row>
    <row r="1560" spans="4:4" x14ac:dyDescent="0.2">
      <c r="D1560" s="130"/>
    </row>
    <row r="1561" spans="4:4" x14ac:dyDescent="0.2">
      <c r="D1561" s="130"/>
    </row>
    <row r="1562" spans="4:4" x14ac:dyDescent="0.2">
      <c r="D1562" s="130"/>
    </row>
    <row r="1563" spans="4:4" x14ac:dyDescent="0.2">
      <c r="D1563" s="130"/>
    </row>
    <row r="1564" spans="4:4" x14ac:dyDescent="0.2">
      <c r="D1564" s="130"/>
    </row>
    <row r="1565" spans="4:4" x14ac:dyDescent="0.2">
      <c r="D1565" s="130"/>
    </row>
    <row r="1566" spans="4:4" x14ac:dyDescent="0.2">
      <c r="D1566" s="130"/>
    </row>
    <row r="1567" spans="4:4" x14ac:dyDescent="0.2">
      <c r="D1567" s="130"/>
    </row>
    <row r="1568" spans="4:4" x14ac:dyDescent="0.2">
      <c r="D1568" s="130"/>
    </row>
    <row r="1569" spans="4:4" x14ac:dyDescent="0.2">
      <c r="D1569" s="130"/>
    </row>
    <row r="1570" spans="4:4" x14ac:dyDescent="0.2">
      <c r="D1570" s="130"/>
    </row>
    <row r="1571" spans="4:4" x14ac:dyDescent="0.2">
      <c r="D1571" s="130"/>
    </row>
    <row r="1572" spans="4:4" x14ac:dyDescent="0.2">
      <c r="D1572" s="130"/>
    </row>
    <row r="1573" spans="4:4" x14ac:dyDescent="0.2">
      <c r="D1573" s="130"/>
    </row>
    <row r="1574" spans="4:4" x14ac:dyDescent="0.2">
      <c r="D1574" s="130"/>
    </row>
    <row r="1575" spans="4:4" x14ac:dyDescent="0.2">
      <c r="D1575" s="130"/>
    </row>
    <row r="1576" spans="4:4" x14ac:dyDescent="0.2">
      <c r="D1576" s="130"/>
    </row>
    <row r="1577" spans="4:4" x14ac:dyDescent="0.2">
      <c r="D1577" s="130"/>
    </row>
    <row r="1578" spans="4:4" x14ac:dyDescent="0.2">
      <c r="D1578" s="130"/>
    </row>
    <row r="1579" spans="4:4" x14ac:dyDescent="0.2">
      <c r="D1579" s="130"/>
    </row>
    <row r="1580" spans="4:4" x14ac:dyDescent="0.2">
      <c r="D1580" s="130"/>
    </row>
    <row r="1581" spans="4:4" x14ac:dyDescent="0.2">
      <c r="D1581" s="130"/>
    </row>
    <row r="1582" spans="4:4" x14ac:dyDescent="0.2">
      <c r="D1582" s="130"/>
    </row>
    <row r="1583" spans="4:4" x14ac:dyDescent="0.2">
      <c r="D1583" s="130"/>
    </row>
    <row r="1584" spans="4:4" x14ac:dyDescent="0.2">
      <c r="D1584" s="130"/>
    </row>
    <row r="1585" spans="4:4" x14ac:dyDescent="0.2">
      <c r="D1585" s="130"/>
    </row>
    <row r="1586" spans="4:4" x14ac:dyDescent="0.2">
      <c r="D1586" s="130"/>
    </row>
    <row r="1587" spans="4:4" x14ac:dyDescent="0.2">
      <c r="D1587" s="130"/>
    </row>
    <row r="1588" spans="4:4" x14ac:dyDescent="0.2">
      <c r="D1588" s="130"/>
    </row>
    <row r="1589" spans="4:4" x14ac:dyDescent="0.2">
      <c r="D1589" s="130"/>
    </row>
    <row r="1590" spans="4:4" x14ac:dyDescent="0.2">
      <c r="D1590" s="130"/>
    </row>
    <row r="1591" spans="4:4" x14ac:dyDescent="0.2">
      <c r="D1591" s="130"/>
    </row>
    <row r="1592" spans="4:4" x14ac:dyDescent="0.2">
      <c r="D1592" s="130"/>
    </row>
    <row r="1593" spans="4:4" x14ac:dyDescent="0.2">
      <c r="D1593" s="130"/>
    </row>
    <row r="1594" spans="4:4" x14ac:dyDescent="0.2">
      <c r="D1594" s="130"/>
    </row>
    <row r="1595" spans="4:4" x14ac:dyDescent="0.2">
      <c r="D1595" s="130"/>
    </row>
    <row r="1596" spans="4:4" x14ac:dyDescent="0.2">
      <c r="D1596" s="130"/>
    </row>
    <row r="1597" spans="4:4" x14ac:dyDescent="0.2">
      <c r="D1597" s="130"/>
    </row>
    <row r="1598" spans="4:4" x14ac:dyDescent="0.2">
      <c r="D1598" s="130"/>
    </row>
    <row r="1599" spans="4:4" x14ac:dyDescent="0.2">
      <c r="D1599" s="130"/>
    </row>
    <row r="1600" spans="4:4" x14ac:dyDescent="0.2">
      <c r="D1600" s="130"/>
    </row>
    <row r="1601" spans="4:4" x14ac:dyDescent="0.2">
      <c r="D1601" s="130"/>
    </row>
    <row r="1602" spans="4:4" x14ac:dyDescent="0.2">
      <c r="D1602" s="130"/>
    </row>
    <row r="1603" spans="4:4" x14ac:dyDescent="0.2">
      <c r="D1603" s="130"/>
    </row>
    <row r="1604" spans="4:4" x14ac:dyDescent="0.2">
      <c r="D1604" s="130"/>
    </row>
    <row r="1605" spans="4:4" x14ac:dyDescent="0.2">
      <c r="D1605" s="130"/>
    </row>
    <row r="1606" spans="4:4" x14ac:dyDescent="0.2">
      <c r="D1606" s="130"/>
    </row>
    <row r="1607" spans="4:4" x14ac:dyDescent="0.2">
      <c r="D1607" s="130"/>
    </row>
    <row r="1608" spans="4:4" x14ac:dyDescent="0.2">
      <c r="D1608" s="130"/>
    </row>
    <row r="1609" spans="4:4" x14ac:dyDescent="0.2">
      <c r="D1609" s="130"/>
    </row>
    <row r="1610" spans="4:4" x14ac:dyDescent="0.2">
      <c r="D1610" s="130"/>
    </row>
    <row r="1611" spans="4:4" x14ac:dyDescent="0.2">
      <c r="D1611" s="130"/>
    </row>
    <row r="1612" spans="4:4" x14ac:dyDescent="0.2">
      <c r="D1612" s="130"/>
    </row>
    <row r="1613" spans="4:4" x14ac:dyDescent="0.2">
      <c r="D1613" s="130"/>
    </row>
    <row r="1614" spans="4:4" x14ac:dyDescent="0.2">
      <c r="D1614" s="130"/>
    </row>
    <row r="1615" spans="4:4" x14ac:dyDescent="0.2">
      <c r="D1615" s="130"/>
    </row>
    <row r="1616" spans="4:4" x14ac:dyDescent="0.2">
      <c r="D1616" s="130"/>
    </row>
    <row r="1617" spans="4:4" x14ac:dyDescent="0.2">
      <c r="D1617" s="130"/>
    </row>
    <row r="1618" spans="4:4" x14ac:dyDescent="0.2">
      <c r="D1618" s="130"/>
    </row>
    <row r="1619" spans="4:4" x14ac:dyDescent="0.2">
      <c r="D1619" s="130"/>
    </row>
    <row r="1620" spans="4:4" x14ac:dyDescent="0.2">
      <c r="D1620" s="130"/>
    </row>
    <row r="1621" spans="4:4" x14ac:dyDescent="0.2">
      <c r="D1621" s="130"/>
    </row>
    <row r="1622" spans="4:4" x14ac:dyDescent="0.2">
      <c r="D1622" s="130"/>
    </row>
    <row r="1623" spans="4:4" x14ac:dyDescent="0.2">
      <c r="D1623" s="130"/>
    </row>
    <row r="1624" spans="4:4" x14ac:dyDescent="0.2">
      <c r="D1624" s="130"/>
    </row>
    <row r="1625" spans="4:4" x14ac:dyDescent="0.2">
      <c r="D1625" s="130"/>
    </row>
    <row r="1626" spans="4:4" x14ac:dyDescent="0.2">
      <c r="D1626" s="130"/>
    </row>
    <row r="1627" spans="4:4" x14ac:dyDescent="0.2">
      <c r="D1627" s="130"/>
    </row>
    <row r="1628" spans="4:4" x14ac:dyDescent="0.2">
      <c r="D1628" s="130"/>
    </row>
    <row r="1629" spans="4:4" x14ac:dyDescent="0.2">
      <c r="D1629" s="130"/>
    </row>
    <row r="1630" spans="4:4" x14ac:dyDescent="0.2">
      <c r="D1630" s="130"/>
    </row>
    <row r="1631" spans="4:4" x14ac:dyDescent="0.2">
      <c r="D1631" s="130"/>
    </row>
    <row r="1632" spans="4:4" x14ac:dyDescent="0.2">
      <c r="D1632" s="130"/>
    </row>
    <row r="1633" spans="4:4" x14ac:dyDescent="0.2">
      <c r="D1633" s="130"/>
    </row>
    <row r="1634" spans="4:4" x14ac:dyDescent="0.2">
      <c r="D1634" s="130"/>
    </row>
    <row r="1635" spans="4:4" x14ac:dyDescent="0.2">
      <c r="D1635" s="130"/>
    </row>
    <row r="1636" spans="4:4" x14ac:dyDescent="0.2">
      <c r="D1636" s="130"/>
    </row>
    <row r="1637" spans="4:4" x14ac:dyDescent="0.2">
      <c r="D1637" s="130"/>
    </row>
    <row r="1638" spans="4:4" x14ac:dyDescent="0.2">
      <c r="D1638" s="130"/>
    </row>
    <row r="1639" spans="4:4" x14ac:dyDescent="0.2">
      <c r="D1639" s="130"/>
    </row>
    <row r="1640" spans="4:4" x14ac:dyDescent="0.2">
      <c r="D1640" s="130"/>
    </row>
    <row r="1641" spans="4:4" x14ac:dyDescent="0.2">
      <c r="D1641" s="130"/>
    </row>
    <row r="1642" spans="4:4" x14ac:dyDescent="0.2">
      <c r="D1642" s="130"/>
    </row>
    <row r="1643" spans="4:4" x14ac:dyDescent="0.2">
      <c r="D1643" s="130"/>
    </row>
    <row r="1644" spans="4:4" x14ac:dyDescent="0.2">
      <c r="D1644" s="130"/>
    </row>
    <row r="1645" spans="4:4" x14ac:dyDescent="0.2">
      <c r="D1645" s="130"/>
    </row>
    <row r="1646" spans="4:4" x14ac:dyDescent="0.2">
      <c r="D1646" s="130"/>
    </row>
    <row r="1647" spans="4:4" x14ac:dyDescent="0.2">
      <c r="D1647" s="130"/>
    </row>
    <row r="1648" spans="4:4" x14ac:dyDescent="0.2">
      <c r="D1648" s="130"/>
    </row>
    <row r="1649" spans="4:4" x14ac:dyDescent="0.2">
      <c r="D1649" s="130"/>
    </row>
    <row r="1650" spans="4:4" x14ac:dyDescent="0.2">
      <c r="D1650" s="130"/>
    </row>
    <row r="1651" spans="4:4" x14ac:dyDescent="0.2">
      <c r="D1651" s="130"/>
    </row>
    <row r="1652" spans="4:4" x14ac:dyDescent="0.2">
      <c r="D1652" s="130"/>
    </row>
    <row r="1653" spans="4:4" x14ac:dyDescent="0.2">
      <c r="D1653" s="130"/>
    </row>
    <row r="1654" spans="4:4" x14ac:dyDescent="0.2">
      <c r="D1654" s="130"/>
    </row>
    <row r="1655" spans="4:4" x14ac:dyDescent="0.2">
      <c r="D1655" s="130"/>
    </row>
    <row r="1656" spans="4:4" x14ac:dyDescent="0.2">
      <c r="D1656" s="130"/>
    </row>
    <row r="1657" spans="4:4" x14ac:dyDescent="0.2">
      <c r="D1657" s="130"/>
    </row>
    <row r="1658" spans="4:4" x14ac:dyDescent="0.2">
      <c r="D1658" s="130"/>
    </row>
    <row r="1659" spans="4:4" x14ac:dyDescent="0.2">
      <c r="D1659" s="130"/>
    </row>
    <row r="1660" spans="4:4" x14ac:dyDescent="0.2">
      <c r="D1660" s="130"/>
    </row>
    <row r="1661" spans="4:4" x14ac:dyDescent="0.2">
      <c r="D1661" s="130"/>
    </row>
    <row r="1662" spans="4:4" x14ac:dyDescent="0.2">
      <c r="D1662" s="130"/>
    </row>
    <row r="1663" spans="4:4" x14ac:dyDescent="0.2">
      <c r="D1663" s="130"/>
    </row>
    <row r="1664" spans="4:4" x14ac:dyDescent="0.2">
      <c r="D1664" s="130"/>
    </row>
    <row r="1665" spans="4:4" x14ac:dyDescent="0.2">
      <c r="D1665" s="130"/>
    </row>
    <row r="1666" spans="4:4" x14ac:dyDescent="0.2">
      <c r="D1666" s="130"/>
    </row>
    <row r="1667" spans="4:4" x14ac:dyDescent="0.2">
      <c r="D1667" s="130"/>
    </row>
    <row r="1668" spans="4:4" x14ac:dyDescent="0.2">
      <c r="D1668" s="130"/>
    </row>
    <row r="1669" spans="4:4" x14ac:dyDescent="0.2">
      <c r="D1669" s="130"/>
    </row>
    <row r="1670" spans="4:4" x14ac:dyDescent="0.2">
      <c r="D1670" s="130"/>
    </row>
    <row r="1671" spans="4:4" x14ac:dyDescent="0.2">
      <c r="D1671" s="130"/>
    </row>
    <row r="1672" spans="4:4" x14ac:dyDescent="0.2">
      <c r="D1672" s="130"/>
    </row>
    <row r="1673" spans="4:4" x14ac:dyDescent="0.2">
      <c r="D1673" s="130"/>
    </row>
    <row r="1674" spans="4:4" x14ac:dyDescent="0.2">
      <c r="D1674" s="130"/>
    </row>
    <row r="1675" spans="4:4" x14ac:dyDescent="0.2">
      <c r="D1675" s="130"/>
    </row>
    <row r="1676" spans="4:4" x14ac:dyDescent="0.2">
      <c r="D1676" s="130"/>
    </row>
    <row r="1677" spans="4:4" x14ac:dyDescent="0.2">
      <c r="D1677" s="130"/>
    </row>
    <row r="1678" spans="4:4" x14ac:dyDescent="0.2">
      <c r="D1678" s="130"/>
    </row>
    <row r="1679" spans="4:4" x14ac:dyDescent="0.2">
      <c r="D1679" s="130"/>
    </row>
    <row r="1680" spans="4:4" x14ac:dyDescent="0.2">
      <c r="D1680" s="130"/>
    </row>
    <row r="1681" spans="4:4" x14ac:dyDescent="0.2">
      <c r="D1681" s="130"/>
    </row>
    <row r="1682" spans="4:4" x14ac:dyDescent="0.2">
      <c r="D1682" s="130"/>
    </row>
    <row r="1683" spans="4:4" x14ac:dyDescent="0.2">
      <c r="D1683" s="130"/>
    </row>
    <row r="1684" spans="4:4" x14ac:dyDescent="0.2">
      <c r="D1684" s="130"/>
    </row>
    <row r="1685" spans="4:4" x14ac:dyDescent="0.2">
      <c r="D1685" s="130"/>
    </row>
    <row r="1686" spans="4:4" x14ac:dyDescent="0.2">
      <c r="D1686" s="130"/>
    </row>
    <row r="1687" spans="4:4" x14ac:dyDescent="0.2">
      <c r="D1687" s="130"/>
    </row>
    <row r="1688" spans="4:4" x14ac:dyDescent="0.2">
      <c r="D1688" s="130"/>
    </row>
    <row r="1689" spans="4:4" x14ac:dyDescent="0.2">
      <c r="D1689" s="130"/>
    </row>
    <row r="1690" spans="4:4" x14ac:dyDescent="0.2">
      <c r="D1690" s="130"/>
    </row>
    <row r="1691" spans="4:4" x14ac:dyDescent="0.2">
      <c r="D1691" s="130"/>
    </row>
    <row r="1692" spans="4:4" x14ac:dyDescent="0.2">
      <c r="D1692" s="130"/>
    </row>
    <row r="1693" spans="4:4" x14ac:dyDescent="0.2">
      <c r="D1693" s="130"/>
    </row>
    <row r="1694" spans="4:4" x14ac:dyDescent="0.2">
      <c r="D1694" s="130"/>
    </row>
    <row r="1695" spans="4:4" x14ac:dyDescent="0.2">
      <c r="D1695" s="130"/>
    </row>
    <row r="1696" spans="4:4" x14ac:dyDescent="0.2">
      <c r="D1696" s="130"/>
    </row>
    <row r="1697" spans="4:4" x14ac:dyDescent="0.2">
      <c r="D1697" s="130"/>
    </row>
    <row r="1698" spans="4:4" x14ac:dyDescent="0.2">
      <c r="D1698" s="130"/>
    </row>
    <row r="1699" spans="4:4" x14ac:dyDescent="0.2">
      <c r="D1699" s="130"/>
    </row>
    <row r="1700" spans="4:4" x14ac:dyDescent="0.2">
      <c r="D1700" s="130"/>
    </row>
    <row r="1701" spans="4:4" x14ac:dyDescent="0.2">
      <c r="D1701" s="130"/>
    </row>
    <row r="1702" spans="4:4" x14ac:dyDescent="0.2">
      <c r="D1702" s="130"/>
    </row>
    <row r="1703" spans="4:4" x14ac:dyDescent="0.2">
      <c r="D1703" s="130"/>
    </row>
    <row r="1704" spans="4:4" x14ac:dyDescent="0.2">
      <c r="D1704" s="130"/>
    </row>
    <row r="1705" spans="4:4" x14ac:dyDescent="0.2">
      <c r="D1705" s="130"/>
    </row>
    <row r="1706" spans="4:4" x14ac:dyDescent="0.2">
      <c r="D1706" s="130"/>
    </row>
    <row r="1707" spans="4:4" x14ac:dyDescent="0.2">
      <c r="D1707" s="130"/>
    </row>
    <row r="1708" spans="4:4" x14ac:dyDescent="0.2">
      <c r="D1708" s="130"/>
    </row>
    <row r="1709" spans="4:4" x14ac:dyDescent="0.2">
      <c r="D1709" s="130"/>
    </row>
    <row r="1710" spans="4:4" x14ac:dyDescent="0.2">
      <c r="D1710" s="130"/>
    </row>
    <row r="1711" spans="4:4" x14ac:dyDescent="0.2">
      <c r="D1711" s="130"/>
    </row>
    <row r="1712" spans="4:4" x14ac:dyDescent="0.2">
      <c r="D1712" s="130"/>
    </row>
    <row r="1713" spans="4:4" x14ac:dyDescent="0.2">
      <c r="D1713" s="130"/>
    </row>
    <row r="1714" spans="4:4" x14ac:dyDescent="0.2">
      <c r="D1714" s="130"/>
    </row>
    <row r="1715" spans="4:4" x14ac:dyDescent="0.2">
      <c r="D1715" s="130"/>
    </row>
    <row r="1716" spans="4:4" x14ac:dyDescent="0.2">
      <c r="D1716" s="130"/>
    </row>
    <row r="1717" spans="4:4" x14ac:dyDescent="0.2">
      <c r="D1717" s="130"/>
    </row>
    <row r="1718" spans="4:4" x14ac:dyDescent="0.2">
      <c r="D1718" s="130"/>
    </row>
    <row r="1719" spans="4:4" x14ac:dyDescent="0.2">
      <c r="D1719" s="130"/>
    </row>
    <row r="1720" spans="4:4" x14ac:dyDescent="0.2">
      <c r="D1720" s="130"/>
    </row>
    <row r="1721" spans="4:4" x14ac:dyDescent="0.2">
      <c r="D1721" s="130"/>
    </row>
    <row r="1722" spans="4:4" x14ac:dyDescent="0.2">
      <c r="D1722" s="130"/>
    </row>
    <row r="1723" spans="4:4" x14ac:dyDescent="0.2">
      <c r="D1723" s="130"/>
    </row>
    <row r="1724" spans="4:4" x14ac:dyDescent="0.2">
      <c r="D1724" s="130"/>
    </row>
    <row r="1725" spans="4:4" x14ac:dyDescent="0.2">
      <c r="D1725" s="130"/>
    </row>
    <row r="1726" spans="4:4" x14ac:dyDescent="0.2">
      <c r="D1726" s="130"/>
    </row>
    <row r="1727" spans="4:4" x14ac:dyDescent="0.2">
      <c r="D1727" s="130"/>
    </row>
    <row r="1728" spans="4:4" x14ac:dyDescent="0.2">
      <c r="D1728" s="130"/>
    </row>
    <row r="1729" spans="4:4" x14ac:dyDescent="0.2">
      <c r="D1729" s="130"/>
    </row>
    <row r="1730" spans="4:4" x14ac:dyDescent="0.2">
      <c r="D1730" s="130"/>
    </row>
    <row r="1731" spans="4:4" x14ac:dyDescent="0.2">
      <c r="D1731" s="130"/>
    </row>
    <row r="1732" spans="4:4" x14ac:dyDescent="0.2">
      <c r="D1732" s="130"/>
    </row>
    <row r="1733" spans="4:4" x14ac:dyDescent="0.2">
      <c r="D1733" s="130"/>
    </row>
    <row r="1734" spans="4:4" x14ac:dyDescent="0.2">
      <c r="D1734" s="130"/>
    </row>
    <row r="1735" spans="4:4" x14ac:dyDescent="0.2">
      <c r="D1735" s="130"/>
    </row>
    <row r="1736" spans="4:4" x14ac:dyDescent="0.2">
      <c r="D1736" s="130"/>
    </row>
    <row r="1737" spans="4:4" x14ac:dyDescent="0.2">
      <c r="D1737" s="130"/>
    </row>
    <row r="1738" spans="4:4" x14ac:dyDescent="0.2">
      <c r="D1738" s="130"/>
    </row>
    <row r="1739" spans="4:4" x14ac:dyDescent="0.2">
      <c r="D1739" s="130"/>
    </row>
    <row r="1740" spans="4:4" x14ac:dyDescent="0.2">
      <c r="D1740" s="130"/>
    </row>
    <row r="1741" spans="4:4" x14ac:dyDescent="0.2">
      <c r="D1741" s="130"/>
    </row>
    <row r="1742" spans="4:4" x14ac:dyDescent="0.2">
      <c r="D1742" s="130"/>
    </row>
    <row r="1743" spans="4:4" x14ac:dyDescent="0.2">
      <c r="D1743" s="130"/>
    </row>
    <row r="1744" spans="4:4" x14ac:dyDescent="0.2">
      <c r="D1744" s="130"/>
    </row>
    <row r="1745" spans="4:4" x14ac:dyDescent="0.2">
      <c r="D1745" s="130"/>
    </row>
    <row r="1746" spans="4:4" x14ac:dyDescent="0.2">
      <c r="D1746" s="130"/>
    </row>
    <row r="1747" spans="4:4" x14ac:dyDescent="0.2">
      <c r="D1747" s="130"/>
    </row>
    <row r="1748" spans="4:4" x14ac:dyDescent="0.2">
      <c r="D1748" s="130"/>
    </row>
    <row r="1749" spans="4:4" x14ac:dyDescent="0.2">
      <c r="D1749" s="130"/>
    </row>
    <row r="1750" spans="4:4" x14ac:dyDescent="0.2">
      <c r="D1750" s="130"/>
    </row>
    <row r="1751" spans="4:4" x14ac:dyDescent="0.2">
      <c r="D1751" s="130"/>
    </row>
    <row r="1752" spans="4:4" x14ac:dyDescent="0.2">
      <c r="D1752" s="130"/>
    </row>
    <row r="1753" spans="4:4" x14ac:dyDescent="0.2">
      <c r="D1753" s="130"/>
    </row>
    <row r="1754" spans="4:4" x14ac:dyDescent="0.2">
      <c r="D1754" s="130"/>
    </row>
    <row r="1755" spans="4:4" x14ac:dyDescent="0.2">
      <c r="D1755" s="130"/>
    </row>
    <row r="1756" spans="4:4" x14ac:dyDescent="0.2">
      <c r="D1756" s="130"/>
    </row>
    <row r="1757" spans="4:4" x14ac:dyDescent="0.2">
      <c r="D1757" s="130"/>
    </row>
    <row r="1758" spans="4:4" x14ac:dyDescent="0.2">
      <c r="D1758" s="130"/>
    </row>
    <row r="1759" spans="4:4" x14ac:dyDescent="0.2">
      <c r="D1759" s="130"/>
    </row>
    <row r="1760" spans="4:4" x14ac:dyDescent="0.2">
      <c r="D1760" s="130"/>
    </row>
    <row r="1761" spans="4:4" x14ac:dyDescent="0.2">
      <c r="D1761" s="130"/>
    </row>
    <row r="1762" spans="4:4" x14ac:dyDescent="0.2">
      <c r="D1762" s="130"/>
    </row>
    <row r="1763" spans="4:4" x14ac:dyDescent="0.2">
      <c r="D1763" s="130"/>
    </row>
    <row r="1764" spans="4:4" x14ac:dyDescent="0.2">
      <c r="D1764" s="130"/>
    </row>
    <row r="1765" spans="4:4" x14ac:dyDescent="0.2">
      <c r="D1765" s="130"/>
    </row>
    <row r="1766" spans="4:4" x14ac:dyDescent="0.2">
      <c r="D1766" s="130"/>
    </row>
    <row r="1767" spans="4:4" x14ac:dyDescent="0.2">
      <c r="D1767" s="130"/>
    </row>
    <row r="1768" spans="4:4" x14ac:dyDescent="0.2">
      <c r="D1768" s="130"/>
    </row>
    <row r="1769" spans="4:4" x14ac:dyDescent="0.2">
      <c r="D1769" s="130"/>
    </row>
    <row r="1770" spans="4:4" x14ac:dyDescent="0.2">
      <c r="D1770" s="130"/>
    </row>
    <row r="1771" spans="4:4" x14ac:dyDescent="0.2">
      <c r="D1771" s="130"/>
    </row>
    <row r="1772" spans="4:4" x14ac:dyDescent="0.2">
      <c r="D1772" s="130"/>
    </row>
    <row r="1773" spans="4:4" x14ac:dyDescent="0.2">
      <c r="D1773" s="130"/>
    </row>
    <row r="1774" spans="4:4" x14ac:dyDescent="0.2">
      <c r="D1774" s="130"/>
    </row>
    <row r="1775" spans="4:4" x14ac:dyDescent="0.2">
      <c r="D1775" s="130"/>
    </row>
    <row r="1776" spans="4:4" x14ac:dyDescent="0.2">
      <c r="D1776" s="130"/>
    </row>
    <row r="1777" spans="4:4" x14ac:dyDescent="0.2">
      <c r="D1777" s="130"/>
    </row>
    <row r="1778" spans="4:4" x14ac:dyDescent="0.2">
      <c r="D1778" s="130"/>
    </row>
    <row r="1779" spans="4:4" x14ac:dyDescent="0.2">
      <c r="D1779" s="130"/>
    </row>
    <row r="1780" spans="4:4" x14ac:dyDescent="0.2">
      <c r="D1780" s="130"/>
    </row>
    <row r="1781" spans="4:4" x14ac:dyDescent="0.2">
      <c r="D1781" s="130"/>
    </row>
    <row r="1782" spans="4:4" x14ac:dyDescent="0.2">
      <c r="D1782" s="130"/>
    </row>
    <row r="1783" spans="4:4" x14ac:dyDescent="0.2">
      <c r="D1783" s="130"/>
    </row>
    <row r="1784" spans="4:4" x14ac:dyDescent="0.2">
      <c r="D1784" s="130"/>
    </row>
    <row r="1785" spans="4:4" x14ac:dyDescent="0.2">
      <c r="D1785" s="130"/>
    </row>
    <row r="1786" spans="4:4" x14ac:dyDescent="0.2">
      <c r="D1786" s="130"/>
    </row>
    <row r="1787" spans="4:4" x14ac:dyDescent="0.2">
      <c r="D1787" s="130"/>
    </row>
    <row r="1788" spans="4:4" x14ac:dyDescent="0.2">
      <c r="D1788" s="130"/>
    </row>
    <row r="1789" spans="4:4" x14ac:dyDescent="0.2">
      <c r="D1789" s="130"/>
    </row>
    <row r="1790" spans="4:4" x14ac:dyDescent="0.2">
      <c r="D1790" s="130"/>
    </row>
    <row r="1791" spans="4:4" x14ac:dyDescent="0.2">
      <c r="D1791" s="130"/>
    </row>
    <row r="1792" spans="4:4" x14ac:dyDescent="0.2">
      <c r="D1792" s="130"/>
    </row>
    <row r="1793" spans="4:4" x14ac:dyDescent="0.2">
      <c r="D1793" s="130"/>
    </row>
    <row r="1794" spans="4:4" x14ac:dyDescent="0.2">
      <c r="D1794" s="130"/>
    </row>
    <row r="1795" spans="4:4" x14ac:dyDescent="0.2">
      <c r="D1795" s="130"/>
    </row>
    <row r="1796" spans="4:4" x14ac:dyDescent="0.2">
      <c r="D1796" s="130"/>
    </row>
    <row r="1797" spans="4:4" x14ac:dyDescent="0.2">
      <c r="D1797" s="130"/>
    </row>
    <row r="1798" spans="4:4" x14ac:dyDescent="0.2">
      <c r="D1798" s="130"/>
    </row>
    <row r="1799" spans="4:4" x14ac:dyDescent="0.2">
      <c r="D1799" s="130"/>
    </row>
    <row r="1800" spans="4:4" x14ac:dyDescent="0.2">
      <c r="D1800" s="130"/>
    </row>
    <row r="1801" spans="4:4" x14ac:dyDescent="0.2">
      <c r="D1801" s="130"/>
    </row>
    <row r="1802" spans="4:4" x14ac:dyDescent="0.2">
      <c r="D1802" s="130"/>
    </row>
    <row r="1803" spans="4:4" x14ac:dyDescent="0.2">
      <c r="D1803" s="130"/>
    </row>
    <row r="1804" spans="4:4" x14ac:dyDescent="0.2">
      <c r="D1804" s="130"/>
    </row>
    <row r="1805" spans="4:4" x14ac:dyDescent="0.2">
      <c r="D1805" s="130"/>
    </row>
    <row r="1806" spans="4:4" x14ac:dyDescent="0.2">
      <c r="D1806" s="130"/>
    </row>
    <row r="1807" spans="4:4" x14ac:dyDescent="0.2">
      <c r="D1807" s="130"/>
    </row>
    <row r="1808" spans="4:4" x14ac:dyDescent="0.2">
      <c r="D1808" s="130"/>
    </row>
    <row r="1809" spans="4:4" x14ac:dyDescent="0.2">
      <c r="D1809" s="130"/>
    </row>
    <row r="1810" spans="4:4" x14ac:dyDescent="0.2">
      <c r="D1810" s="130"/>
    </row>
    <row r="1811" spans="4:4" x14ac:dyDescent="0.2">
      <c r="D1811" s="130"/>
    </row>
    <row r="1812" spans="4:4" x14ac:dyDescent="0.2">
      <c r="D1812" s="130"/>
    </row>
    <row r="1813" spans="4:4" x14ac:dyDescent="0.2">
      <c r="D1813" s="130"/>
    </row>
    <row r="1814" spans="4:4" x14ac:dyDescent="0.2">
      <c r="D1814" s="130"/>
    </row>
    <row r="1815" spans="4:4" x14ac:dyDescent="0.2">
      <c r="D1815" s="130"/>
    </row>
    <row r="1816" spans="4:4" x14ac:dyDescent="0.2">
      <c r="D1816" s="130"/>
    </row>
    <row r="1817" spans="4:4" x14ac:dyDescent="0.2">
      <c r="D1817" s="130"/>
    </row>
    <row r="1818" spans="4:4" x14ac:dyDescent="0.2">
      <c r="D1818" s="130"/>
    </row>
    <row r="1819" spans="4:4" x14ac:dyDescent="0.2">
      <c r="D1819" s="130"/>
    </row>
    <row r="1820" spans="4:4" x14ac:dyDescent="0.2">
      <c r="D1820" s="130"/>
    </row>
    <row r="1821" spans="4:4" x14ac:dyDescent="0.2">
      <c r="D1821" s="130"/>
    </row>
    <row r="1822" spans="4:4" x14ac:dyDescent="0.2">
      <c r="D1822" s="130"/>
    </row>
    <row r="1823" spans="4:4" x14ac:dyDescent="0.2">
      <c r="D1823" s="130"/>
    </row>
    <row r="1824" spans="4:4" x14ac:dyDescent="0.2">
      <c r="D1824" s="130"/>
    </row>
    <row r="1825" spans="4:4" x14ac:dyDescent="0.2">
      <c r="D1825" s="130"/>
    </row>
    <row r="1826" spans="4:4" x14ac:dyDescent="0.2">
      <c r="D1826" s="130"/>
    </row>
    <row r="1827" spans="4:4" x14ac:dyDescent="0.2">
      <c r="D1827" s="130"/>
    </row>
    <row r="1828" spans="4:4" x14ac:dyDescent="0.2">
      <c r="D1828" s="130"/>
    </row>
    <row r="1829" spans="4:4" x14ac:dyDescent="0.2">
      <c r="D1829" s="130"/>
    </row>
    <row r="1830" spans="4:4" x14ac:dyDescent="0.2">
      <c r="D1830" s="130"/>
    </row>
    <row r="1831" spans="4:4" x14ac:dyDescent="0.2">
      <c r="D1831" s="130"/>
    </row>
    <row r="1832" spans="4:4" x14ac:dyDescent="0.2">
      <c r="D1832" s="130"/>
    </row>
    <row r="1833" spans="4:4" x14ac:dyDescent="0.2">
      <c r="D1833" s="130"/>
    </row>
    <row r="1834" spans="4:4" x14ac:dyDescent="0.2">
      <c r="D1834" s="130"/>
    </row>
    <row r="1835" spans="4:4" x14ac:dyDescent="0.2">
      <c r="D1835" s="130"/>
    </row>
    <row r="1836" spans="4:4" x14ac:dyDescent="0.2">
      <c r="D1836" s="130"/>
    </row>
    <row r="1837" spans="4:4" x14ac:dyDescent="0.2">
      <c r="D1837" s="130"/>
    </row>
    <row r="1838" spans="4:4" x14ac:dyDescent="0.2">
      <c r="D1838" s="130"/>
    </row>
    <row r="1839" spans="4:4" x14ac:dyDescent="0.2">
      <c r="D1839" s="130"/>
    </row>
    <row r="1840" spans="4:4" x14ac:dyDescent="0.2">
      <c r="D1840" s="130"/>
    </row>
    <row r="1841" spans="4:4" x14ac:dyDescent="0.2">
      <c r="D1841" s="130"/>
    </row>
    <row r="1842" spans="4:4" x14ac:dyDescent="0.2">
      <c r="D1842" s="130"/>
    </row>
    <row r="1843" spans="4:4" x14ac:dyDescent="0.2">
      <c r="D1843" s="130"/>
    </row>
    <row r="1844" spans="4:4" x14ac:dyDescent="0.2">
      <c r="D1844" s="130"/>
    </row>
    <row r="1845" spans="4:4" x14ac:dyDescent="0.2">
      <c r="D1845" s="130"/>
    </row>
    <row r="1846" spans="4:4" x14ac:dyDescent="0.2">
      <c r="D1846" s="130"/>
    </row>
    <row r="1847" spans="4:4" x14ac:dyDescent="0.2">
      <c r="D1847" s="130"/>
    </row>
    <row r="1848" spans="4:4" x14ac:dyDescent="0.2">
      <c r="D1848" s="130"/>
    </row>
    <row r="1849" spans="4:4" x14ac:dyDescent="0.2">
      <c r="D1849" s="130"/>
    </row>
    <row r="1850" spans="4:4" x14ac:dyDescent="0.2">
      <c r="D1850" s="130"/>
    </row>
    <row r="1851" spans="4:4" x14ac:dyDescent="0.2">
      <c r="D1851" s="130"/>
    </row>
    <row r="1852" spans="4:4" x14ac:dyDescent="0.2">
      <c r="D1852" s="130"/>
    </row>
    <row r="1853" spans="4:4" x14ac:dyDescent="0.2">
      <c r="D1853" s="130"/>
    </row>
    <row r="1854" spans="4:4" x14ac:dyDescent="0.2">
      <c r="D1854" s="130"/>
    </row>
    <row r="1855" spans="4:4" x14ac:dyDescent="0.2">
      <c r="D1855" s="130"/>
    </row>
    <row r="1856" spans="4:4" x14ac:dyDescent="0.2">
      <c r="D1856" s="130"/>
    </row>
    <row r="1857" spans="4:4" x14ac:dyDescent="0.2">
      <c r="D1857" s="130"/>
    </row>
    <row r="1858" spans="4:4" x14ac:dyDescent="0.2">
      <c r="D1858" s="130"/>
    </row>
    <row r="1859" spans="4:4" x14ac:dyDescent="0.2">
      <c r="D1859" s="130"/>
    </row>
    <row r="1860" spans="4:4" x14ac:dyDescent="0.2">
      <c r="D1860" s="130"/>
    </row>
    <row r="1861" spans="4:4" x14ac:dyDescent="0.2">
      <c r="D1861" s="130"/>
    </row>
    <row r="1862" spans="4:4" x14ac:dyDescent="0.2">
      <c r="D1862" s="130"/>
    </row>
    <row r="1863" spans="4:4" x14ac:dyDescent="0.2">
      <c r="D1863" s="130"/>
    </row>
    <row r="1864" spans="4:4" x14ac:dyDescent="0.2">
      <c r="D1864" s="130"/>
    </row>
    <row r="1865" spans="4:4" x14ac:dyDescent="0.2">
      <c r="D1865" s="130"/>
    </row>
    <row r="1866" spans="4:4" x14ac:dyDescent="0.2">
      <c r="D1866" s="130"/>
    </row>
    <row r="1867" spans="4:4" x14ac:dyDescent="0.2">
      <c r="D1867" s="130"/>
    </row>
    <row r="1868" spans="4:4" x14ac:dyDescent="0.2">
      <c r="D1868" s="130"/>
    </row>
    <row r="1869" spans="4:4" x14ac:dyDescent="0.2">
      <c r="D1869" s="130"/>
    </row>
    <row r="1870" spans="4:4" x14ac:dyDescent="0.2">
      <c r="D1870" s="130"/>
    </row>
    <row r="1871" spans="4:4" x14ac:dyDescent="0.2">
      <c r="D1871" s="130"/>
    </row>
    <row r="1872" spans="4:4" x14ac:dyDescent="0.2">
      <c r="D1872" s="130"/>
    </row>
    <row r="1873" spans="4:4" x14ac:dyDescent="0.2">
      <c r="D1873" s="130"/>
    </row>
    <row r="1874" spans="4:4" x14ac:dyDescent="0.2">
      <c r="D1874" s="130"/>
    </row>
    <row r="1875" spans="4:4" x14ac:dyDescent="0.2">
      <c r="D1875" s="130"/>
    </row>
    <row r="1876" spans="4:4" x14ac:dyDescent="0.2">
      <c r="D1876" s="130"/>
    </row>
    <row r="1877" spans="4:4" x14ac:dyDescent="0.2">
      <c r="D1877" s="130"/>
    </row>
    <row r="1878" spans="4:4" x14ac:dyDescent="0.2">
      <c r="D1878" s="130"/>
    </row>
    <row r="1879" spans="4:4" x14ac:dyDescent="0.2">
      <c r="D1879" s="130"/>
    </row>
    <row r="1880" spans="4:4" x14ac:dyDescent="0.2">
      <c r="D1880" s="130"/>
    </row>
    <row r="1881" spans="4:4" x14ac:dyDescent="0.2">
      <c r="D1881" s="130"/>
    </row>
    <row r="1882" spans="4:4" x14ac:dyDescent="0.2">
      <c r="D1882" s="130"/>
    </row>
    <row r="1883" spans="4:4" x14ac:dyDescent="0.2">
      <c r="D1883" s="130"/>
    </row>
    <row r="1884" spans="4:4" x14ac:dyDescent="0.2">
      <c r="D1884" s="130"/>
    </row>
    <row r="1885" spans="4:4" x14ac:dyDescent="0.2">
      <c r="D1885" s="130"/>
    </row>
    <row r="1886" spans="4:4" x14ac:dyDescent="0.2">
      <c r="D1886" s="130"/>
    </row>
    <row r="1887" spans="4:4" x14ac:dyDescent="0.2">
      <c r="D1887" s="130"/>
    </row>
    <row r="1888" spans="4:4" x14ac:dyDescent="0.2">
      <c r="D1888" s="130"/>
    </row>
    <row r="1889" spans="4:4" x14ac:dyDescent="0.2">
      <c r="D1889" s="130"/>
    </row>
    <row r="1890" spans="4:4" x14ac:dyDescent="0.2">
      <c r="D1890" s="130"/>
    </row>
    <row r="1891" spans="4:4" x14ac:dyDescent="0.2">
      <c r="D1891" s="130"/>
    </row>
    <row r="1892" spans="4:4" x14ac:dyDescent="0.2">
      <c r="D1892" s="130"/>
    </row>
    <row r="1893" spans="4:4" x14ac:dyDescent="0.2">
      <c r="D1893" s="130"/>
    </row>
    <row r="1894" spans="4:4" x14ac:dyDescent="0.2">
      <c r="D1894" s="130"/>
    </row>
    <row r="1895" spans="4:4" x14ac:dyDescent="0.2">
      <c r="D1895" s="130"/>
    </row>
    <row r="1896" spans="4:4" x14ac:dyDescent="0.2">
      <c r="D1896" s="130"/>
    </row>
    <row r="1897" spans="4:4" x14ac:dyDescent="0.2">
      <c r="D1897" s="130"/>
    </row>
    <row r="1898" spans="4:4" x14ac:dyDescent="0.2">
      <c r="D1898" s="130"/>
    </row>
    <row r="1899" spans="4:4" x14ac:dyDescent="0.2">
      <c r="D1899" s="130"/>
    </row>
    <row r="1900" spans="4:4" x14ac:dyDescent="0.2">
      <c r="D1900" s="130"/>
    </row>
    <row r="1901" spans="4:4" x14ac:dyDescent="0.2">
      <c r="D1901" s="130"/>
    </row>
    <row r="1902" spans="4:4" x14ac:dyDescent="0.2">
      <c r="D1902" s="130"/>
    </row>
    <row r="1903" spans="4:4" x14ac:dyDescent="0.2">
      <c r="D1903" s="130"/>
    </row>
    <row r="1904" spans="4:4" x14ac:dyDescent="0.2">
      <c r="D1904" s="130"/>
    </row>
    <row r="1905" spans="4:4" x14ac:dyDescent="0.2">
      <c r="D1905" s="130"/>
    </row>
    <row r="1906" spans="4:4" x14ac:dyDescent="0.2">
      <c r="D1906" s="130"/>
    </row>
    <row r="1907" spans="4:4" x14ac:dyDescent="0.2">
      <c r="D1907" s="130"/>
    </row>
    <row r="1908" spans="4:4" x14ac:dyDescent="0.2">
      <c r="D1908" s="130"/>
    </row>
    <row r="1909" spans="4:4" x14ac:dyDescent="0.2">
      <c r="D1909" s="130"/>
    </row>
    <row r="1910" spans="4:4" x14ac:dyDescent="0.2">
      <c r="D1910" s="130"/>
    </row>
    <row r="1911" spans="4:4" x14ac:dyDescent="0.2">
      <c r="D1911" s="130"/>
    </row>
    <row r="1912" spans="4:4" x14ac:dyDescent="0.2">
      <c r="D1912" s="130"/>
    </row>
    <row r="1913" spans="4:4" x14ac:dyDescent="0.2">
      <c r="D1913" s="130"/>
    </row>
    <row r="1914" spans="4:4" x14ac:dyDescent="0.2">
      <c r="D1914" s="130"/>
    </row>
    <row r="1915" spans="4:4" x14ac:dyDescent="0.2">
      <c r="D1915" s="130"/>
    </row>
    <row r="1916" spans="4:4" x14ac:dyDescent="0.2">
      <c r="D1916" s="130"/>
    </row>
    <row r="1917" spans="4:4" x14ac:dyDescent="0.2">
      <c r="D1917" s="130"/>
    </row>
    <row r="1918" spans="4:4" x14ac:dyDescent="0.2">
      <c r="D1918" s="130"/>
    </row>
    <row r="1919" spans="4:4" x14ac:dyDescent="0.2">
      <c r="D1919" s="130"/>
    </row>
    <row r="1920" spans="4:4" x14ac:dyDescent="0.2">
      <c r="D1920" s="130"/>
    </row>
    <row r="1921" spans="4:4" x14ac:dyDescent="0.2">
      <c r="D1921" s="130"/>
    </row>
    <row r="1922" spans="4:4" x14ac:dyDescent="0.2">
      <c r="D1922" s="130"/>
    </row>
    <row r="1923" spans="4:4" x14ac:dyDescent="0.2">
      <c r="D1923" s="130"/>
    </row>
    <row r="1924" spans="4:4" x14ac:dyDescent="0.2">
      <c r="D1924" s="130"/>
    </row>
    <row r="1925" spans="4:4" x14ac:dyDescent="0.2">
      <c r="D1925" s="130"/>
    </row>
    <row r="1926" spans="4:4" x14ac:dyDescent="0.2">
      <c r="D1926" s="130"/>
    </row>
    <row r="1927" spans="4:4" x14ac:dyDescent="0.2">
      <c r="D1927" s="130"/>
    </row>
    <row r="1928" spans="4:4" x14ac:dyDescent="0.2">
      <c r="D1928" s="130"/>
    </row>
    <row r="1929" spans="4:4" x14ac:dyDescent="0.2">
      <c r="D1929" s="130"/>
    </row>
    <row r="1930" spans="4:4" x14ac:dyDescent="0.2">
      <c r="D1930" s="130"/>
    </row>
    <row r="1931" spans="4:4" x14ac:dyDescent="0.2">
      <c r="D1931" s="130"/>
    </row>
    <row r="1932" spans="4:4" x14ac:dyDescent="0.2">
      <c r="D1932" s="130"/>
    </row>
    <row r="1933" spans="4:4" x14ac:dyDescent="0.2">
      <c r="D1933" s="130"/>
    </row>
    <row r="1934" spans="4:4" x14ac:dyDescent="0.2">
      <c r="D1934" s="130"/>
    </row>
    <row r="1935" spans="4:4" x14ac:dyDescent="0.2">
      <c r="D1935" s="130"/>
    </row>
    <row r="1936" spans="4:4" x14ac:dyDescent="0.2">
      <c r="D1936" s="130"/>
    </row>
    <row r="1937" spans="4:4" x14ac:dyDescent="0.2">
      <c r="D1937" s="130"/>
    </row>
    <row r="1938" spans="4:4" x14ac:dyDescent="0.2">
      <c r="D1938" s="130"/>
    </row>
    <row r="1939" spans="4:4" x14ac:dyDescent="0.2">
      <c r="D1939" s="130"/>
    </row>
    <row r="1940" spans="4:4" x14ac:dyDescent="0.2">
      <c r="D1940" s="130"/>
    </row>
    <row r="1941" spans="4:4" x14ac:dyDescent="0.2">
      <c r="D1941" s="130"/>
    </row>
    <row r="1942" spans="4:4" x14ac:dyDescent="0.2">
      <c r="D1942" s="130"/>
    </row>
    <row r="1943" spans="4:4" x14ac:dyDescent="0.2">
      <c r="D1943" s="130"/>
    </row>
    <row r="1944" spans="4:4" x14ac:dyDescent="0.2">
      <c r="D1944" s="130"/>
    </row>
    <row r="1945" spans="4:4" x14ac:dyDescent="0.2">
      <c r="D1945" s="130"/>
    </row>
    <row r="1946" spans="4:4" x14ac:dyDescent="0.2">
      <c r="D1946" s="130"/>
    </row>
    <row r="1947" spans="4:4" x14ac:dyDescent="0.2">
      <c r="D1947" s="130"/>
    </row>
    <row r="1948" spans="4:4" x14ac:dyDescent="0.2">
      <c r="D1948" s="130"/>
    </row>
    <row r="1949" spans="4:4" x14ac:dyDescent="0.2">
      <c r="D1949" s="130"/>
    </row>
    <row r="1950" spans="4:4" x14ac:dyDescent="0.2">
      <c r="D1950" s="130"/>
    </row>
    <row r="1951" spans="4:4" x14ac:dyDescent="0.2">
      <c r="D1951" s="130"/>
    </row>
    <row r="1952" spans="4:4" x14ac:dyDescent="0.2">
      <c r="D1952" s="130"/>
    </row>
    <row r="1953" spans="4:4" x14ac:dyDescent="0.2">
      <c r="D1953" s="130"/>
    </row>
    <row r="1954" spans="4:4" x14ac:dyDescent="0.2">
      <c r="D1954" s="130"/>
    </row>
    <row r="1955" spans="4:4" x14ac:dyDescent="0.2">
      <c r="D1955" s="130"/>
    </row>
    <row r="1956" spans="4:4" x14ac:dyDescent="0.2">
      <c r="D1956" s="130"/>
    </row>
    <row r="1957" spans="4:4" x14ac:dyDescent="0.2">
      <c r="D1957" s="130"/>
    </row>
    <row r="1958" spans="4:4" x14ac:dyDescent="0.2">
      <c r="D1958" s="130"/>
    </row>
    <row r="1959" spans="4:4" x14ac:dyDescent="0.2">
      <c r="D1959" s="130"/>
    </row>
    <row r="1960" spans="4:4" x14ac:dyDescent="0.2">
      <c r="D1960" s="130"/>
    </row>
    <row r="1961" spans="4:4" x14ac:dyDescent="0.2">
      <c r="D1961" s="130"/>
    </row>
    <row r="1962" spans="4:4" x14ac:dyDescent="0.2">
      <c r="D1962" s="130"/>
    </row>
    <row r="1963" spans="4:4" x14ac:dyDescent="0.2">
      <c r="D1963" s="130"/>
    </row>
    <row r="1964" spans="4:4" x14ac:dyDescent="0.2">
      <c r="D1964" s="130"/>
    </row>
    <row r="1965" spans="4:4" x14ac:dyDescent="0.2">
      <c r="D1965" s="130"/>
    </row>
    <row r="1966" spans="4:4" x14ac:dyDescent="0.2">
      <c r="D1966" s="130"/>
    </row>
    <row r="1967" spans="4:4" x14ac:dyDescent="0.2">
      <c r="D1967" s="130"/>
    </row>
    <row r="1968" spans="4:4" x14ac:dyDescent="0.2">
      <c r="D1968" s="130"/>
    </row>
    <row r="1969" spans="4:4" x14ac:dyDescent="0.2">
      <c r="D1969" s="130"/>
    </row>
    <row r="1970" spans="4:4" x14ac:dyDescent="0.2">
      <c r="D1970" s="130"/>
    </row>
    <row r="1971" spans="4:4" x14ac:dyDescent="0.2">
      <c r="D1971" s="130"/>
    </row>
    <row r="1972" spans="4:4" x14ac:dyDescent="0.2">
      <c r="D1972" s="130"/>
    </row>
    <row r="1973" spans="4:4" x14ac:dyDescent="0.2">
      <c r="D1973" s="130"/>
    </row>
    <row r="1974" spans="4:4" x14ac:dyDescent="0.2">
      <c r="D1974" s="130"/>
    </row>
    <row r="1975" spans="4:4" x14ac:dyDescent="0.2">
      <c r="D1975" s="130"/>
    </row>
    <row r="1976" spans="4:4" x14ac:dyDescent="0.2">
      <c r="D1976" s="130"/>
    </row>
    <row r="1977" spans="4:4" x14ac:dyDescent="0.2">
      <c r="D1977" s="130"/>
    </row>
    <row r="1978" spans="4:4" x14ac:dyDescent="0.2">
      <c r="D1978" s="130"/>
    </row>
    <row r="1979" spans="4:4" x14ac:dyDescent="0.2">
      <c r="D1979" s="130"/>
    </row>
    <row r="1980" spans="4:4" x14ac:dyDescent="0.2">
      <c r="D1980" s="130"/>
    </row>
    <row r="1981" spans="4:4" x14ac:dyDescent="0.2">
      <c r="D1981" s="130"/>
    </row>
    <row r="1982" spans="4:4" x14ac:dyDescent="0.2">
      <c r="D1982" s="130"/>
    </row>
    <row r="1983" spans="4:4" x14ac:dyDescent="0.2">
      <c r="D1983" s="130"/>
    </row>
    <row r="1984" spans="4:4" x14ac:dyDescent="0.2">
      <c r="D1984" s="130"/>
    </row>
    <row r="1985" spans="4:4" x14ac:dyDescent="0.2">
      <c r="D1985" s="130"/>
    </row>
    <row r="1986" spans="4:4" x14ac:dyDescent="0.2">
      <c r="D1986" s="130"/>
    </row>
    <row r="1987" spans="4:4" x14ac:dyDescent="0.2">
      <c r="D1987" s="130"/>
    </row>
    <row r="1988" spans="4:4" x14ac:dyDescent="0.2">
      <c r="D1988" s="130"/>
    </row>
    <row r="1989" spans="4:4" x14ac:dyDescent="0.2">
      <c r="D1989" s="130"/>
    </row>
    <row r="1990" spans="4:4" x14ac:dyDescent="0.2">
      <c r="D1990" s="130"/>
    </row>
    <row r="1991" spans="4:4" x14ac:dyDescent="0.2">
      <c r="D1991" s="130"/>
    </row>
    <row r="1992" spans="4:4" x14ac:dyDescent="0.2">
      <c r="D1992" s="130"/>
    </row>
    <row r="1993" spans="4:4" x14ac:dyDescent="0.2">
      <c r="D1993" s="130"/>
    </row>
    <row r="1994" spans="4:4" x14ac:dyDescent="0.2">
      <c r="D1994" s="130"/>
    </row>
    <row r="1995" spans="4:4" x14ac:dyDescent="0.2">
      <c r="D1995" s="130"/>
    </row>
    <row r="1996" spans="4:4" x14ac:dyDescent="0.2">
      <c r="D1996" s="130"/>
    </row>
    <row r="1997" spans="4:4" x14ac:dyDescent="0.2">
      <c r="D1997" s="130"/>
    </row>
    <row r="1998" spans="4:4" x14ac:dyDescent="0.2">
      <c r="D1998" s="130"/>
    </row>
    <row r="1999" spans="4:4" x14ac:dyDescent="0.2">
      <c r="D1999" s="130"/>
    </row>
    <row r="2000" spans="4:4" x14ac:dyDescent="0.2">
      <c r="D2000" s="130"/>
    </row>
    <row r="2001" spans="4:4" x14ac:dyDescent="0.2">
      <c r="D2001" s="130"/>
    </row>
    <row r="2002" spans="4:4" x14ac:dyDescent="0.2">
      <c r="D2002" s="130"/>
    </row>
    <row r="2003" spans="4:4" x14ac:dyDescent="0.2">
      <c r="D2003" s="130"/>
    </row>
    <row r="2004" spans="4:4" x14ac:dyDescent="0.2">
      <c r="D2004" s="130"/>
    </row>
    <row r="2005" spans="4:4" x14ac:dyDescent="0.2">
      <c r="D2005" s="130"/>
    </row>
    <row r="2006" spans="4:4" x14ac:dyDescent="0.2">
      <c r="D2006" s="130"/>
    </row>
    <row r="2007" spans="4:4" x14ac:dyDescent="0.2">
      <c r="D2007" s="130"/>
    </row>
    <row r="2008" spans="4:4" x14ac:dyDescent="0.2">
      <c r="D2008" s="130"/>
    </row>
    <row r="2009" spans="4:4" x14ac:dyDescent="0.2">
      <c r="D2009" s="130"/>
    </row>
    <row r="2010" spans="4:4" x14ac:dyDescent="0.2">
      <c r="D2010" s="130"/>
    </row>
    <row r="2011" spans="4:4" x14ac:dyDescent="0.2">
      <c r="D2011" s="130"/>
    </row>
    <row r="2012" spans="4:4" x14ac:dyDescent="0.2">
      <c r="D2012" s="130"/>
    </row>
    <row r="2013" spans="4:4" x14ac:dyDescent="0.2">
      <c r="D2013" s="130"/>
    </row>
    <row r="2014" spans="4:4" x14ac:dyDescent="0.2">
      <c r="D2014" s="130"/>
    </row>
    <row r="2015" spans="4:4" x14ac:dyDescent="0.2">
      <c r="D2015" s="130"/>
    </row>
    <row r="2016" spans="4:4" x14ac:dyDescent="0.2">
      <c r="D2016" s="130"/>
    </row>
    <row r="2017" spans="4:4" x14ac:dyDescent="0.2">
      <c r="D2017" s="130"/>
    </row>
    <row r="2018" spans="4:4" x14ac:dyDescent="0.2">
      <c r="D2018" s="130"/>
    </row>
    <row r="2019" spans="4:4" x14ac:dyDescent="0.2">
      <c r="D2019" s="130"/>
    </row>
    <row r="2020" spans="4:4" x14ac:dyDescent="0.2">
      <c r="D2020" s="130"/>
    </row>
    <row r="2021" spans="4:4" x14ac:dyDescent="0.2">
      <c r="D2021" s="130"/>
    </row>
    <row r="2022" spans="4:4" x14ac:dyDescent="0.2">
      <c r="D2022" s="130"/>
    </row>
    <row r="2023" spans="4:4" x14ac:dyDescent="0.2">
      <c r="D2023" s="130"/>
    </row>
    <row r="2024" spans="4:4" x14ac:dyDescent="0.2">
      <c r="D2024" s="130"/>
    </row>
    <row r="2025" spans="4:4" x14ac:dyDescent="0.2">
      <c r="D2025" s="130"/>
    </row>
    <row r="2026" spans="4:4" x14ac:dyDescent="0.2">
      <c r="D2026" s="130"/>
    </row>
    <row r="2027" spans="4:4" x14ac:dyDescent="0.2">
      <c r="D2027" s="130"/>
    </row>
    <row r="2028" spans="4:4" x14ac:dyDescent="0.2">
      <c r="D2028" s="130"/>
    </row>
    <row r="2029" spans="4:4" x14ac:dyDescent="0.2">
      <c r="D2029" s="130"/>
    </row>
    <row r="2030" spans="4:4" x14ac:dyDescent="0.2">
      <c r="D2030" s="130"/>
    </row>
    <row r="2031" spans="4:4" x14ac:dyDescent="0.2">
      <c r="D2031" s="130"/>
    </row>
    <row r="2032" spans="4:4" x14ac:dyDescent="0.2">
      <c r="D2032" s="130"/>
    </row>
    <row r="2033" spans="4:4" x14ac:dyDescent="0.2">
      <c r="D2033" s="130"/>
    </row>
    <row r="2034" spans="4:4" x14ac:dyDescent="0.2">
      <c r="D2034" s="130"/>
    </row>
    <row r="2035" spans="4:4" x14ac:dyDescent="0.2">
      <c r="D2035" s="130"/>
    </row>
    <row r="2036" spans="4:4" x14ac:dyDescent="0.2">
      <c r="D2036" s="130"/>
    </row>
    <row r="2037" spans="4:4" x14ac:dyDescent="0.2">
      <c r="D2037" s="130"/>
    </row>
    <row r="2038" spans="4:4" x14ac:dyDescent="0.2">
      <c r="D2038" s="130"/>
    </row>
    <row r="2039" spans="4:4" x14ac:dyDescent="0.2">
      <c r="D2039" s="130"/>
    </row>
    <row r="2040" spans="4:4" x14ac:dyDescent="0.2">
      <c r="D2040" s="130"/>
    </row>
    <row r="2041" spans="4:4" x14ac:dyDescent="0.2">
      <c r="D2041" s="130"/>
    </row>
    <row r="2042" spans="4:4" x14ac:dyDescent="0.2">
      <c r="D2042" s="130"/>
    </row>
    <row r="2043" spans="4:4" x14ac:dyDescent="0.2">
      <c r="D2043" s="130"/>
    </row>
    <row r="2044" spans="4:4" x14ac:dyDescent="0.2">
      <c r="D2044" s="130"/>
    </row>
    <row r="2045" spans="4:4" x14ac:dyDescent="0.2">
      <c r="D2045" s="130"/>
    </row>
    <row r="2046" spans="4:4" x14ac:dyDescent="0.2">
      <c r="D2046" s="130"/>
    </row>
    <row r="2047" spans="4:4" x14ac:dyDescent="0.2">
      <c r="D2047" s="130"/>
    </row>
    <row r="2048" spans="4:4" x14ac:dyDescent="0.2">
      <c r="D2048" s="130"/>
    </row>
    <row r="2049" spans="4:4" x14ac:dyDescent="0.2">
      <c r="D2049" s="130"/>
    </row>
    <row r="2050" spans="4:4" x14ac:dyDescent="0.2">
      <c r="D2050" s="130"/>
    </row>
    <row r="2051" spans="4:4" x14ac:dyDescent="0.2">
      <c r="D2051" s="130"/>
    </row>
    <row r="2052" spans="4:4" x14ac:dyDescent="0.2">
      <c r="D2052" s="130"/>
    </row>
    <row r="2053" spans="4:4" x14ac:dyDescent="0.2">
      <c r="D2053" s="130"/>
    </row>
    <row r="2054" spans="4:4" x14ac:dyDescent="0.2">
      <c r="D2054" s="130"/>
    </row>
    <row r="2055" spans="4:4" x14ac:dyDescent="0.2">
      <c r="D2055" s="130"/>
    </row>
    <row r="2056" spans="4:4" x14ac:dyDescent="0.2">
      <c r="D2056" s="130"/>
    </row>
    <row r="2057" spans="4:4" x14ac:dyDescent="0.2">
      <c r="D2057" s="130"/>
    </row>
    <row r="2058" spans="4:4" x14ac:dyDescent="0.2">
      <c r="D2058" s="130"/>
    </row>
    <row r="2059" spans="4:4" x14ac:dyDescent="0.2">
      <c r="D2059" s="130"/>
    </row>
    <row r="2060" spans="4:4" x14ac:dyDescent="0.2">
      <c r="D2060" s="130"/>
    </row>
    <row r="2061" spans="4:4" x14ac:dyDescent="0.2">
      <c r="D2061" s="130"/>
    </row>
    <row r="2062" spans="4:4" x14ac:dyDescent="0.2">
      <c r="D2062" s="130"/>
    </row>
    <row r="2063" spans="4:4" x14ac:dyDescent="0.2">
      <c r="D2063" s="130"/>
    </row>
    <row r="2064" spans="4:4" x14ac:dyDescent="0.2">
      <c r="D2064" s="130"/>
    </row>
    <row r="2065" spans="4:4" x14ac:dyDescent="0.2">
      <c r="D2065" s="130"/>
    </row>
    <row r="2066" spans="4:4" x14ac:dyDescent="0.2">
      <c r="D2066" s="130"/>
    </row>
    <row r="2067" spans="4:4" x14ac:dyDescent="0.2">
      <c r="D2067" s="130"/>
    </row>
    <row r="2068" spans="4:4" x14ac:dyDescent="0.2">
      <c r="D2068" s="130"/>
    </row>
    <row r="2069" spans="4:4" x14ac:dyDescent="0.2">
      <c r="D2069" s="130"/>
    </row>
    <row r="2070" spans="4:4" x14ac:dyDescent="0.2">
      <c r="D2070" s="130"/>
    </row>
    <row r="2071" spans="4:4" x14ac:dyDescent="0.2">
      <c r="D2071" s="130"/>
    </row>
    <row r="2072" spans="4:4" x14ac:dyDescent="0.2">
      <c r="D2072" s="130"/>
    </row>
    <row r="2073" spans="4:4" x14ac:dyDescent="0.2">
      <c r="D2073" s="130"/>
    </row>
    <row r="2074" spans="4:4" x14ac:dyDescent="0.2">
      <c r="D2074" s="130"/>
    </row>
    <row r="2075" spans="4:4" x14ac:dyDescent="0.2">
      <c r="D2075" s="130"/>
    </row>
    <row r="2076" spans="4:4" x14ac:dyDescent="0.2">
      <c r="D2076" s="130"/>
    </row>
    <row r="2077" spans="4:4" x14ac:dyDescent="0.2">
      <c r="D2077" s="130"/>
    </row>
    <row r="2078" spans="4:4" x14ac:dyDescent="0.2">
      <c r="D2078" s="130"/>
    </row>
    <row r="2079" spans="4:4" x14ac:dyDescent="0.2">
      <c r="D2079" s="130"/>
    </row>
    <row r="2080" spans="4:4" x14ac:dyDescent="0.2">
      <c r="D2080" s="130"/>
    </row>
    <row r="2081" spans="4:4" x14ac:dyDescent="0.2">
      <c r="D2081" s="130"/>
    </row>
    <row r="2082" spans="4:4" x14ac:dyDescent="0.2">
      <c r="D2082" s="130"/>
    </row>
    <row r="2083" spans="4:4" x14ac:dyDescent="0.2">
      <c r="D2083" s="130"/>
    </row>
    <row r="2084" spans="4:4" x14ac:dyDescent="0.2">
      <c r="D2084" s="130"/>
    </row>
    <row r="2085" spans="4:4" x14ac:dyDescent="0.2">
      <c r="D2085" s="130"/>
    </row>
    <row r="2086" spans="4:4" x14ac:dyDescent="0.2">
      <c r="D2086" s="130"/>
    </row>
    <row r="2087" spans="4:4" x14ac:dyDescent="0.2">
      <c r="D2087" s="130"/>
    </row>
    <row r="2088" spans="4:4" x14ac:dyDescent="0.2">
      <c r="D2088" s="130"/>
    </row>
    <row r="2089" spans="4:4" x14ac:dyDescent="0.2">
      <c r="D2089" s="130"/>
    </row>
    <row r="2090" spans="4:4" x14ac:dyDescent="0.2">
      <c r="D2090" s="130"/>
    </row>
    <row r="2091" spans="4:4" x14ac:dyDescent="0.2">
      <c r="D2091" s="130"/>
    </row>
    <row r="2092" spans="4:4" x14ac:dyDescent="0.2">
      <c r="D2092" s="130"/>
    </row>
    <row r="2093" spans="4:4" x14ac:dyDescent="0.2">
      <c r="D2093" s="130"/>
    </row>
    <row r="2094" spans="4:4" x14ac:dyDescent="0.2">
      <c r="D2094" s="130"/>
    </row>
    <row r="2095" spans="4:4" x14ac:dyDescent="0.2">
      <c r="D2095" s="130"/>
    </row>
    <row r="2096" spans="4:4" x14ac:dyDescent="0.2">
      <c r="D2096" s="130"/>
    </row>
    <row r="2097" spans="4:4" x14ac:dyDescent="0.2">
      <c r="D2097" s="130"/>
    </row>
    <row r="2098" spans="4:4" x14ac:dyDescent="0.2">
      <c r="D2098" s="130"/>
    </row>
    <row r="2099" spans="4:4" x14ac:dyDescent="0.2">
      <c r="D2099" s="130"/>
    </row>
    <row r="2100" spans="4:4" x14ac:dyDescent="0.2">
      <c r="D2100" s="130"/>
    </row>
    <row r="2101" spans="4:4" x14ac:dyDescent="0.2">
      <c r="D2101" s="130"/>
    </row>
    <row r="2102" spans="4:4" x14ac:dyDescent="0.2">
      <c r="D2102" s="130"/>
    </row>
    <row r="2103" spans="4:4" x14ac:dyDescent="0.2">
      <c r="D2103" s="130"/>
    </row>
    <row r="2104" spans="4:4" x14ac:dyDescent="0.2">
      <c r="D2104" s="130"/>
    </row>
    <row r="2105" spans="4:4" x14ac:dyDescent="0.2">
      <c r="D2105" s="130"/>
    </row>
    <row r="2106" spans="4:4" x14ac:dyDescent="0.2">
      <c r="D2106" s="130"/>
    </row>
    <row r="2107" spans="4:4" x14ac:dyDescent="0.2">
      <c r="D2107" s="130"/>
    </row>
    <row r="2108" spans="4:4" x14ac:dyDescent="0.2">
      <c r="D2108" s="130"/>
    </row>
    <row r="2109" spans="4:4" x14ac:dyDescent="0.2">
      <c r="D2109" s="130"/>
    </row>
    <row r="2110" spans="4:4" x14ac:dyDescent="0.2">
      <c r="D2110" s="130"/>
    </row>
    <row r="2111" spans="4:4" x14ac:dyDescent="0.2">
      <c r="D2111" s="130"/>
    </row>
    <row r="2112" spans="4:4" x14ac:dyDescent="0.2">
      <c r="D2112" s="130"/>
    </row>
    <row r="2113" spans="4:4" x14ac:dyDescent="0.2">
      <c r="D2113" s="130"/>
    </row>
    <row r="2114" spans="4:4" x14ac:dyDescent="0.2">
      <c r="D2114" s="130"/>
    </row>
    <row r="2115" spans="4:4" x14ac:dyDescent="0.2">
      <c r="D2115" s="130"/>
    </row>
    <row r="2116" spans="4:4" x14ac:dyDescent="0.2">
      <c r="D2116" s="130"/>
    </row>
    <row r="2117" spans="4:4" x14ac:dyDescent="0.2">
      <c r="D2117" s="130"/>
    </row>
    <row r="2118" spans="4:4" x14ac:dyDescent="0.2">
      <c r="D2118" s="130"/>
    </row>
    <row r="2119" spans="4:4" x14ac:dyDescent="0.2">
      <c r="D2119" s="130"/>
    </row>
    <row r="2120" spans="4:4" x14ac:dyDescent="0.2">
      <c r="D2120" s="130"/>
    </row>
    <row r="2121" spans="4:4" x14ac:dyDescent="0.2">
      <c r="D2121" s="130"/>
    </row>
    <row r="2122" spans="4:4" x14ac:dyDescent="0.2">
      <c r="D2122" s="130"/>
    </row>
    <row r="2123" spans="4:4" x14ac:dyDescent="0.2">
      <c r="D2123" s="130"/>
    </row>
    <row r="2124" spans="4:4" x14ac:dyDescent="0.2">
      <c r="D2124" s="130"/>
    </row>
    <row r="2125" spans="4:4" x14ac:dyDescent="0.2">
      <c r="D2125" s="130"/>
    </row>
    <row r="2126" spans="4:4" x14ac:dyDescent="0.2">
      <c r="D2126" s="130"/>
    </row>
    <row r="2127" spans="4:4" x14ac:dyDescent="0.2">
      <c r="D2127" s="130"/>
    </row>
    <row r="2128" spans="4:4" x14ac:dyDescent="0.2">
      <c r="D2128" s="130"/>
    </row>
    <row r="2129" spans="4:4" x14ac:dyDescent="0.2">
      <c r="D2129" s="130"/>
    </row>
    <row r="2130" spans="4:4" x14ac:dyDescent="0.2">
      <c r="D2130" s="130"/>
    </row>
    <row r="2131" spans="4:4" x14ac:dyDescent="0.2">
      <c r="D2131" s="130"/>
    </row>
    <row r="2132" spans="4:4" x14ac:dyDescent="0.2">
      <c r="D2132" s="130"/>
    </row>
    <row r="2133" spans="4:4" x14ac:dyDescent="0.2">
      <c r="D2133" s="130"/>
    </row>
    <row r="2134" spans="4:4" x14ac:dyDescent="0.2">
      <c r="D2134" s="130"/>
    </row>
    <row r="2135" spans="4:4" x14ac:dyDescent="0.2">
      <c r="D2135" s="130"/>
    </row>
    <row r="2136" spans="4:4" x14ac:dyDescent="0.2">
      <c r="D2136" s="130"/>
    </row>
    <row r="2137" spans="4:4" x14ac:dyDescent="0.2">
      <c r="D2137" s="130"/>
    </row>
    <row r="2138" spans="4:4" x14ac:dyDescent="0.2">
      <c r="D2138" s="130"/>
    </row>
    <row r="2139" spans="4:4" x14ac:dyDescent="0.2">
      <c r="D2139" s="130"/>
    </row>
    <row r="2140" spans="4:4" x14ac:dyDescent="0.2">
      <c r="D2140" s="130"/>
    </row>
    <row r="2141" spans="4:4" x14ac:dyDescent="0.2">
      <c r="D2141" s="130"/>
    </row>
    <row r="2142" spans="4:4" x14ac:dyDescent="0.2">
      <c r="D2142" s="130"/>
    </row>
    <row r="2143" spans="4:4" x14ac:dyDescent="0.2">
      <c r="D2143" s="130"/>
    </row>
    <row r="2144" spans="4:4" x14ac:dyDescent="0.2">
      <c r="D2144" s="130"/>
    </row>
    <row r="2145" spans="4:4" x14ac:dyDescent="0.2">
      <c r="D2145" s="130"/>
    </row>
    <row r="2146" spans="4:4" x14ac:dyDescent="0.2">
      <c r="D2146" s="130"/>
    </row>
    <row r="2147" spans="4:4" x14ac:dyDescent="0.2">
      <c r="D2147" s="130"/>
    </row>
    <row r="2148" spans="4:4" x14ac:dyDescent="0.2">
      <c r="D2148" s="130"/>
    </row>
    <row r="2149" spans="4:4" x14ac:dyDescent="0.2">
      <c r="D2149" s="130"/>
    </row>
    <row r="2150" spans="4:4" x14ac:dyDescent="0.2">
      <c r="D2150" s="130"/>
    </row>
    <row r="2151" spans="4:4" x14ac:dyDescent="0.2">
      <c r="D2151" s="130"/>
    </row>
    <row r="2152" spans="4:4" x14ac:dyDescent="0.2">
      <c r="D2152" s="130"/>
    </row>
    <row r="2153" spans="4:4" x14ac:dyDescent="0.2">
      <c r="D2153" s="130"/>
    </row>
    <row r="2154" spans="4:4" x14ac:dyDescent="0.2">
      <c r="D2154" s="130"/>
    </row>
    <row r="2155" spans="4:4" x14ac:dyDescent="0.2">
      <c r="D2155" s="130"/>
    </row>
    <row r="2156" spans="4:4" x14ac:dyDescent="0.2">
      <c r="D2156" s="130"/>
    </row>
    <row r="2157" spans="4:4" x14ac:dyDescent="0.2">
      <c r="D2157" s="130"/>
    </row>
    <row r="2158" spans="4:4" x14ac:dyDescent="0.2">
      <c r="D2158" s="130"/>
    </row>
    <row r="2159" spans="4:4" x14ac:dyDescent="0.2">
      <c r="D2159" s="130"/>
    </row>
    <row r="2160" spans="4:4" x14ac:dyDescent="0.2">
      <c r="D2160" s="130"/>
    </row>
    <row r="2161" spans="4:4" x14ac:dyDescent="0.2">
      <c r="D2161" s="130"/>
    </row>
    <row r="2162" spans="4:4" x14ac:dyDescent="0.2">
      <c r="D2162" s="130"/>
    </row>
    <row r="2163" spans="4:4" x14ac:dyDescent="0.2">
      <c r="D2163" s="130"/>
    </row>
    <row r="2164" spans="4:4" x14ac:dyDescent="0.2">
      <c r="D2164" s="130"/>
    </row>
    <row r="2165" spans="4:4" x14ac:dyDescent="0.2">
      <c r="D2165" s="130"/>
    </row>
    <row r="2166" spans="4:4" x14ac:dyDescent="0.2">
      <c r="D2166" s="130"/>
    </row>
    <row r="2167" spans="4:4" x14ac:dyDescent="0.2">
      <c r="D2167" s="130"/>
    </row>
    <row r="2168" spans="4:4" x14ac:dyDescent="0.2">
      <c r="D2168" s="130"/>
    </row>
    <row r="2169" spans="4:4" x14ac:dyDescent="0.2">
      <c r="D2169" s="130"/>
    </row>
    <row r="2170" spans="4:4" x14ac:dyDescent="0.2">
      <c r="D2170" s="130"/>
    </row>
    <row r="2171" spans="4:4" x14ac:dyDescent="0.2">
      <c r="D2171" s="130"/>
    </row>
    <row r="2172" spans="4:4" x14ac:dyDescent="0.2">
      <c r="D2172" s="130"/>
    </row>
    <row r="2173" spans="4:4" x14ac:dyDescent="0.2">
      <c r="D2173" s="130"/>
    </row>
    <row r="2174" spans="4:4" x14ac:dyDescent="0.2">
      <c r="D2174" s="130"/>
    </row>
    <row r="2175" spans="4:4" x14ac:dyDescent="0.2">
      <c r="D2175" s="130"/>
    </row>
    <row r="2176" spans="4:4" x14ac:dyDescent="0.2">
      <c r="D2176" s="130"/>
    </row>
    <row r="2177" spans="4:4" x14ac:dyDescent="0.2">
      <c r="D2177" s="130"/>
    </row>
    <row r="2178" spans="4:4" x14ac:dyDescent="0.2">
      <c r="D2178" s="130"/>
    </row>
    <row r="2179" spans="4:4" x14ac:dyDescent="0.2">
      <c r="D2179" s="130"/>
    </row>
    <row r="2180" spans="4:4" x14ac:dyDescent="0.2">
      <c r="D2180" s="130"/>
    </row>
    <row r="2181" spans="4:4" x14ac:dyDescent="0.2">
      <c r="D2181" s="130"/>
    </row>
    <row r="2182" spans="4:4" x14ac:dyDescent="0.2">
      <c r="D2182" s="130"/>
    </row>
    <row r="2183" spans="4:4" x14ac:dyDescent="0.2">
      <c r="D2183" s="130"/>
    </row>
    <row r="2184" spans="4:4" x14ac:dyDescent="0.2">
      <c r="D2184" s="130"/>
    </row>
    <row r="2185" spans="4:4" x14ac:dyDescent="0.2">
      <c r="D2185" s="130"/>
    </row>
    <row r="2186" spans="4:4" x14ac:dyDescent="0.2">
      <c r="D2186" s="130"/>
    </row>
    <row r="2187" spans="4:4" x14ac:dyDescent="0.2">
      <c r="D2187" s="130"/>
    </row>
    <row r="2188" spans="4:4" x14ac:dyDescent="0.2">
      <c r="D2188" s="130"/>
    </row>
    <row r="2189" spans="4:4" x14ac:dyDescent="0.2">
      <c r="D2189" s="130"/>
    </row>
    <row r="2190" spans="4:4" x14ac:dyDescent="0.2">
      <c r="D2190" s="130"/>
    </row>
    <row r="2191" spans="4:4" x14ac:dyDescent="0.2">
      <c r="D2191" s="130"/>
    </row>
    <row r="2192" spans="4:4" x14ac:dyDescent="0.2">
      <c r="D2192" s="130"/>
    </row>
    <row r="2193" spans="4:4" x14ac:dyDescent="0.2">
      <c r="D2193" s="130"/>
    </row>
    <row r="2194" spans="4:4" x14ac:dyDescent="0.2">
      <c r="D2194" s="130"/>
    </row>
    <row r="2195" spans="4:4" x14ac:dyDescent="0.2">
      <c r="D2195" s="130"/>
    </row>
    <row r="2196" spans="4:4" x14ac:dyDescent="0.2">
      <c r="D2196" s="130"/>
    </row>
    <row r="2197" spans="4:4" x14ac:dyDescent="0.2">
      <c r="D2197" s="130"/>
    </row>
    <row r="2198" spans="4:4" x14ac:dyDescent="0.2">
      <c r="D2198" s="130"/>
    </row>
    <row r="2199" spans="4:4" x14ac:dyDescent="0.2">
      <c r="D2199" s="130"/>
    </row>
    <row r="2200" spans="4:4" x14ac:dyDescent="0.2">
      <c r="D2200" s="130"/>
    </row>
    <row r="2201" spans="4:4" x14ac:dyDescent="0.2">
      <c r="D2201" s="130"/>
    </row>
    <row r="2202" spans="4:4" x14ac:dyDescent="0.2">
      <c r="D2202" s="130"/>
    </row>
    <row r="2203" spans="4:4" x14ac:dyDescent="0.2">
      <c r="D2203" s="130"/>
    </row>
    <row r="2204" spans="4:4" x14ac:dyDescent="0.2">
      <c r="D2204" s="130"/>
    </row>
    <row r="2205" spans="4:4" x14ac:dyDescent="0.2">
      <c r="D2205" s="130"/>
    </row>
    <row r="2206" spans="4:4" x14ac:dyDescent="0.2">
      <c r="D2206" s="130"/>
    </row>
    <row r="2207" spans="4:4" x14ac:dyDescent="0.2">
      <c r="D2207" s="130"/>
    </row>
    <row r="2208" spans="4:4" x14ac:dyDescent="0.2">
      <c r="D2208" s="130"/>
    </row>
    <row r="2209" spans="4:4" x14ac:dyDescent="0.2">
      <c r="D2209" s="130"/>
    </row>
    <row r="2210" spans="4:4" x14ac:dyDescent="0.2">
      <c r="D2210" s="130"/>
    </row>
    <row r="2211" spans="4:4" x14ac:dyDescent="0.2">
      <c r="D2211" s="130"/>
    </row>
    <row r="2212" spans="4:4" x14ac:dyDescent="0.2">
      <c r="D2212" s="130"/>
    </row>
    <row r="2213" spans="4:4" x14ac:dyDescent="0.2">
      <c r="D2213" s="130"/>
    </row>
    <row r="2214" spans="4:4" x14ac:dyDescent="0.2">
      <c r="D2214" s="130"/>
    </row>
    <row r="2215" spans="4:4" x14ac:dyDescent="0.2">
      <c r="D2215" s="130"/>
    </row>
    <row r="2216" spans="4:4" x14ac:dyDescent="0.2">
      <c r="D2216" s="130"/>
    </row>
    <row r="2217" spans="4:4" x14ac:dyDescent="0.2">
      <c r="D2217" s="130"/>
    </row>
    <row r="2218" spans="4:4" x14ac:dyDescent="0.2">
      <c r="D2218" s="130"/>
    </row>
    <row r="2219" spans="4:4" x14ac:dyDescent="0.2">
      <c r="D2219" s="130"/>
    </row>
    <row r="2220" spans="4:4" x14ac:dyDescent="0.2">
      <c r="D2220" s="130"/>
    </row>
    <row r="2221" spans="4:4" x14ac:dyDescent="0.2">
      <c r="D2221" s="130"/>
    </row>
    <row r="2222" spans="4:4" x14ac:dyDescent="0.2">
      <c r="D2222" s="130"/>
    </row>
    <row r="2223" spans="4:4" x14ac:dyDescent="0.2">
      <c r="D2223" s="130"/>
    </row>
    <row r="2224" spans="4:4" x14ac:dyDescent="0.2">
      <c r="D2224" s="130"/>
    </row>
    <row r="2225" spans="4:4" x14ac:dyDescent="0.2">
      <c r="D2225" s="130"/>
    </row>
    <row r="2226" spans="4:4" x14ac:dyDescent="0.2">
      <c r="D2226" s="130"/>
    </row>
    <row r="2227" spans="4:4" x14ac:dyDescent="0.2">
      <c r="D2227" s="130"/>
    </row>
    <row r="2228" spans="4:4" x14ac:dyDescent="0.2">
      <c r="D2228" s="130"/>
    </row>
    <row r="2229" spans="4:4" x14ac:dyDescent="0.2">
      <c r="D2229" s="130"/>
    </row>
    <row r="2230" spans="4:4" x14ac:dyDescent="0.2">
      <c r="D2230" s="130"/>
    </row>
    <row r="2231" spans="4:4" x14ac:dyDescent="0.2">
      <c r="D2231" s="130"/>
    </row>
    <row r="2232" spans="4:4" x14ac:dyDescent="0.2">
      <c r="D2232" s="130"/>
    </row>
    <row r="2233" spans="4:4" x14ac:dyDescent="0.2">
      <c r="D2233" s="130"/>
    </row>
    <row r="2234" spans="4:4" x14ac:dyDescent="0.2">
      <c r="D2234" s="130"/>
    </row>
    <row r="2235" spans="4:4" x14ac:dyDescent="0.2">
      <c r="D2235" s="130"/>
    </row>
    <row r="2236" spans="4:4" x14ac:dyDescent="0.2">
      <c r="D2236" s="130"/>
    </row>
    <row r="2237" spans="4:4" x14ac:dyDescent="0.2">
      <c r="D2237" s="130"/>
    </row>
    <row r="2238" spans="4:4" x14ac:dyDescent="0.2">
      <c r="D2238" s="130"/>
    </row>
    <row r="2239" spans="4:4" x14ac:dyDescent="0.2">
      <c r="D2239" s="130"/>
    </row>
    <row r="2240" spans="4:4" x14ac:dyDescent="0.2">
      <c r="D2240" s="130"/>
    </row>
    <row r="2241" spans="4:4" x14ac:dyDescent="0.2">
      <c r="D2241" s="130"/>
    </row>
    <row r="2242" spans="4:4" x14ac:dyDescent="0.2">
      <c r="D2242" s="130"/>
    </row>
    <row r="2243" spans="4:4" x14ac:dyDescent="0.2">
      <c r="D2243" s="130"/>
    </row>
    <row r="2244" spans="4:4" x14ac:dyDescent="0.2">
      <c r="D2244" s="130"/>
    </row>
    <row r="2245" spans="4:4" x14ac:dyDescent="0.2">
      <c r="D2245" s="130"/>
    </row>
    <row r="2246" spans="4:4" x14ac:dyDescent="0.2">
      <c r="D2246" s="130"/>
    </row>
    <row r="2247" spans="4:4" x14ac:dyDescent="0.2">
      <c r="D2247" s="130"/>
    </row>
    <row r="2248" spans="4:4" x14ac:dyDescent="0.2">
      <c r="D2248" s="130"/>
    </row>
    <row r="2249" spans="4:4" x14ac:dyDescent="0.2">
      <c r="D2249" s="130"/>
    </row>
    <row r="2250" spans="4:4" x14ac:dyDescent="0.2">
      <c r="D2250" s="130"/>
    </row>
    <row r="2251" spans="4:4" x14ac:dyDescent="0.2">
      <c r="D2251" s="130"/>
    </row>
    <row r="2252" spans="4:4" x14ac:dyDescent="0.2">
      <c r="D2252" s="130"/>
    </row>
    <row r="2253" spans="4:4" x14ac:dyDescent="0.2">
      <c r="D2253" s="130"/>
    </row>
    <row r="2254" spans="4:4" x14ac:dyDescent="0.2">
      <c r="D2254" s="130"/>
    </row>
    <row r="2255" spans="4:4" x14ac:dyDescent="0.2">
      <c r="D2255" s="130"/>
    </row>
    <row r="2256" spans="4:4" x14ac:dyDescent="0.2">
      <c r="D2256" s="130"/>
    </row>
    <row r="2257" spans="4:4" x14ac:dyDescent="0.2">
      <c r="D2257" s="130"/>
    </row>
    <row r="2258" spans="4:4" x14ac:dyDescent="0.2">
      <c r="D2258" s="130"/>
    </row>
    <row r="2259" spans="4:4" x14ac:dyDescent="0.2">
      <c r="D2259" s="130"/>
    </row>
    <row r="2260" spans="4:4" x14ac:dyDescent="0.2">
      <c r="D2260" s="130"/>
    </row>
    <row r="2261" spans="4:4" x14ac:dyDescent="0.2">
      <c r="D2261" s="130"/>
    </row>
    <row r="2262" spans="4:4" x14ac:dyDescent="0.2">
      <c r="D2262" s="130"/>
    </row>
    <row r="2263" spans="4:4" x14ac:dyDescent="0.2">
      <c r="D2263" s="130"/>
    </row>
    <row r="2264" spans="4:4" x14ac:dyDescent="0.2">
      <c r="D2264" s="130"/>
    </row>
    <row r="2265" spans="4:4" x14ac:dyDescent="0.2">
      <c r="D2265" s="130"/>
    </row>
    <row r="2266" spans="4:4" x14ac:dyDescent="0.2">
      <c r="D2266" s="130"/>
    </row>
    <row r="2267" spans="4:4" x14ac:dyDescent="0.2">
      <c r="D2267" s="130"/>
    </row>
    <row r="2268" spans="4:4" x14ac:dyDescent="0.2">
      <c r="D2268" s="130"/>
    </row>
    <row r="2269" spans="4:4" x14ac:dyDescent="0.2">
      <c r="D2269" s="130"/>
    </row>
    <row r="2270" spans="4:4" x14ac:dyDescent="0.2">
      <c r="D2270" s="130"/>
    </row>
    <row r="2271" spans="4:4" x14ac:dyDescent="0.2">
      <c r="D2271" s="130"/>
    </row>
    <row r="2272" spans="4:4" x14ac:dyDescent="0.2">
      <c r="D2272" s="130"/>
    </row>
    <row r="2273" spans="4:4" x14ac:dyDescent="0.2">
      <c r="D2273" s="130"/>
    </row>
    <row r="2274" spans="4:4" x14ac:dyDescent="0.2">
      <c r="D2274" s="130"/>
    </row>
    <row r="2275" spans="4:4" x14ac:dyDescent="0.2">
      <c r="D2275" s="130"/>
    </row>
    <row r="2276" spans="4:4" x14ac:dyDescent="0.2">
      <c r="D2276" s="130"/>
    </row>
    <row r="2277" spans="4:4" x14ac:dyDescent="0.2">
      <c r="D2277" s="130"/>
    </row>
    <row r="2278" spans="4:4" x14ac:dyDescent="0.2">
      <c r="D2278" s="130"/>
    </row>
    <row r="2279" spans="4:4" x14ac:dyDescent="0.2">
      <c r="D2279" s="130"/>
    </row>
    <row r="2280" spans="4:4" x14ac:dyDescent="0.2">
      <c r="D2280" s="130"/>
    </row>
    <row r="2281" spans="4:4" x14ac:dyDescent="0.2">
      <c r="D2281" s="130"/>
    </row>
    <row r="2282" spans="4:4" x14ac:dyDescent="0.2">
      <c r="D2282" s="130"/>
    </row>
    <row r="2283" spans="4:4" x14ac:dyDescent="0.2">
      <c r="D2283" s="130"/>
    </row>
    <row r="2284" spans="4:4" x14ac:dyDescent="0.2">
      <c r="D2284" s="130"/>
    </row>
    <row r="2285" spans="4:4" x14ac:dyDescent="0.2">
      <c r="D2285" s="130"/>
    </row>
    <row r="2286" spans="4:4" x14ac:dyDescent="0.2">
      <c r="D2286" s="130"/>
    </row>
    <row r="2287" spans="4:4" x14ac:dyDescent="0.2">
      <c r="D2287" s="130"/>
    </row>
    <row r="2288" spans="4:4" x14ac:dyDescent="0.2">
      <c r="D2288" s="130"/>
    </row>
    <row r="2289" spans="4:4" x14ac:dyDescent="0.2">
      <c r="D2289" s="130"/>
    </row>
    <row r="2290" spans="4:4" x14ac:dyDescent="0.2">
      <c r="D2290" s="130"/>
    </row>
    <row r="2291" spans="4:4" x14ac:dyDescent="0.2">
      <c r="D2291" s="130"/>
    </row>
    <row r="2292" spans="4:4" x14ac:dyDescent="0.2">
      <c r="D2292" s="130"/>
    </row>
    <row r="2293" spans="4:4" x14ac:dyDescent="0.2">
      <c r="D2293" s="130"/>
    </row>
    <row r="2294" spans="4:4" x14ac:dyDescent="0.2">
      <c r="D2294" s="130"/>
    </row>
    <row r="2295" spans="4:4" x14ac:dyDescent="0.2">
      <c r="D2295" s="130"/>
    </row>
    <row r="2296" spans="4:4" x14ac:dyDescent="0.2">
      <c r="D2296" s="130"/>
    </row>
    <row r="2297" spans="4:4" x14ac:dyDescent="0.2">
      <c r="D2297" s="130"/>
    </row>
    <row r="2298" spans="4:4" x14ac:dyDescent="0.2">
      <c r="D2298" s="130"/>
    </row>
    <row r="2299" spans="4:4" x14ac:dyDescent="0.2">
      <c r="D2299" s="130"/>
    </row>
    <row r="2300" spans="4:4" x14ac:dyDescent="0.2">
      <c r="D2300" s="130"/>
    </row>
    <row r="2301" spans="4:4" x14ac:dyDescent="0.2">
      <c r="D2301" s="130"/>
    </row>
    <row r="2302" spans="4:4" x14ac:dyDescent="0.2">
      <c r="D2302" s="130"/>
    </row>
    <row r="2303" spans="4:4" x14ac:dyDescent="0.2">
      <c r="D2303" s="130"/>
    </row>
    <row r="2304" spans="4:4" x14ac:dyDescent="0.2">
      <c r="D2304" s="130"/>
    </row>
    <row r="2305" spans="4:4" x14ac:dyDescent="0.2">
      <c r="D2305" s="130"/>
    </row>
    <row r="2306" spans="4:4" x14ac:dyDescent="0.2">
      <c r="D2306" s="130"/>
    </row>
    <row r="2307" spans="4:4" x14ac:dyDescent="0.2">
      <c r="D2307" s="130"/>
    </row>
    <row r="2308" spans="4:4" x14ac:dyDescent="0.2">
      <c r="D2308" s="130"/>
    </row>
    <row r="2309" spans="4:4" x14ac:dyDescent="0.2">
      <c r="D2309" s="130"/>
    </row>
    <row r="2310" spans="4:4" x14ac:dyDescent="0.2">
      <c r="D2310" s="130"/>
    </row>
    <row r="2311" spans="4:4" x14ac:dyDescent="0.2">
      <c r="D2311" s="130"/>
    </row>
    <row r="2312" spans="4:4" x14ac:dyDescent="0.2">
      <c r="D2312" s="130"/>
    </row>
    <row r="2313" spans="4:4" x14ac:dyDescent="0.2">
      <c r="D2313" s="130"/>
    </row>
    <row r="2314" spans="4:4" x14ac:dyDescent="0.2">
      <c r="D2314" s="130"/>
    </row>
    <row r="2315" spans="4:4" x14ac:dyDescent="0.2">
      <c r="D2315" s="130"/>
    </row>
    <row r="2316" spans="4:4" x14ac:dyDescent="0.2">
      <c r="D2316" s="130"/>
    </row>
    <row r="2317" spans="4:4" x14ac:dyDescent="0.2">
      <c r="D2317" s="130"/>
    </row>
    <row r="2318" spans="4:4" x14ac:dyDescent="0.2">
      <c r="D2318" s="130"/>
    </row>
    <row r="2319" spans="4:4" x14ac:dyDescent="0.2">
      <c r="D2319" s="130"/>
    </row>
    <row r="2320" spans="4:4" x14ac:dyDescent="0.2">
      <c r="D2320" s="130"/>
    </row>
    <row r="2321" spans="4:4" x14ac:dyDescent="0.2">
      <c r="D2321" s="130"/>
    </row>
    <row r="2322" spans="4:4" x14ac:dyDescent="0.2">
      <c r="D2322" s="130"/>
    </row>
    <row r="2323" spans="4:4" x14ac:dyDescent="0.2">
      <c r="D2323" s="130"/>
    </row>
    <row r="2324" spans="4:4" x14ac:dyDescent="0.2">
      <c r="D2324" s="130"/>
    </row>
    <row r="2325" spans="4:4" x14ac:dyDescent="0.2">
      <c r="D2325" s="130"/>
    </row>
    <row r="2326" spans="4:4" x14ac:dyDescent="0.2">
      <c r="D2326" s="130"/>
    </row>
    <row r="2327" spans="4:4" x14ac:dyDescent="0.2">
      <c r="D2327" s="130"/>
    </row>
    <row r="2328" spans="4:4" x14ac:dyDescent="0.2">
      <c r="D2328" s="130"/>
    </row>
    <row r="2329" spans="4:4" x14ac:dyDescent="0.2">
      <c r="D2329" s="130"/>
    </row>
    <row r="2330" spans="4:4" x14ac:dyDescent="0.2">
      <c r="D2330" s="130"/>
    </row>
    <row r="2331" spans="4:4" x14ac:dyDescent="0.2">
      <c r="D2331" s="130"/>
    </row>
    <row r="2332" spans="4:4" x14ac:dyDescent="0.2">
      <c r="D2332" s="130"/>
    </row>
    <row r="2333" spans="4:4" x14ac:dyDescent="0.2">
      <c r="D2333" s="130"/>
    </row>
    <row r="2334" spans="4:4" x14ac:dyDescent="0.2">
      <c r="D2334" s="130"/>
    </row>
    <row r="2335" spans="4:4" x14ac:dyDescent="0.2">
      <c r="D2335" s="130"/>
    </row>
    <row r="2336" spans="4:4" x14ac:dyDescent="0.2">
      <c r="D2336" s="130"/>
    </row>
    <row r="2337" spans="4:4" x14ac:dyDescent="0.2">
      <c r="D2337" s="130"/>
    </row>
    <row r="2338" spans="4:4" x14ac:dyDescent="0.2">
      <c r="D2338" s="130"/>
    </row>
    <row r="2339" spans="4:4" x14ac:dyDescent="0.2">
      <c r="D2339" s="130"/>
    </row>
    <row r="2340" spans="4:4" x14ac:dyDescent="0.2">
      <c r="D2340" s="130"/>
    </row>
    <row r="2341" spans="4:4" x14ac:dyDescent="0.2">
      <c r="D2341" s="130"/>
    </row>
    <row r="2342" spans="4:4" x14ac:dyDescent="0.2">
      <c r="D2342" s="130"/>
    </row>
    <row r="2343" spans="4:4" x14ac:dyDescent="0.2">
      <c r="D2343" s="130"/>
    </row>
    <row r="2344" spans="4:4" x14ac:dyDescent="0.2">
      <c r="D2344" s="130"/>
    </row>
    <row r="2345" spans="4:4" x14ac:dyDescent="0.2">
      <c r="D2345" s="130"/>
    </row>
    <row r="2346" spans="4:4" x14ac:dyDescent="0.2">
      <c r="D2346" s="130"/>
    </row>
    <row r="2347" spans="4:4" x14ac:dyDescent="0.2">
      <c r="D2347" s="130"/>
    </row>
    <row r="2348" spans="4:4" x14ac:dyDescent="0.2">
      <c r="D2348" s="130"/>
    </row>
    <row r="2349" spans="4:4" x14ac:dyDescent="0.2">
      <c r="D2349" s="130"/>
    </row>
    <row r="2350" spans="4:4" x14ac:dyDescent="0.2">
      <c r="D2350" s="130"/>
    </row>
    <row r="2351" spans="4:4" x14ac:dyDescent="0.2">
      <c r="D2351" s="130"/>
    </row>
    <row r="2352" spans="4:4" x14ac:dyDescent="0.2">
      <c r="D2352" s="130"/>
    </row>
    <row r="2353" spans="4:4" x14ac:dyDescent="0.2">
      <c r="D2353" s="130"/>
    </row>
    <row r="2354" spans="4:4" x14ac:dyDescent="0.2">
      <c r="D2354" s="130"/>
    </row>
    <row r="2355" spans="4:4" x14ac:dyDescent="0.2">
      <c r="D2355" s="130"/>
    </row>
    <row r="2356" spans="4:4" x14ac:dyDescent="0.2">
      <c r="D2356" s="130"/>
    </row>
    <row r="2357" spans="4:4" x14ac:dyDescent="0.2">
      <c r="D2357" s="130"/>
    </row>
    <row r="2358" spans="4:4" x14ac:dyDescent="0.2">
      <c r="D2358" s="130"/>
    </row>
    <row r="2359" spans="4:4" x14ac:dyDescent="0.2">
      <c r="D2359" s="130"/>
    </row>
    <row r="2360" spans="4:4" x14ac:dyDescent="0.2">
      <c r="D2360" s="130"/>
    </row>
    <row r="2361" spans="4:4" x14ac:dyDescent="0.2">
      <c r="D2361" s="130"/>
    </row>
    <row r="2362" spans="4:4" x14ac:dyDescent="0.2">
      <c r="D2362" s="130"/>
    </row>
    <row r="2363" spans="4:4" x14ac:dyDescent="0.2">
      <c r="D2363" s="130"/>
    </row>
    <row r="2364" spans="4:4" x14ac:dyDescent="0.2">
      <c r="D2364" s="130"/>
    </row>
    <row r="2365" spans="4:4" x14ac:dyDescent="0.2">
      <c r="D2365" s="130"/>
    </row>
    <row r="2366" spans="4:4" x14ac:dyDescent="0.2">
      <c r="D2366" s="130"/>
    </row>
    <row r="2367" spans="4:4" x14ac:dyDescent="0.2">
      <c r="D2367" s="130"/>
    </row>
    <row r="2368" spans="4:4" x14ac:dyDescent="0.2">
      <c r="D2368" s="130"/>
    </row>
    <row r="2369" spans="4:4" x14ac:dyDescent="0.2">
      <c r="D2369" s="130"/>
    </row>
    <row r="2370" spans="4:4" x14ac:dyDescent="0.2">
      <c r="D2370" s="130"/>
    </row>
    <row r="2371" spans="4:4" x14ac:dyDescent="0.2">
      <c r="D2371" s="130"/>
    </row>
    <row r="2372" spans="4:4" x14ac:dyDescent="0.2">
      <c r="D2372" s="130"/>
    </row>
    <row r="2373" spans="4:4" x14ac:dyDescent="0.2">
      <c r="D2373" s="130"/>
    </row>
    <row r="2374" spans="4:4" x14ac:dyDescent="0.2">
      <c r="D2374" s="130"/>
    </row>
    <row r="2375" spans="4:4" x14ac:dyDescent="0.2">
      <c r="D2375" s="130"/>
    </row>
    <row r="2376" spans="4:4" x14ac:dyDescent="0.2">
      <c r="D2376" s="130"/>
    </row>
    <row r="2377" spans="4:4" x14ac:dyDescent="0.2">
      <c r="D2377" s="130"/>
    </row>
    <row r="2378" spans="4:4" x14ac:dyDescent="0.2">
      <c r="D2378" s="130"/>
    </row>
    <row r="2379" spans="4:4" x14ac:dyDescent="0.2">
      <c r="D2379" s="130"/>
    </row>
    <row r="2380" spans="4:4" x14ac:dyDescent="0.2">
      <c r="D2380" s="130"/>
    </row>
    <row r="2381" spans="4:4" x14ac:dyDescent="0.2">
      <c r="D2381" s="130"/>
    </row>
    <row r="2382" spans="4:4" x14ac:dyDescent="0.2">
      <c r="D2382" s="130"/>
    </row>
    <row r="2383" spans="4:4" x14ac:dyDescent="0.2">
      <c r="D2383" s="130"/>
    </row>
    <row r="2384" spans="4:4" x14ac:dyDescent="0.2">
      <c r="D2384" s="130"/>
    </row>
    <row r="2385" spans="4:4" x14ac:dyDescent="0.2">
      <c r="D2385" s="130"/>
    </row>
    <row r="2386" spans="4:4" x14ac:dyDescent="0.2">
      <c r="D2386" s="130"/>
    </row>
    <row r="2387" spans="4:4" x14ac:dyDescent="0.2">
      <c r="D2387" s="130"/>
    </row>
    <row r="2388" spans="4:4" x14ac:dyDescent="0.2">
      <c r="D2388" s="130"/>
    </row>
    <row r="2389" spans="4:4" x14ac:dyDescent="0.2">
      <c r="D2389" s="130"/>
    </row>
    <row r="2390" spans="4:4" x14ac:dyDescent="0.2">
      <c r="D2390" s="130"/>
    </row>
    <row r="2391" spans="4:4" x14ac:dyDescent="0.2">
      <c r="D2391" s="130"/>
    </row>
    <row r="2392" spans="4:4" x14ac:dyDescent="0.2">
      <c r="D2392" s="130"/>
    </row>
    <row r="2393" spans="4:4" x14ac:dyDescent="0.2">
      <c r="D2393" s="130"/>
    </row>
    <row r="2394" spans="4:4" x14ac:dyDescent="0.2">
      <c r="D2394" s="130"/>
    </row>
    <row r="2395" spans="4:4" x14ac:dyDescent="0.2">
      <c r="D2395" s="130"/>
    </row>
    <row r="2396" spans="4:4" x14ac:dyDescent="0.2">
      <c r="D2396" s="130"/>
    </row>
    <row r="2397" spans="4:4" x14ac:dyDescent="0.2">
      <c r="D2397" s="130"/>
    </row>
    <row r="2398" spans="4:4" x14ac:dyDescent="0.2">
      <c r="D2398" s="130"/>
    </row>
    <row r="2399" spans="4:4" x14ac:dyDescent="0.2">
      <c r="D2399" s="130"/>
    </row>
    <row r="2400" spans="4:4" x14ac:dyDescent="0.2">
      <c r="D2400" s="130"/>
    </row>
    <row r="2401" spans="4:4" x14ac:dyDescent="0.2">
      <c r="D2401" s="130"/>
    </row>
    <row r="2402" spans="4:4" x14ac:dyDescent="0.2">
      <c r="D2402" s="130"/>
    </row>
    <row r="2403" spans="4:4" x14ac:dyDescent="0.2">
      <c r="D2403" s="130"/>
    </row>
    <row r="2404" spans="4:4" x14ac:dyDescent="0.2">
      <c r="D2404" s="130"/>
    </row>
    <row r="2405" spans="4:4" x14ac:dyDescent="0.2">
      <c r="D2405" s="130"/>
    </row>
    <row r="2406" spans="4:4" x14ac:dyDescent="0.2">
      <c r="D2406" s="130"/>
    </row>
    <row r="2407" spans="4:4" x14ac:dyDescent="0.2">
      <c r="D2407" s="130"/>
    </row>
    <row r="2408" spans="4:4" x14ac:dyDescent="0.2">
      <c r="D2408" s="130"/>
    </row>
    <row r="2409" spans="4:4" x14ac:dyDescent="0.2">
      <c r="D2409" s="130"/>
    </row>
    <row r="2410" spans="4:4" x14ac:dyDescent="0.2">
      <c r="D2410" s="130"/>
    </row>
    <row r="2411" spans="4:4" x14ac:dyDescent="0.2">
      <c r="D2411" s="130"/>
    </row>
    <row r="2412" spans="4:4" x14ac:dyDescent="0.2">
      <c r="D2412" s="130"/>
    </row>
    <row r="2413" spans="4:4" x14ac:dyDescent="0.2">
      <c r="D2413" s="130"/>
    </row>
    <row r="2414" spans="4:4" x14ac:dyDescent="0.2">
      <c r="D2414" s="130"/>
    </row>
    <row r="2415" spans="4:4" x14ac:dyDescent="0.2">
      <c r="D2415" s="130"/>
    </row>
    <row r="2416" spans="4:4" x14ac:dyDescent="0.2">
      <c r="D2416" s="130"/>
    </row>
    <row r="2417" spans="4:4" x14ac:dyDescent="0.2">
      <c r="D2417" s="130"/>
    </row>
    <row r="2418" spans="4:4" x14ac:dyDescent="0.2">
      <c r="D2418" s="130"/>
    </row>
    <row r="2419" spans="4:4" x14ac:dyDescent="0.2">
      <c r="D2419" s="130"/>
    </row>
    <row r="2420" spans="4:4" x14ac:dyDescent="0.2">
      <c r="D2420" s="130"/>
    </row>
    <row r="2421" spans="4:4" x14ac:dyDescent="0.2">
      <c r="D2421" s="130"/>
    </row>
    <row r="2422" spans="4:4" x14ac:dyDescent="0.2">
      <c r="D2422" s="130"/>
    </row>
    <row r="2423" spans="4:4" x14ac:dyDescent="0.2">
      <c r="D2423" s="130"/>
    </row>
    <row r="2424" spans="4:4" x14ac:dyDescent="0.2">
      <c r="D2424" s="130"/>
    </row>
    <row r="2425" spans="4:4" x14ac:dyDescent="0.2">
      <c r="D2425" s="130"/>
    </row>
    <row r="2426" spans="4:4" x14ac:dyDescent="0.2">
      <c r="D2426" s="130"/>
    </row>
    <row r="2427" spans="4:4" x14ac:dyDescent="0.2">
      <c r="D2427" s="130"/>
    </row>
    <row r="2428" spans="4:4" x14ac:dyDescent="0.2">
      <c r="D2428" s="130"/>
    </row>
    <row r="2429" spans="4:4" x14ac:dyDescent="0.2">
      <c r="D2429" s="130"/>
    </row>
    <row r="2430" spans="4:4" x14ac:dyDescent="0.2">
      <c r="D2430" s="130"/>
    </row>
    <row r="2431" spans="4:4" x14ac:dyDescent="0.2">
      <c r="D2431" s="130"/>
    </row>
    <row r="2432" spans="4:4" x14ac:dyDescent="0.2">
      <c r="D2432" s="130"/>
    </row>
    <row r="2433" spans="4:4" x14ac:dyDescent="0.2">
      <c r="D2433" s="130"/>
    </row>
    <row r="2434" spans="4:4" x14ac:dyDescent="0.2">
      <c r="D2434" s="130"/>
    </row>
    <row r="2435" spans="4:4" x14ac:dyDescent="0.2">
      <c r="D2435" s="130"/>
    </row>
    <row r="2436" spans="4:4" x14ac:dyDescent="0.2">
      <c r="D2436" s="130"/>
    </row>
    <row r="2437" spans="4:4" x14ac:dyDescent="0.2">
      <c r="D2437" s="130"/>
    </row>
    <row r="2438" spans="4:4" x14ac:dyDescent="0.2">
      <c r="D2438" s="130"/>
    </row>
    <row r="2439" spans="4:4" x14ac:dyDescent="0.2">
      <c r="D2439" s="130"/>
    </row>
    <row r="2440" spans="4:4" x14ac:dyDescent="0.2">
      <c r="D2440" s="130"/>
    </row>
    <row r="2441" spans="4:4" x14ac:dyDescent="0.2">
      <c r="D2441" s="130"/>
    </row>
    <row r="2442" spans="4:4" x14ac:dyDescent="0.2">
      <c r="D2442" s="130"/>
    </row>
    <row r="2443" spans="4:4" x14ac:dyDescent="0.2">
      <c r="D2443" s="130"/>
    </row>
    <row r="2444" spans="4:4" x14ac:dyDescent="0.2">
      <c r="D2444" s="130"/>
    </row>
    <row r="2445" spans="4:4" x14ac:dyDescent="0.2">
      <c r="D2445" s="130"/>
    </row>
    <row r="2446" spans="4:4" x14ac:dyDescent="0.2">
      <c r="D2446" s="130"/>
    </row>
    <row r="2447" spans="4:4" x14ac:dyDescent="0.2">
      <c r="D2447" s="130"/>
    </row>
    <row r="2448" spans="4:4" x14ac:dyDescent="0.2">
      <c r="D2448" s="130"/>
    </row>
    <row r="2449" spans="4:4" x14ac:dyDescent="0.2">
      <c r="D2449" s="130"/>
    </row>
    <row r="2450" spans="4:4" x14ac:dyDescent="0.2">
      <c r="D2450" s="130"/>
    </row>
    <row r="2451" spans="4:4" x14ac:dyDescent="0.2">
      <c r="D2451" s="130"/>
    </row>
    <row r="2452" spans="4:4" x14ac:dyDescent="0.2">
      <c r="D2452" s="130"/>
    </row>
    <row r="2453" spans="4:4" x14ac:dyDescent="0.2">
      <c r="D2453" s="130"/>
    </row>
    <row r="2454" spans="4:4" x14ac:dyDescent="0.2">
      <c r="D2454" s="130"/>
    </row>
    <row r="2455" spans="4:4" x14ac:dyDescent="0.2">
      <c r="D2455" s="130"/>
    </row>
    <row r="2456" spans="4:4" x14ac:dyDescent="0.2">
      <c r="D2456" s="130"/>
    </row>
    <row r="2457" spans="4:4" x14ac:dyDescent="0.2">
      <c r="D2457" s="130"/>
    </row>
    <row r="2458" spans="4:4" x14ac:dyDescent="0.2">
      <c r="D2458" s="130"/>
    </row>
    <row r="2459" spans="4:4" x14ac:dyDescent="0.2">
      <c r="D2459" s="130"/>
    </row>
    <row r="2460" spans="4:4" x14ac:dyDescent="0.2">
      <c r="D2460" s="130"/>
    </row>
    <row r="2461" spans="4:4" x14ac:dyDescent="0.2">
      <c r="D2461" s="130"/>
    </row>
    <row r="2462" spans="4:4" x14ac:dyDescent="0.2">
      <c r="D2462" s="130"/>
    </row>
    <row r="2463" spans="4:4" x14ac:dyDescent="0.2">
      <c r="D2463" s="130"/>
    </row>
    <row r="2464" spans="4:4" x14ac:dyDescent="0.2">
      <c r="D2464" s="130"/>
    </row>
    <row r="2465" spans="4:4" x14ac:dyDescent="0.2">
      <c r="D2465" s="130"/>
    </row>
    <row r="2466" spans="4:4" x14ac:dyDescent="0.2">
      <c r="D2466" s="130"/>
    </row>
    <row r="2467" spans="4:4" x14ac:dyDescent="0.2">
      <c r="D2467" s="130"/>
    </row>
    <row r="2468" spans="4:4" x14ac:dyDescent="0.2">
      <c r="D2468" s="130"/>
    </row>
    <row r="2469" spans="4:4" x14ac:dyDescent="0.2">
      <c r="D2469" s="130"/>
    </row>
    <row r="2470" spans="4:4" x14ac:dyDescent="0.2">
      <c r="D2470" s="130"/>
    </row>
    <row r="2471" spans="4:4" x14ac:dyDescent="0.2">
      <c r="D2471" s="130"/>
    </row>
    <row r="2472" spans="4:4" x14ac:dyDescent="0.2">
      <c r="D2472" s="130"/>
    </row>
    <row r="2473" spans="4:4" x14ac:dyDescent="0.2">
      <c r="D2473" s="130"/>
    </row>
    <row r="2474" spans="4:4" x14ac:dyDescent="0.2">
      <c r="D2474" s="130"/>
    </row>
    <row r="2475" spans="4:4" x14ac:dyDescent="0.2">
      <c r="D2475" s="130"/>
    </row>
    <row r="2476" spans="4:4" x14ac:dyDescent="0.2">
      <c r="D2476" s="130"/>
    </row>
    <row r="2477" spans="4:4" x14ac:dyDescent="0.2">
      <c r="D2477" s="130"/>
    </row>
    <row r="2478" spans="4:4" x14ac:dyDescent="0.2">
      <c r="D2478" s="130"/>
    </row>
    <row r="2479" spans="4:4" x14ac:dyDescent="0.2">
      <c r="D2479" s="130"/>
    </row>
    <row r="2480" spans="4:4" x14ac:dyDescent="0.2">
      <c r="D2480" s="130"/>
    </row>
    <row r="2481" spans="4:4" x14ac:dyDescent="0.2">
      <c r="D2481" s="130"/>
    </row>
    <row r="2482" spans="4:4" x14ac:dyDescent="0.2">
      <c r="D2482" s="130"/>
    </row>
    <row r="2483" spans="4:4" x14ac:dyDescent="0.2">
      <c r="D2483" s="130"/>
    </row>
    <row r="2484" spans="4:4" x14ac:dyDescent="0.2">
      <c r="D2484" s="130"/>
    </row>
    <row r="2485" spans="4:4" x14ac:dyDescent="0.2">
      <c r="D2485" s="130"/>
    </row>
    <row r="2486" spans="4:4" x14ac:dyDescent="0.2">
      <c r="D2486" s="130"/>
    </row>
    <row r="2487" spans="4:4" x14ac:dyDescent="0.2">
      <c r="D2487" s="130"/>
    </row>
    <row r="2488" spans="4:4" x14ac:dyDescent="0.2">
      <c r="D2488" s="130"/>
    </row>
    <row r="2489" spans="4:4" x14ac:dyDescent="0.2">
      <c r="D2489" s="130"/>
    </row>
    <row r="2490" spans="4:4" x14ac:dyDescent="0.2">
      <c r="D2490" s="130"/>
    </row>
    <row r="2491" spans="4:4" x14ac:dyDescent="0.2">
      <c r="D2491" s="130"/>
    </row>
    <row r="2492" spans="4:4" x14ac:dyDescent="0.2">
      <c r="D2492" s="130"/>
    </row>
    <row r="2493" spans="4:4" x14ac:dyDescent="0.2">
      <c r="D2493" s="130"/>
    </row>
    <row r="2494" spans="4:4" x14ac:dyDescent="0.2">
      <c r="D2494" s="130"/>
    </row>
    <row r="2495" spans="4:4" x14ac:dyDescent="0.2">
      <c r="D2495" s="130"/>
    </row>
    <row r="2496" spans="4:4" x14ac:dyDescent="0.2">
      <c r="D2496" s="130"/>
    </row>
    <row r="2497" spans="4:4" x14ac:dyDescent="0.2">
      <c r="D2497" s="130"/>
    </row>
    <row r="2498" spans="4:4" x14ac:dyDescent="0.2">
      <c r="D2498" s="130"/>
    </row>
    <row r="2499" spans="4:4" x14ac:dyDescent="0.2">
      <c r="D2499" s="130"/>
    </row>
    <row r="2500" spans="4:4" x14ac:dyDescent="0.2">
      <c r="D2500" s="130"/>
    </row>
    <row r="2501" spans="4:4" x14ac:dyDescent="0.2">
      <c r="D2501" s="130"/>
    </row>
    <row r="2502" spans="4:4" x14ac:dyDescent="0.2">
      <c r="D2502" s="130"/>
    </row>
    <row r="2503" spans="4:4" x14ac:dyDescent="0.2">
      <c r="D2503" s="130"/>
    </row>
    <row r="2504" spans="4:4" x14ac:dyDescent="0.2">
      <c r="D2504" s="130"/>
    </row>
    <row r="2505" spans="4:4" x14ac:dyDescent="0.2">
      <c r="D2505" s="130"/>
    </row>
    <row r="2506" spans="4:4" x14ac:dyDescent="0.2">
      <c r="D2506" s="130"/>
    </row>
    <row r="2507" spans="4:4" x14ac:dyDescent="0.2">
      <c r="D2507" s="130"/>
    </row>
    <row r="2508" spans="4:4" x14ac:dyDescent="0.2">
      <c r="D2508" s="130"/>
    </row>
    <row r="2509" spans="4:4" x14ac:dyDescent="0.2">
      <c r="D2509" s="130"/>
    </row>
    <row r="2510" spans="4:4" x14ac:dyDescent="0.2">
      <c r="D2510" s="130"/>
    </row>
    <row r="2511" spans="4:4" x14ac:dyDescent="0.2">
      <c r="D2511" s="130"/>
    </row>
    <row r="2512" spans="4:4" x14ac:dyDescent="0.2">
      <c r="D2512" s="130"/>
    </row>
    <row r="2513" spans="4:4" x14ac:dyDescent="0.2">
      <c r="D2513" s="130"/>
    </row>
    <row r="2514" spans="4:4" x14ac:dyDescent="0.2">
      <c r="D2514" s="130"/>
    </row>
    <row r="2515" spans="4:4" x14ac:dyDescent="0.2">
      <c r="D2515" s="130"/>
    </row>
    <row r="2516" spans="4:4" x14ac:dyDescent="0.2">
      <c r="D2516" s="130"/>
    </row>
    <row r="2517" spans="4:4" x14ac:dyDescent="0.2">
      <c r="D2517" s="130"/>
    </row>
    <row r="2518" spans="4:4" x14ac:dyDescent="0.2">
      <c r="D2518" s="130"/>
    </row>
    <row r="2519" spans="4:4" x14ac:dyDescent="0.2">
      <c r="D2519" s="130"/>
    </row>
    <row r="2520" spans="4:4" x14ac:dyDescent="0.2">
      <c r="D2520" s="130"/>
    </row>
    <row r="2521" spans="4:4" x14ac:dyDescent="0.2">
      <c r="D2521" s="130"/>
    </row>
    <row r="2522" spans="4:4" x14ac:dyDescent="0.2">
      <c r="D2522" s="130"/>
    </row>
    <row r="2523" spans="4:4" x14ac:dyDescent="0.2">
      <c r="D2523" s="130"/>
    </row>
    <row r="2524" spans="4:4" x14ac:dyDescent="0.2">
      <c r="D2524" s="130"/>
    </row>
    <row r="2525" spans="4:4" x14ac:dyDescent="0.2">
      <c r="D2525" s="130"/>
    </row>
    <row r="2526" spans="4:4" x14ac:dyDescent="0.2">
      <c r="D2526" s="130"/>
    </row>
    <row r="2527" spans="4:4" x14ac:dyDescent="0.2">
      <c r="D2527" s="130"/>
    </row>
    <row r="2528" spans="4:4" x14ac:dyDescent="0.2">
      <c r="D2528" s="130"/>
    </row>
    <row r="2529" spans="4:4" x14ac:dyDescent="0.2">
      <c r="D2529" s="130"/>
    </row>
    <row r="2530" spans="4:4" x14ac:dyDescent="0.2">
      <c r="D2530" s="130"/>
    </row>
    <row r="2531" spans="4:4" x14ac:dyDescent="0.2">
      <c r="D2531" s="130"/>
    </row>
    <row r="2532" spans="4:4" x14ac:dyDescent="0.2">
      <c r="D2532" s="130"/>
    </row>
    <row r="2533" spans="4:4" x14ac:dyDescent="0.2">
      <c r="D2533" s="130"/>
    </row>
    <row r="2534" spans="4:4" x14ac:dyDescent="0.2">
      <c r="D2534" s="130"/>
    </row>
    <row r="2535" spans="4:4" x14ac:dyDescent="0.2">
      <c r="D2535" s="130"/>
    </row>
    <row r="2536" spans="4:4" x14ac:dyDescent="0.2">
      <c r="D2536" s="130"/>
    </row>
    <row r="2537" spans="4:4" x14ac:dyDescent="0.2">
      <c r="D2537" s="130"/>
    </row>
    <row r="2538" spans="4:4" x14ac:dyDescent="0.2">
      <c r="D2538" s="130"/>
    </row>
    <row r="2539" spans="4:4" x14ac:dyDescent="0.2">
      <c r="D2539" s="130"/>
    </row>
    <row r="2540" spans="4:4" x14ac:dyDescent="0.2">
      <c r="D2540" s="130"/>
    </row>
    <row r="2541" spans="4:4" x14ac:dyDescent="0.2">
      <c r="D2541" s="130"/>
    </row>
    <row r="2542" spans="4:4" x14ac:dyDescent="0.2">
      <c r="D2542" s="130"/>
    </row>
    <row r="2543" spans="4:4" x14ac:dyDescent="0.2">
      <c r="D2543" s="130"/>
    </row>
    <row r="2544" spans="4:4" x14ac:dyDescent="0.2">
      <c r="D2544" s="130"/>
    </row>
    <row r="2545" spans="4:4" x14ac:dyDescent="0.2">
      <c r="D2545" s="130"/>
    </row>
    <row r="2546" spans="4:4" x14ac:dyDescent="0.2">
      <c r="D2546" s="130"/>
    </row>
    <row r="2547" spans="4:4" x14ac:dyDescent="0.2">
      <c r="D2547" s="130"/>
    </row>
    <row r="2548" spans="4:4" x14ac:dyDescent="0.2">
      <c r="D2548" s="130"/>
    </row>
    <row r="2549" spans="4:4" x14ac:dyDescent="0.2">
      <c r="D2549" s="130"/>
    </row>
    <row r="2550" spans="4:4" x14ac:dyDescent="0.2">
      <c r="D2550" s="130"/>
    </row>
    <row r="2551" spans="4:4" x14ac:dyDescent="0.2">
      <c r="D2551" s="130"/>
    </row>
    <row r="2552" spans="4:4" x14ac:dyDescent="0.2">
      <c r="D2552" s="130"/>
    </row>
    <row r="2553" spans="4:4" x14ac:dyDescent="0.2">
      <c r="D2553" s="130"/>
    </row>
    <row r="2554" spans="4:4" x14ac:dyDescent="0.2">
      <c r="D2554" s="130"/>
    </row>
    <row r="2555" spans="4:4" x14ac:dyDescent="0.2">
      <c r="D2555" s="130"/>
    </row>
    <row r="2556" spans="4:4" x14ac:dyDescent="0.2">
      <c r="D2556" s="130"/>
    </row>
    <row r="2557" spans="4:4" x14ac:dyDescent="0.2">
      <c r="D2557" s="130"/>
    </row>
    <row r="2558" spans="4:4" x14ac:dyDescent="0.2">
      <c r="D2558" s="130"/>
    </row>
    <row r="2559" spans="4:4" x14ac:dyDescent="0.2">
      <c r="D2559" s="130"/>
    </row>
    <row r="2560" spans="4:4" x14ac:dyDescent="0.2">
      <c r="D2560" s="130"/>
    </row>
    <row r="2561" spans="4:4" x14ac:dyDescent="0.2">
      <c r="D2561" s="130"/>
    </row>
    <row r="2562" spans="4:4" x14ac:dyDescent="0.2">
      <c r="D2562" s="130"/>
    </row>
    <row r="2563" spans="4:4" x14ac:dyDescent="0.2">
      <c r="D2563" s="130"/>
    </row>
    <row r="2564" spans="4:4" x14ac:dyDescent="0.2">
      <c r="D2564" s="130"/>
    </row>
    <row r="2565" spans="4:4" x14ac:dyDescent="0.2">
      <c r="D2565" s="130"/>
    </row>
    <row r="2566" spans="4:4" x14ac:dyDescent="0.2">
      <c r="D2566" s="130"/>
    </row>
    <row r="2567" spans="4:4" x14ac:dyDescent="0.2">
      <c r="D2567" s="130"/>
    </row>
    <row r="2568" spans="4:4" x14ac:dyDescent="0.2">
      <c r="D2568" s="130"/>
    </row>
    <row r="2569" spans="4:4" x14ac:dyDescent="0.2">
      <c r="D2569" s="130"/>
    </row>
    <row r="2570" spans="4:4" x14ac:dyDescent="0.2">
      <c r="D2570" s="130"/>
    </row>
    <row r="2571" spans="4:4" x14ac:dyDescent="0.2">
      <c r="D2571" s="130"/>
    </row>
    <row r="2572" spans="4:4" x14ac:dyDescent="0.2">
      <c r="D2572" s="130"/>
    </row>
    <row r="2573" spans="4:4" x14ac:dyDescent="0.2">
      <c r="D2573" s="130"/>
    </row>
    <row r="2574" spans="4:4" x14ac:dyDescent="0.2">
      <c r="D2574" s="130"/>
    </row>
    <row r="2575" spans="4:4" x14ac:dyDescent="0.2">
      <c r="D2575" s="130"/>
    </row>
    <row r="2576" spans="4:4" x14ac:dyDescent="0.2">
      <c r="D2576" s="130"/>
    </row>
    <row r="2577" spans="4:4" x14ac:dyDescent="0.2">
      <c r="D2577" s="130"/>
    </row>
    <row r="2578" spans="4:4" x14ac:dyDescent="0.2">
      <c r="D2578" s="130"/>
    </row>
    <row r="2579" spans="4:4" x14ac:dyDescent="0.2">
      <c r="D2579" s="130"/>
    </row>
    <row r="2580" spans="4:4" x14ac:dyDescent="0.2">
      <c r="D2580" s="130"/>
    </row>
    <row r="2581" spans="4:4" x14ac:dyDescent="0.2">
      <c r="D2581" s="130"/>
    </row>
    <row r="2582" spans="4:4" x14ac:dyDescent="0.2">
      <c r="D2582" s="130"/>
    </row>
    <row r="2583" spans="4:4" x14ac:dyDescent="0.2">
      <c r="D2583" s="130"/>
    </row>
    <row r="2584" spans="4:4" x14ac:dyDescent="0.2">
      <c r="D2584" s="130"/>
    </row>
    <row r="2585" spans="4:4" x14ac:dyDescent="0.2">
      <c r="D2585" s="130"/>
    </row>
    <row r="2586" spans="4:4" x14ac:dyDescent="0.2">
      <c r="D2586" s="130"/>
    </row>
    <row r="2587" spans="4:4" x14ac:dyDescent="0.2">
      <c r="D2587" s="130"/>
    </row>
    <row r="2588" spans="4:4" x14ac:dyDescent="0.2">
      <c r="D2588" s="130"/>
    </row>
    <row r="2589" spans="4:4" x14ac:dyDescent="0.2">
      <c r="D2589" s="130"/>
    </row>
    <row r="2590" spans="4:4" x14ac:dyDescent="0.2">
      <c r="D2590" s="130"/>
    </row>
    <row r="2591" spans="4:4" x14ac:dyDescent="0.2">
      <c r="D2591" s="130"/>
    </row>
    <row r="2592" spans="4:4" x14ac:dyDescent="0.2">
      <c r="D2592" s="130"/>
    </row>
    <row r="2593" spans="4:4" x14ac:dyDescent="0.2">
      <c r="D2593" s="130"/>
    </row>
    <row r="2594" spans="4:4" x14ac:dyDescent="0.2">
      <c r="D2594" s="130"/>
    </row>
    <row r="2595" spans="4:4" x14ac:dyDescent="0.2">
      <c r="D2595" s="130"/>
    </row>
    <row r="2596" spans="4:4" x14ac:dyDescent="0.2">
      <c r="D2596" s="130"/>
    </row>
    <row r="2597" spans="4:4" x14ac:dyDescent="0.2">
      <c r="D2597" s="130"/>
    </row>
    <row r="2598" spans="4:4" x14ac:dyDescent="0.2">
      <c r="D2598" s="130"/>
    </row>
    <row r="2599" spans="4:4" x14ac:dyDescent="0.2">
      <c r="D2599" s="130"/>
    </row>
    <row r="2600" spans="4:4" x14ac:dyDescent="0.2">
      <c r="D2600" s="130"/>
    </row>
    <row r="2601" spans="4:4" x14ac:dyDescent="0.2">
      <c r="D2601" s="130"/>
    </row>
    <row r="2602" spans="4:4" x14ac:dyDescent="0.2">
      <c r="D2602" s="130"/>
    </row>
    <row r="2603" spans="4:4" x14ac:dyDescent="0.2">
      <c r="D2603" s="130"/>
    </row>
    <row r="2604" spans="4:4" x14ac:dyDescent="0.2">
      <c r="D2604" s="130"/>
    </row>
    <row r="2605" spans="4:4" x14ac:dyDescent="0.2">
      <c r="D2605" s="130"/>
    </row>
    <row r="2606" spans="4:4" x14ac:dyDescent="0.2">
      <c r="D2606" s="130"/>
    </row>
    <row r="2607" spans="4:4" x14ac:dyDescent="0.2">
      <c r="D2607" s="130"/>
    </row>
    <row r="2608" spans="4:4" x14ac:dyDescent="0.2">
      <c r="D2608" s="130"/>
    </row>
    <row r="2609" spans="4:4" x14ac:dyDescent="0.2">
      <c r="D2609" s="130"/>
    </row>
    <row r="2610" spans="4:4" x14ac:dyDescent="0.2">
      <c r="D2610" s="130"/>
    </row>
    <row r="2611" spans="4:4" x14ac:dyDescent="0.2">
      <c r="D2611" s="130"/>
    </row>
    <row r="2612" spans="4:4" x14ac:dyDescent="0.2">
      <c r="D2612" s="130"/>
    </row>
    <row r="2613" spans="4:4" x14ac:dyDescent="0.2">
      <c r="D2613" s="130"/>
    </row>
    <row r="2614" spans="4:4" x14ac:dyDescent="0.2">
      <c r="D2614" s="130"/>
    </row>
    <row r="2615" spans="4:4" x14ac:dyDescent="0.2">
      <c r="D2615" s="130"/>
    </row>
    <row r="2616" spans="4:4" x14ac:dyDescent="0.2">
      <c r="D2616" s="130"/>
    </row>
    <row r="2617" spans="4:4" x14ac:dyDescent="0.2">
      <c r="D2617" s="130"/>
    </row>
    <row r="2618" spans="4:4" x14ac:dyDescent="0.2">
      <c r="D2618" s="130"/>
    </row>
    <row r="2619" spans="4:4" x14ac:dyDescent="0.2">
      <c r="D2619" s="130"/>
    </row>
    <row r="2620" spans="4:4" x14ac:dyDescent="0.2">
      <c r="D2620" s="130"/>
    </row>
    <row r="2621" spans="4:4" x14ac:dyDescent="0.2">
      <c r="D2621" s="130"/>
    </row>
    <row r="2622" spans="4:4" x14ac:dyDescent="0.2">
      <c r="D2622" s="130"/>
    </row>
    <row r="2623" spans="4:4" x14ac:dyDescent="0.2">
      <c r="D2623" s="130"/>
    </row>
    <row r="2624" spans="4:4" x14ac:dyDescent="0.2">
      <c r="D2624" s="130"/>
    </row>
    <row r="2625" spans="4:4" x14ac:dyDescent="0.2">
      <c r="D2625" s="130"/>
    </row>
    <row r="2626" spans="4:4" x14ac:dyDescent="0.2">
      <c r="D2626" s="130"/>
    </row>
    <row r="2627" spans="4:4" x14ac:dyDescent="0.2">
      <c r="D2627" s="130"/>
    </row>
    <row r="2628" spans="4:4" x14ac:dyDescent="0.2">
      <c r="D2628" s="130"/>
    </row>
    <row r="2629" spans="4:4" x14ac:dyDescent="0.2">
      <c r="D2629" s="130"/>
    </row>
    <row r="2630" spans="4:4" x14ac:dyDescent="0.2">
      <c r="D2630" s="130"/>
    </row>
    <row r="2631" spans="4:4" x14ac:dyDescent="0.2">
      <c r="D2631" s="130"/>
    </row>
    <row r="2632" spans="4:4" x14ac:dyDescent="0.2">
      <c r="D2632" s="130"/>
    </row>
    <row r="2633" spans="4:4" x14ac:dyDescent="0.2">
      <c r="D2633" s="130"/>
    </row>
    <row r="2634" spans="4:4" x14ac:dyDescent="0.2">
      <c r="D2634" s="130"/>
    </row>
    <row r="2635" spans="4:4" x14ac:dyDescent="0.2">
      <c r="D2635" s="130"/>
    </row>
    <row r="2636" spans="4:4" x14ac:dyDescent="0.2">
      <c r="D2636" s="130"/>
    </row>
    <row r="2637" spans="4:4" x14ac:dyDescent="0.2">
      <c r="D2637" s="130"/>
    </row>
    <row r="2638" spans="4:4" x14ac:dyDescent="0.2">
      <c r="D2638" s="130"/>
    </row>
    <row r="2639" spans="4:4" x14ac:dyDescent="0.2">
      <c r="D2639" s="130"/>
    </row>
    <row r="2640" spans="4:4" x14ac:dyDescent="0.2">
      <c r="D2640" s="130"/>
    </row>
    <row r="2641" spans="4:4" x14ac:dyDescent="0.2">
      <c r="D2641" s="130"/>
    </row>
    <row r="2642" spans="4:4" x14ac:dyDescent="0.2">
      <c r="D2642" s="130"/>
    </row>
    <row r="2643" spans="4:4" x14ac:dyDescent="0.2">
      <c r="D2643" s="130"/>
    </row>
    <row r="2644" spans="4:4" x14ac:dyDescent="0.2">
      <c r="D2644" s="130"/>
    </row>
    <row r="2645" spans="4:4" x14ac:dyDescent="0.2">
      <c r="D2645" s="130"/>
    </row>
    <row r="2646" spans="4:4" x14ac:dyDescent="0.2">
      <c r="D2646" s="130"/>
    </row>
    <row r="2647" spans="4:4" x14ac:dyDescent="0.2">
      <c r="D2647" s="130"/>
    </row>
    <row r="2648" spans="4:4" x14ac:dyDescent="0.2">
      <c r="D2648" s="130"/>
    </row>
    <row r="2649" spans="4:4" x14ac:dyDescent="0.2">
      <c r="D2649" s="130"/>
    </row>
    <row r="2650" spans="4:4" x14ac:dyDescent="0.2">
      <c r="D2650" s="130"/>
    </row>
    <row r="2651" spans="4:4" x14ac:dyDescent="0.2">
      <c r="D2651" s="130"/>
    </row>
    <row r="2652" spans="4:4" x14ac:dyDescent="0.2">
      <c r="D2652" s="130"/>
    </row>
    <row r="2653" spans="4:4" x14ac:dyDescent="0.2">
      <c r="D2653" s="130"/>
    </row>
    <row r="2654" spans="4:4" x14ac:dyDescent="0.2">
      <c r="D2654" s="130"/>
    </row>
    <row r="2655" spans="4:4" x14ac:dyDescent="0.2">
      <c r="D2655" s="130"/>
    </row>
    <row r="2656" spans="4:4" x14ac:dyDescent="0.2">
      <c r="D2656" s="130"/>
    </row>
    <row r="2657" spans="4:4" x14ac:dyDescent="0.2">
      <c r="D2657" s="130"/>
    </row>
    <row r="2658" spans="4:4" x14ac:dyDescent="0.2">
      <c r="D2658" s="130"/>
    </row>
    <row r="2659" spans="4:4" x14ac:dyDescent="0.2">
      <c r="D2659" s="130"/>
    </row>
    <row r="2660" spans="4:4" x14ac:dyDescent="0.2">
      <c r="D2660" s="130"/>
    </row>
    <row r="2661" spans="4:4" x14ac:dyDescent="0.2">
      <c r="D2661" s="130"/>
    </row>
    <row r="2662" spans="4:4" x14ac:dyDescent="0.2">
      <c r="D2662" s="130"/>
    </row>
    <row r="2663" spans="4:4" x14ac:dyDescent="0.2">
      <c r="D2663" s="130"/>
    </row>
    <row r="2664" spans="4:4" x14ac:dyDescent="0.2">
      <c r="D2664" s="130"/>
    </row>
    <row r="2665" spans="4:4" x14ac:dyDescent="0.2">
      <c r="D2665" s="130"/>
    </row>
    <row r="2666" spans="4:4" x14ac:dyDescent="0.2">
      <c r="D2666" s="130"/>
    </row>
    <row r="2667" spans="4:4" x14ac:dyDescent="0.2">
      <c r="D2667" s="130"/>
    </row>
    <row r="2668" spans="4:4" x14ac:dyDescent="0.2">
      <c r="D2668" s="130"/>
    </row>
    <row r="2669" spans="4:4" x14ac:dyDescent="0.2">
      <c r="D2669" s="130"/>
    </row>
    <row r="2670" spans="4:4" x14ac:dyDescent="0.2">
      <c r="D2670" s="130"/>
    </row>
    <row r="2671" spans="4:4" x14ac:dyDescent="0.2">
      <c r="D2671" s="130"/>
    </row>
    <row r="2672" spans="4:4" x14ac:dyDescent="0.2">
      <c r="D2672" s="130"/>
    </row>
    <row r="2673" spans="4:4" x14ac:dyDescent="0.2">
      <c r="D2673" s="130"/>
    </row>
    <row r="2674" spans="4:4" x14ac:dyDescent="0.2">
      <c r="D2674" s="130"/>
    </row>
    <row r="2675" spans="4:4" x14ac:dyDescent="0.2">
      <c r="D2675" s="130"/>
    </row>
    <row r="2676" spans="4:4" x14ac:dyDescent="0.2">
      <c r="D2676" s="130"/>
    </row>
    <row r="2677" spans="4:4" x14ac:dyDescent="0.2">
      <c r="D2677" s="130"/>
    </row>
    <row r="2678" spans="4:4" x14ac:dyDescent="0.2">
      <c r="D2678" s="130"/>
    </row>
    <row r="2679" spans="4:4" x14ac:dyDescent="0.2">
      <c r="D2679" s="130"/>
    </row>
    <row r="2680" spans="4:4" x14ac:dyDescent="0.2">
      <c r="D2680" s="130"/>
    </row>
    <row r="2681" spans="4:4" x14ac:dyDescent="0.2">
      <c r="D2681" s="130"/>
    </row>
    <row r="2682" spans="4:4" x14ac:dyDescent="0.2">
      <c r="D2682" s="130"/>
    </row>
    <row r="2683" spans="4:4" x14ac:dyDescent="0.2">
      <c r="D2683" s="130"/>
    </row>
    <row r="2684" spans="4:4" x14ac:dyDescent="0.2">
      <c r="D2684" s="130"/>
    </row>
    <row r="2685" spans="4:4" x14ac:dyDescent="0.2">
      <c r="D2685" s="130"/>
    </row>
    <row r="2686" spans="4:4" x14ac:dyDescent="0.2">
      <c r="D2686" s="130"/>
    </row>
    <row r="2687" spans="4:4" x14ac:dyDescent="0.2">
      <c r="D2687" s="130"/>
    </row>
    <row r="2688" spans="4:4" x14ac:dyDescent="0.2">
      <c r="D2688" s="130"/>
    </row>
    <row r="2689" spans="4:4" x14ac:dyDescent="0.2">
      <c r="D2689" s="130"/>
    </row>
    <row r="2690" spans="4:4" x14ac:dyDescent="0.2">
      <c r="D2690" s="130"/>
    </row>
    <row r="2691" spans="4:4" x14ac:dyDescent="0.2">
      <c r="D2691" s="130"/>
    </row>
    <row r="2692" spans="4:4" x14ac:dyDescent="0.2">
      <c r="D2692" s="130"/>
    </row>
    <row r="2693" spans="4:4" x14ac:dyDescent="0.2">
      <c r="D2693" s="130"/>
    </row>
    <row r="2694" spans="4:4" x14ac:dyDescent="0.2">
      <c r="D2694" s="130"/>
    </row>
    <row r="2695" spans="4:4" x14ac:dyDescent="0.2">
      <c r="D2695" s="130"/>
    </row>
    <row r="2696" spans="4:4" x14ac:dyDescent="0.2">
      <c r="D2696" s="130"/>
    </row>
    <row r="2697" spans="4:4" x14ac:dyDescent="0.2">
      <c r="D2697" s="130"/>
    </row>
    <row r="2698" spans="4:4" x14ac:dyDescent="0.2">
      <c r="D2698" s="130"/>
    </row>
    <row r="2699" spans="4:4" x14ac:dyDescent="0.2">
      <c r="D2699" s="130"/>
    </row>
    <row r="2700" spans="4:4" x14ac:dyDescent="0.2">
      <c r="D2700" s="130"/>
    </row>
    <row r="2701" spans="4:4" x14ac:dyDescent="0.2">
      <c r="D2701" s="130"/>
    </row>
    <row r="2702" spans="4:4" x14ac:dyDescent="0.2">
      <c r="D2702" s="130"/>
    </row>
    <row r="2703" spans="4:4" x14ac:dyDescent="0.2">
      <c r="D2703" s="130"/>
    </row>
    <row r="2704" spans="4:4" x14ac:dyDescent="0.2">
      <c r="D2704" s="130"/>
    </row>
    <row r="2705" spans="4:4" x14ac:dyDescent="0.2">
      <c r="D2705" s="130"/>
    </row>
    <row r="2706" spans="4:4" x14ac:dyDescent="0.2">
      <c r="D2706" s="130"/>
    </row>
    <row r="2707" spans="4:4" x14ac:dyDescent="0.2">
      <c r="D2707" s="130"/>
    </row>
    <row r="2708" spans="4:4" x14ac:dyDescent="0.2">
      <c r="D2708" s="130"/>
    </row>
    <row r="2709" spans="4:4" x14ac:dyDescent="0.2">
      <c r="D2709" s="130"/>
    </row>
    <row r="2710" spans="4:4" x14ac:dyDescent="0.2">
      <c r="D2710" s="130"/>
    </row>
    <row r="2711" spans="4:4" x14ac:dyDescent="0.2">
      <c r="D2711" s="130"/>
    </row>
    <row r="2712" spans="4:4" x14ac:dyDescent="0.2">
      <c r="D2712" s="130"/>
    </row>
    <row r="2713" spans="4:4" x14ac:dyDescent="0.2">
      <c r="D2713" s="130"/>
    </row>
    <row r="2714" spans="4:4" x14ac:dyDescent="0.2">
      <c r="D2714" s="130"/>
    </row>
    <row r="2715" spans="4:4" x14ac:dyDescent="0.2">
      <c r="D2715" s="130"/>
    </row>
    <row r="2716" spans="4:4" x14ac:dyDescent="0.2">
      <c r="D2716" s="130"/>
    </row>
    <row r="2717" spans="4:4" x14ac:dyDescent="0.2">
      <c r="D2717" s="130"/>
    </row>
    <row r="2718" spans="4:4" x14ac:dyDescent="0.2">
      <c r="D2718" s="130"/>
    </row>
    <row r="2719" spans="4:4" x14ac:dyDescent="0.2">
      <c r="D2719" s="130"/>
    </row>
    <row r="2720" spans="4:4" x14ac:dyDescent="0.2">
      <c r="D2720" s="130"/>
    </row>
    <row r="2721" spans="4:4" x14ac:dyDescent="0.2">
      <c r="D2721" s="130"/>
    </row>
    <row r="2722" spans="4:4" x14ac:dyDescent="0.2">
      <c r="D2722" s="130"/>
    </row>
    <row r="2723" spans="4:4" x14ac:dyDescent="0.2">
      <c r="D2723" s="130"/>
    </row>
    <row r="2724" spans="4:4" x14ac:dyDescent="0.2">
      <c r="D2724" s="130"/>
    </row>
    <row r="2725" spans="4:4" x14ac:dyDescent="0.2">
      <c r="D2725" s="130"/>
    </row>
    <row r="2726" spans="4:4" x14ac:dyDescent="0.2">
      <c r="D2726" s="130"/>
    </row>
    <row r="2727" spans="4:4" x14ac:dyDescent="0.2">
      <c r="D2727" s="130"/>
    </row>
    <row r="2728" spans="4:4" x14ac:dyDescent="0.2">
      <c r="D2728" s="130"/>
    </row>
    <row r="2729" spans="4:4" x14ac:dyDescent="0.2">
      <c r="D2729" s="130"/>
    </row>
    <row r="2730" spans="4:4" x14ac:dyDescent="0.2">
      <c r="D2730" s="130"/>
    </row>
    <row r="2731" spans="4:4" x14ac:dyDescent="0.2">
      <c r="D2731" s="130"/>
    </row>
    <row r="2732" spans="4:4" x14ac:dyDescent="0.2">
      <c r="D2732" s="130"/>
    </row>
    <row r="2733" spans="4:4" x14ac:dyDescent="0.2">
      <c r="D2733" s="130"/>
    </row>
    <row r="2734" spans="4:4" x14ac:dyDescent="0.2">
      <c r="D2734" s="130"/>
    </row>
    <row r="2735" spans="4:4" x14ac:dyDescent="0.2">
      <c r="D2735" s="130"/>
    </row>
    <row r="2736" spans="4:4" x14ac:dyDescent="0.2">
      <c r="D2736" s="130"/>
    </row>
    <row r="2737" spans="4:4" x14ac:dyDescent="0.2">
      <c r="D2737" s="130"/>
    </row>
    <row r="2738" spans="4:4" x14ac:dyDescent="0.2">
      <c r="D2738" s="130"/>
    </row>
    <row r="2739" spans="4:4" x14ac:dyDescent="0.2">
      <c r="D2739" s="130"/>
    </row>
    <row r="2740" spans="4:4" x14ac:dyDescent="0.2">
      <c r="D2740" s="130"/>
    </row>
    <row r="2741" spans="4:4" x14ac:dyDescent="0.2">
      <c r="D2741" s="130"/>
    </row>
    <row r="2742" spans="4:4" x14ac:dyDescent="0.2">
      <c r="D2742" s="130"/>
    </row>
    <row r="2743" spans="4:4" x14ac:dyDescent="0.2">
      <c r="D2743" s="130"/>
    </row>
    <row r="2744" spans="4:4" x14ac:dyDescent="0.2">
      <c r="D2744" s="130"/>
    </row>
    <row r="2745" spans="4:4" x14ac:dyDescent="0.2">
      <c r="D2745" s="130"/>
    </row>
    <row r="2746" spans="4:4" x14ac:dyDescent="0.2">
      <c r="D2746" s="130"/>
    </row>
    <row r="2747" spans="4:4" x14ac:dyDescent="0.2">
      <c r="D2747" s="130"/>
    </row>
    <row r="2748" spans="4:4" x14ac:dyDescent="0.2">
      <c r="D2748" s="130"/>
    </row>
    <row r="2749" spans="4:4" x14ac:dyDescent="0.2">
      <c r="D2749" s="130"/>
    </row>
    <row r="2750" spans="4:4" x14ac:dyDescent="0.2">
      <c r="D2750" s="130"/>
    </row>
    <row r="2751" spans="4:4" x14ac:dyDescent="0.2">
      <c r="D2751" s="130"/>
    </row>
    <row r="2752" spans="4:4" x14ac:dyDescent="0.2">
      <c r="D2752" s="130"/>
    </row>
    <row r="2753" spans="4:4" x14ac:dyDescent="0.2">
      <c r="D2753" s="130"/>
    </row>
    <row r="2754" spans="4:4" x14ac:dyDescent="0.2">
      <c r="D2754" s="130"/>
    </row>
    <row r="2755" spans="4:4" x14ac:dyDescent="0.2">
      <c r="D2755" s="130"/>
    </row>
    <row r="2756" spans="4:4" x14ac:dyDescent="0.2">
      <c r="D2756" s="130"/>
    </row>
    <row r="2757" spans="4:4" x14ac:dyDescent="0.2">
      <c r="D2757" s="130"/>
    </row>
    <row r="2758" spans="4:4" x14ac:dyDescent="0.2">
      <c r="D2758" s="130"/>
    </row>
    <row r="2759" spans="4:4" x14ac:dyDescent="0.2">
      <c r="D2759" s="130"/>
    </row>
    <row r="2760" spans="4:4" x14ac:dyDescent="0.2">
      <c r="D2760" s="130"/>
    </row>
    <row r="2761" spans="4:4" x14ac:dyDescent="0.2">
      <c r="D2761" s="130"/>
    </row>
    <row r="2762" spans="4:4" x14ac:dyDescent="0.2">
      <c r="D2762" s="130"/>
    </row>
    <row r="2763" spans="4:4" x14ac:dyDescent="0.2">
      <c r="D2763" s="130"/>
    </row>
    <row r="2764" spans="4:4" x14ac:dyDescent="0.2">
      <c r="D2764" s="130"/>
    </row>
    <row r="2765" spans="4:4" x14ac:dyDescent="0.2">
      <c r="D2765" s="130"/>
    </row>
    <row r="2766" spans="4:4" x14ac:dyDescent="0.2">
      <c r="D2766" s="130"/>
    </row>
    <row r="2767" spans="4:4" x14ac:dyDescent="0.2">
      <c r="D2767" s="130"/>
    </row>
    <row r="2768" spans="4:4" x14ac:dyDescent="0.2">
      <c r="D2768" s="130"/>
    </row>
    <row r="2769" spans="4:4" x14ac:dyDescent="0.2">
      <c r="D2769" s="130"/>
    </row>
    <row r="2770" spans="4:4" x14ac:dyDescent="0.2">
      <c r="D2770" s="130"/>
    </row>
    <row r="2771" spans="4:4" x14ac:dyDescent="0.2">
      <c r="D2771" s="130"/>
    </row>
    <row r="2772" spans="4:4" x14ac:dyDescent="0.2">
      <c r="D2772" s="130"/>
    </row>
    <row r="2773" spans="4:4" x14ac:dyDescent="0.2">
      <c r="D2773" s="130"/>
    </row>
    <row r="2774" spans="4:4" x14ac:dyDescent="0.2">
      <c r="D2774" s="130"/>
    </row>
    <row r="2775" spans="4:4" x14ac:dyDescent="0.2">
      <c r="D2775" s="130"/>
    </row>
    <row r="2776" spans="4:4" x14ac:dyDescent="0.2">
      <c r="D2776" s="130"/>
    </row>
    <row r="2777" spans="4:4" x14ac:dyDescent="0.2">
      <c r="D2777" s="130"/>
    </row>
    <row r="2778" spans="4:4" x14ac:dyDescent="0.2">
      <c r="D2778" s="130"/>
    </row>
    <row r="2779" spans="4:4" x14ac:dyDescent="0.2">
      <c r="D2779" s="130"/>
    </row>
    <row r="2780" spans="4:4" x14ac:dyDescent="0.2">
      <c r="D2780" s="130"/>
    </row>
    <row r="2781" spans="4:4" x14ac:dyDescent="0.2">
      <c r="D2781" s="130"/>
    </row>
    <row r="2782" spans="4:4" x14ac:dyDescent="0.2">
      <c r="D2782" s="130"/>
    </row>
    <row r="2783" spans="4:4" x14ac:dyDescent="0.2">
      <c r="D2783" s="130"/>
    </row>
    <row r="2784" spans="4:4" x14ac:dyDescent="0.2">
      <c r="D2784" s="130"/>
    </row>
    <row r="2785" spans="4:4" x14ac:dyDescent="0.2">
      <c r="D2785" s="130"/>
    </row>
    <row r="2786" spans="4:4" x14ac:dyDescent="0.2">
      <c r="D2786" s="130"/>
    </row>
    <row r="2787" spans="4:4" x14ac:dyDescent="0.2">
      <c r="D2787" s="130"/>
    </row>
    <row r="2788" spans="4:4" x14ac:dyDescent="0.2">
      <c r="D2788" s="130"/>
    </row>
    <row r="2789" spans="4:4" x14ac:dyDescent="0.2">
      <c r="D2789" s="130"/>
    </row>
    <row r="2790" spans="4:4" x14ac:dyDescent="0.2">
      <c r="D2790" s="130"/>
    </row>
    <row r="2791" spans="4:4" x14ac:dyDescent="0.2">
      <c r="D2791" s="130"/>
    </row>
    <row r="2792" spans="4:4" x14ac:dyDescent="0.2">
      <c r="D2792" s="130"/>
    </row>
    <row r="2793" spans="4:4" x14ac:dyDescent="0.2">
      <c r="D2793" s="130"/>
    </row>
    <row r="2794" spans="4:4" x14ac:dyDescent="0.2">
      <c r="D2794" s="130"/>
    </row>
    <row r="2795" spans="4:4" x14ac:dyDescent="0.2">
      <c r="D2795" s="130"/>
    </row>
    <row r="2796" spans="4:4" x14ac:dyDescent="0.2">
      <c r="D2796" s="130"/>
    </row>
    <row r="2797" spans="4:4" x14ac:dyDescent="0.2">
      <c r="D2797" s="130"/>
    </row>
    <row r="2798" spans="4:4" x14ac:dyDescent="0.2">
      <c r="D2798" s="130"/>
    </row>
    <row r="2799" spans="4:4" x14ac:dyDescent="0.2">
      <c r="D2799" s="130"/>
    </row>
    <row r="2800" spans="4:4" x14ac:dyDescent="0.2">
      <c r="D2800" s="130"/>
    </row>
    <row r="2801" spans="4:4" x14ac:dyDescent="0.2">
      <c r="D2801" s="130"/>
    </row>
    <row r="2802" spans="4:4" x14ac:dyDescent="0.2">
      <c r="D2802" s="130"/>
    </row>
    <row r="2803" spans="4:4" x14ac:dyDescent="0.2">
      <c r="D2803" s="130"/>
    </row>
    <row r="2804" spans="4:4" x14ac:dyDescent="0.2">
      <c r="D2804" s="130"/>
    </row>
    <row r="2805" spans="4:4" x14ac:dyDescent="0.2">
      <c r="D2805" s="130"/>
    </row>
    <row r="2806" spans="4:4" x14ac:dyDescent="0.2">
      <c r="D2806" s="130"/>
    </row>
    <row r="2807" spans="4:4" x14ac:dyDescent="0.2">
      <c r="D2807" s="130"/>
    </row>
    <row r="2808" spans="4:4" x14ac:dyDescent="0.2">
      <c r="D2808" s="130"/>
    </row>
    <row r="2809" spans="4:4" x14ac:dyDescent="0.2">
      <c r="D2809" s="130"/>
    </row>
    <row r="2810" spans="4:4" x14ac:dyDescent="0.2">
      <c r="D2810" s="130"/>
    </row>
    <row r="2811" spans="4:4" x14ac:dyDescent="0.2">
      <c r="D2811" s="130"/>
    </row>
    <row r="2812" spans="4:4" x14ac:dyDescent="0.2">
      <c r="D2812" s="130"/>
    </row>
    <row r="2813" spans="4:4" x14ac:dyDescent="0.2">
      <c r="D2813" s="130"/>
    </row>
    <row r="2814" spans="4:4" x14ac:dyDescent="0.2">
      <c r="D2814" s="130"/>
    </row>
    <row r="2815" spans="4:4" x14ac:dyDescent="0.2">
      <c r="D2815" s="130"/>
    </row>
    <row r="2816" spans="4:4" x14ac:dyDescent="0.2">
      <c r="D2816" s="130"/>
    </row>
    <row r="2817" spans="4:4" x14ac:dyDescent="0.2">
      <c r="D2817" s="130"/>
    </row>
    <row r="2818" spans="4:4" x14ac:dyDescent="0.2">
      <c r="D2818" s="130"/>
    </row>
    <row r="2819" spans="4:4" x14ac:dyDescent="0.2">
      <c r="D2819" s="130"/>
    </row>
    <row r="2820" spans="4:4" x14ac:dyDescent="0.2">
      <c r="D2820" s="130"/>
    </row>
    <row r="2821" spans="4:4" x14ac:dyDescent="0.2">
      <c r="D2821" s="130"/>
    </row>
    <row r="2822" spans="4:4" x14ac:dyDescent="0.2">
      <c r="D2822" s="130"/>
    </row>
    <row r="2823" spans="4:4" x14ac:dyDescent="0.2">
      <c r="D2823" s="130"/>
    </row>
    <row r="2824" spans="4:4" x14ac:dyDescent="0.2">
      <c r="D2824" s="130"/>
    </row>
    <row r="2825" spans="4:4" x14ac:dyDescent="0.2">
      <c r="D2825" s="130"/>
    </row>
    <row r="2826" spans="4:4" x14ac:dyDescent="0.2">
      <c r="D2826" s="130"/>
    </row>
    <row r="2827" spans="4:4" x14ac:dyDescent="0.2">
      <c r="D2827" s="130"/>
    </row>
    <row r="2828" spans="4:4" x14ac:dyDescent="0.2">
      <c r="D2828" s="130"/>
    </row>
    <row r="2829" spans="4:4" x14ac:dyDescent="0.2">
      <c r="D2829" s="130"/>
    </row>
    <row r="2830" spans="4:4" x14ac:dyDescent="0.2">
      <c r="D2830" s="130"/>
    </row>
    <row r="2831" spans="4:4" x14ac:dyDescent="0.2">
      <c r="D2831" s="130"/>
    </row>
    <row r="2832" spans="4:4" x14ac:dyDescent="0.2">
      <c r="D2832" s="130"/>
    </row>
    <row r="2833" spans="4:4" x14ac:dyDescent="0.2">
      <c r="D2833" s="130"/>
    </row>
    <row r="2834" spans="4:4" x14ac:dyDescent="0.2">
      <c r="D2834" s="130"/>
    </row>
    <row r="2835" spans="4:4" x14ac:dyDescent="0.2">
      <c r="D2835" s="130"/>
    </row>
    <row r="2836" spans="4:4" x14ac:dyDescent="0.2">
      <c r="D2836" s="130"/>
    </row>
    <row r="2837" spans="4:4" x14ac:dyDescent="0.2">
      <c r="D2837" s="130"/>
    </row>
    <row r="2838" spans="4:4" x14ac:dyDescent="0.2">
      <c r="D2838" s="130"/>
    </row>
    <row r="2839" spans="4:4" x14ac:dyDescent="0.2">
      <c r="D2839" s="130"/>
    </row>
    <row r="2840" spans="4:4" x14ac:dyDescent="0.2">
      <c r="D2840" s="130"/>
    </row>
    <row r="2841" spans="4:4" x14ac:dyDescent="0.2">
      <c r="D2841" s="130"/>
    </row>
    <row r="2842" spans="4:4" x14ac:dyDescent="0.2">
      <c r="D2842" s="130"/>
    </row>
    <row r="2843" spans="4:4" x14ac:dyDescent="0.2">
      <c r="D2843" s="130"/>
    </row>
    <row r="2844" spans="4:4" x14ac:dyDescent="0.2">
      <c r="D2844" s="130"/>
    </row>
    <row r="2845" spans="4:4" x14ac:dyDescent="0.2">
      <c r="D2845" s="130"/>
    </row>
    <row r="2846" spans="4:4" x14ac:dyDescent="0.2">
      <c r="D2846" s="130"/>
    </row>
    <row r="2847" spans="4:4" x14ac:dyDescent="0.2">
      <c r="D2847" s="130"/>
    </row>
    <row r="2848" spans="4:4" x14ac:dyDescent="0.2">
      <c r="D2848" s="130"/>
    </row>
    <row r="2849" spans="4:4" x14ac:dyDescent="0.2">
      <c r="D2849" s="130"/>
    </row>
    <row r="2850" spans="4:4" x14ac:dyDescent="0.2">
      <c r="D2850" s="130"/>
    </row>
    <row r="2851" spans="4:4" x14ac:dyDescent="0.2">
      <c r="D2851" s="130"/>
    </row>
    <row r="2852" spans="4:4" x14ac:dyDescent="0.2">
      <c r="D2852" s="130"/>
    </row>
    <row r="2853" spans="4:4" x14ac:dyDescent="0.2">
      <c r="D2853" s="130"/>
    </row>
    <row r="2854" spans="4:4" x14ac:dyDescent="0.2">
      <c r="D2854" s="130"/>
    </row>
    <row r="2855" spans="4:4" x14ac:dyDescent="0.2">
      <c r="D2855" s="130"/>
    </row>
    <row r="2856" spans="4:4" x14ac:dyDescent="0.2">
      <c r="D2856" s="130"/>
    </row>
    <row r="2857" spans="4:4" x14ac:dyDescent="0.2">
      <c r="D2857" s="130"/>
    </row>
    <row r="2858" spans="4:4" x14ac:dyDescent="0.2">
      <c r="D2858" s="130"/>
    </row>
    <row r="2859" spans="4:4" x14ac:dyDescent="0.2">
      <c r="D2859" s="130"/>
    </row>
    <row r="2860" spans="4:4" x14ac:dyDescent="0.2">
      <c r="D2860" s="130"/>
    </row>
    <row r="2861" spans="4:4" x14ac:dyDescent="0.2">
      <c r="D2861" s="130"/>
    </row>
    <row r="2862" spans="4:4" x14ac:dyDescent="0.2">
      <c r="D2862" s="130"/>
    </row>
    <row r="2863" spans="4:4" x14ac:dyDescent="0.2">
      <c r="D2863" s="130"/>
    </row>
    <row r="2864" spans="4:4" x14ac:dyDescent="0.2">
      <c r="D2864" s="130"/>
    </row>
    <row r="2865" spans="4:4" x14ac:dyDescent="0.2">
      <c r="D2865" s="130"/>
    </row>
    <row r="2866" spans="4:4" x14ac:dyDescent="0.2">
      <c r="D2866" s="130"/>
    </row>
    <row r="2867" spans="4:4" x14ac:dyDescent="0.2">
      <c r="D2867" s="130"/>
    </row>
    <row r="2868" spans="4:4" x14ac:dyDescent="0.2">
      <c r="D2868" s="130"/>
    </row>
    <row r="2869" spans="4:4" x14ac:dyDescent="0.2">
      <c r="D2869" s="130"/>
    </row>
    <row r="2870" spans="4:4" x14ac:dyDescent="0.2">
      <c r="D2870" s="130"/>
    </row>
    <row r="2871" spans="4:4" x14ac:dyDescent="0.2">
      <c r="D2871" s="130"/>
    </row>
    <row r="2872" spans="4:4" x14ac:dyDescent="0.2">
      <c r="D2872" s="130"/>
    </row>
    <row r="2873" spans="4:4" x14ac:dyDescent="0.2">
      <c r="D2873" s="130"/>
    </row>
    <row r="2874" spans="4:4" x14ac:dyDescent="0.2">
      <c r="D2874" s="130"/>
    </row>
    <row r="2875" spans="4:4" x14ac:dyDescent="0.2">
      <c r="D2875" s="130"/>
    </row>
    <row r="2876" spans="4:4" x14ac:dyDescent="0.2">
      <c r="D2876" s="130"/>
    </row>
    <row r="2877" spans="4:4" x14ac:dyDescent="0.2">
      <c r="D2877" s="130"/>
    </row>
    <row r="2878" spans="4:4" x14ac:dyDescent="0.2">
      <c r="D2878" s="130"/>
    </row>
    <row r="2879" spans="4:4" x14ac:dyDescent="0.2">
      <c r="D2879" s="130"/>
    </row>
    <row r="2880" spans="4:4" x14ac:dyDescent="0.2">
      <c r="D2880" s="130"/>
    </row>
    <row r="2881" spans="4:4" x14ac:dyDescent="0.2">
      <c r="D2881" s="130"/>
    </row>
    <row r="2882" spans="4:4" x14ac:dyDescent="0.2">
      <c r="D2882" s="130"/>
    </row>
    <row r="2883" spans="4:4" x14ac:dyDescent="0.2">
      <c r="D2883" s="130"/>
    </row>
    <row r="2884" spans="4:4" x14ac:dyDescent="0.2">
      <c r="D2884" s="130"/>
    </row>
    <row r="2885" spans="4:4" x14ac:dyDescent="0.2">
      <c r="D2885" s="130"/>
    </row>
    <row r="2886" spans="4:4" x14ac:dyDescent="0.2">
      <c r="D2886" s="130"/>
    </row>
    <row r="2887" spans="4:4" x14ac:dyDescent="0.2">
      <c r="D2887" s="130"/>
    </row>
    <row r="2888" spans="4:4" x14ac:dyDescent="0.2">
      <c r="D2888" s="130"/>
    </row>
    <row r="2889" spans="4:4" x14ac:dyDescent="0.2">
      <c r="D2889" s="130"/>
    </row>
    <row r="2890" spans="4:4" x14ac:dyDescent="0.2">
      <c r="D2890" s="130"/>
    </row>
    <row r="2891" spans="4:4" x14ac:dyDescent="0.2">
      <c r="D2891" s="130"/>
    </row>
    <row r="2892" spans="4:4" x14ac:dyDescent="0.2">
      <c r="D2892" s="130"/>
    </row>
    <row r="2893" spans="4:4" x14ac:dyDescent="0.2">
      <c r="D2893" s="130"/>
    </row>
    <row r="2894" spans="4:4" x14ac:dyDescent="0.2">
      <c r="D2894" s="130"/>
    </row>
    <row r="2895" spans="4:4" x14ac:dyDescent="0.2">
      <c r="D2895" s="130"/>
    </row>
    <row r="2896" spans="4:4" x14ac:dyDescent="0.2">
      <c r="D2896" s="130"/>
    </row>
    <row r="2897" spans="4:4" x14ac:dyDescent="0.2">
      <c r="D2897" s="130"/>
    </row>
    <row r="2898" spans="4:4" x14ac:dyDescent="0.2">
      <c r="D2898" s="130"/>
    </row>
    <row r="2899" spans="4:4" x14ac:dyDescent="0.2">
      <c r="D2899" s="130"/>
    </row>
    <row r="2900" spans="4:4" x14ac:dyDescent="0.2">
      <c r="D2900" s="130"/>
    </row>
    <row r="2901" spans="4:4" x14ac:dyDescent="0.2">
      <c r="D2901" s="130"/>
    </row>
    <row r="2902" spans="4:4" x14ac:dyDescent="0.2">
      <c r="D2902" s="130"/>
    </row>
    <row r="2903" spans="4:4" x14ac:dyDescent="0.2">
      <c r="D2903" s="130"/>
    </row>
    <row r="2904" spans="4:4" x14ac:dyDescent="0.2">
      <c r="D2904" s="130"/>
    </row>
    <row r="2905" spans="4:4" x14ac:dyDescent="0.2">
      <c r="D2905" s="130"/>
    </row>
    <row r="2906" spans="4:4" x14ac:dyDescent="0.2">
      <c r="D2906" s="130"/>
    </row>
    <row r="2907" spans="4:4" x14ac:dyDescent="0.2">
      <c r="D2907" s="130"/>
    </row>
    <row r="2908" spans="4:4" x14ac:dyDescent="0.2">
      <c r="D2908" s="130"/>
    </row>
    <row r="2909" spans="4:4" x14ac:dyDescent="0.2">
      <c r="D2909" s="130"/>
    </row>
    <row r="2910" spans="4:4" x14ac:dyDescent="0.2">
      <c r="D2910" s="130"/>
    </row>
    <row r="2911" spans="4:4" x14ac:dyDescent="0.2">
      <c r="D2911" s="130"/>
    </row>
    <row r="2912" spans="4:4" x14ac:dyDescent="0.2">
      <c r="D2912" s="130"/>
    </row>
    <row r="2913" spans="4:4" x14ac:dyDescent="0.2">
      <c r="D2913" s="130"/>
    </row>
    <row r="2914" spans="4:4" x14ac:dyDescent="0.2">
      <c r="D2914" s="130"/>
    </row>
    <row r="2915" spans="4:4" x14ac:dyDescent="0.2">
      <c r="D2915" s="130"/>
    </row>
    <row r="2916" spans="4:4" x14ac:dyDescent="0.2">
      <c r="D2916" s="130"/>
    </row>
    <row r="2917" spans="4:4" x14ac:dyDescent="0.2">
      <c r="D2917" s="130"/>
    </row>
    <row r="2918" spans="4:4" x14ac:dyDescent="0.2">
      <c r="D2918" s="130"/>
    </row>
    <row r="2919" spans="4:4" x14ac:dyDescent="0.2">
      <c r="D2919" s="130"/>
    </row>
    <row r="2920" spans="4:4" x14ac:dyDescent="0.2">
      <c r="D2920" s="130"/>
    </row>
    <row r="2921" spans="4:4" x14ac:dyDescent="0.2">
      <c r="D2921" s="130"/>
    </row>
    <row r="2922" spans="4:4" x14ac:dyDescent="0.2">
      <c r="D2922" s="130"/>
    </row>
    <row r="2923" spans="4:4" x14ac:dyDescent="0.2">
      <c r="D2923" s="130"/>
    </row>
    <row r="2924" spans="4:4" x14ac:dyDescent="0.2">
      <c r="D2924" s="130"/>
    </row>
    <row r="2925" spans="4:4" x14ac:dyDescent="0.2">
      <c r="D2925" s="130"/>
    </row>
    <row r="2926" spans="4:4" x14ac:dyDescent="0.2">
      <c r="D2926" s="130"/>
    </row>
    <row r="2927" spans="4:4" x14ac:dyDescent="0.2">
      <c r="D2927" s="130"/>
    </row>
    <row r="2928" spans="4:4" x14ac:dyDescent="0.2">
      <c r="D2928" s="130"/>
    </row>
    <row r="2929" spans="4:4" x14ac:dyDescent="0.2">
      <c r="D2929" s="130"/>
    </row>
    <row r="2930" spans="4:4" x14ac:dyDescent="0.2">
      <c r="D2930" s="130"/>
    </row>
    <row r="2931" spans="4:4" x14ac:dyDescent="0.2">
      <c r="D2931" s="130"/>
    </row>
    <row r="2932" spans="4:4" x14ac:dyDescent="0.2">
      <c r="D2932" s="130"/>
    </row>
    <row r="2933" spans="4:4" x14ac:dyDescent="0.2">
      <c r="D2933" s="130"/>
    </row>
    <row r="2934" spans="4:4" x14ac:dyDescent="0.2">
      <c r="D2934" s="130"/>
    </row>
    <row r="2935" spans="4:4" x14ac:dyDescent="0.2">
      <c r="D2935" s="130"/>
    </row>
    <row r="2936" spans="4:4" x14ac:dyDescent="0.2">
      <c r="D2936" s="130"/>
    </row>
    <row r="2937" spans="4:4" x14ac:dyDescent="0.2">
      <c r="D2937" s="130"/>
    </row>
    <row r="2938" spans="4:4" x14ac:dyDescent="0.2">
      <c r="D2938" s="130"/>
    </row>
    <row r="2939" spans="4:4" x14ac:dyDescent="0.2">
      <c r="D2939" s="130"/>
    </row>
    <row r="2940" spans="4:4" x14ac:dyDescent="0.2">
      <c r="D2940" s="130"/>
    </row>
    <row r="2941" spans="4:4" x14ac:dyDescent="0.2">
      <c r="D2941" s="130"/>
    </row>
    <row r="2942" spans="4:4" x14ac:dyDescent="0.2">
      <c r="D2942" s="130"/>
    </row>
    <row r="2943" spans="4:4" x14ac:dyDescent="0.2">
      <c r="D2943" s="130"/>
    </row>
    <row r="2944" spans="4:4" x14ac:dyDescent="0.2">
      <c r="D2944" s="130"/>
    </row>
    <row r="2945" spans="4:4" x14ac:dyDescent="0.2">
      <c r="D2945" s="130"/>
    </row>
    <row r="2946" spans="4:4" x14ac:dyDescent="0.2">
      <c r="D2946" s="130"/>
    </row>
    <row r="2947" spans="4:4" x14ac:dyDescent="0.2">
      <c r="D2947" s="130"/>
    </row>
    <row r="2948" spans="4:4" x14ac:dyDescent="0.2">
      <c r="D2948" s="130"/>
    </row>
    <row r="2949" spans="4:4" x14ac:dyDescent="0.2">
      <c r="D2949" s="130"/>
    </row>
    <row r="2950" spans="4:4" x14ac:dyDescent="0.2">
      <c r="D2950" s="130"/>
    </row>
    <row r="2951" spans="4:4" x14ac:dyDescent="0.2">
      <c r="D2951" s="130"/>
    </row>
    <row r="2952" spans="4:4" x14ac:dyDescent="0.2">
      <c r="D2952" s="130"/>
    </row>
    <row r="2953" spans="4:4" x14ac:dyDescent="0.2">
      <c r="D2953" s="130"/>
    </row>
    <row r="2954" spans="4:4" x14ac:dyDescent="0.2">
      <c r="D2954" s="130"/>
    </row>
    <row r="2955" spans="4:4" x14ac:dyDescent="0.2">
      <c r="D2955" s="130"/>
    </row>
    <row r="2956" spans="4:4" x14ac:dyDescent="0.2">
      <c r="D2956" s="130"/>
    </row>
    <row r="2957" spans="4:4" x14ac:dyDescent="0.2">
      <c r="D2957" s="130"/>
    </row>
    <row r="2958" spans="4:4" x14ac:dyDescent="0.2">
      <c r="D2958" s="130"/>
    </row>
    <row r="2959" spans="4:4" x14ac:dyDescent="0.2">
      <c r="D2959" s="130"/>
    </row>
    <row r="2960" spans="4:4" x14ac:dyDescent="0.2">
      <c r="D2960" s="130"/>
    </row>
    <row r="2961" spans="4:4" x14ac:dyDescent="0.2">
      <c r="D2961" s="130"/>
    </row>
    <row r="2962" spans="4:4" x14ac:dyDescent="0.2">
      <c r="D2962" s="130"/>
    </row>
    <row r="2963" spans="4:4" x14ac:dyDescent="0.2">
      <c r="D2963" s="130"/>
    </row>
    <row r="2964" spans="4:4" x14ac:dyDescent="0.2">
      <c r="D2964" s="130"/>
    </row>
    <row r="2965" spans="4:4" x14ac:dyDescent="0.2">
      <c r="D2965" s="130"/>
    </row>
    <row r="2966" spans="4:4" x14ac:dyDescent="0.2">
      <c r="D2966" s="130"/>
    </row>
    <row r="2967" spans="4:4" x14ac:dyDescent="0.2">
      <c r="D2967" s="130"/>
    </row>
    <row r="2968" spans="4:4" x14ac:dyDescent="0.2">
      <c r="D2968" s="130"/>
    </row>
    <row r="2969" spans="4:4" x14ac:dyDescent="0.2">
      <c r="D2969" s="130"/>
    </row>
    <row r="2970" spans="4:4" x14ac:dyDescent="0.2">
      <c r="D2970" s="130"/>
    </row>
    <row r="2971" spans="4:4" x14ac:dyDescent="0.2">
      <c r="D2971" s="130"/>
    </row>
    <row r="2972" spans="4:4" x14ac:dyDescent="0.2">
      <c r="D2972" s="130"/>
    </row>
    <row r="2973" spans="4:4" x14ac:dyDescent="0.2">
      <c r="D2973" s="130"/>
    </row>
    <row r="2974" spans="4:4" x14ac:dyDescent="0.2">
      <c r="D2974" s="130"/>
    </row>
    <row r="2975" spans="4:4" x14ac:dyDescent="0.2">
      <c r="D2975" s="130"/>
    </row>
    <row r="2976" spans="4:4" x14ac:dyDescent="0.2">
      <c r="D2976" s="130"/>
    </row>
    <row r="2977" spans="4:4" x14ac:dyDescent="0.2">
      <c r="D2977" s="130"/>
    </row>
    <row r="2978" spans="4:4" x14ac:dyDescent="0.2">
      <c r="D2978" s="130"/>
    </row>
    <row r="2979" spans="4:4" x14ac:dyDescent="0.2">
      <c r="D2979" s="130"/>
    </row>
    <row r="2980" spans="4:4" x14ac:dyDescent="0.2">
      <c r="D2980" s="130"/>
    </row>
    <row r="2981" spans="4:4" x14ac:dyDescent="0.2">
      <c r="D2981" s="130"/>
    </row>
    <row r="2982" spans="4:4" x14ac:dyDescent="0.2">
      <c r="D2982" s="130"/>
    </row>
    <row r="2983" spans="4:4" x14ac:dyDescent="0.2">
      <c r="D2983" s="130"/>
    </row>
    <row r="2984" spans="4:4" x14ac:dyDescent="0.2">
      <c r="D2984" s="130"/>
    </row>
    <row r="2985" spans="4:4" x14ac:dyDescent="0.2">
      <c r="D2985" s="130"/>
    </row>
    <row r="2986" spans="4:4" x14ac:dyDescent="0.2">
      <c r="D2986" s="130"/>
    </row>
    <row r="2987" spans="4:4" x14ac:dyDescent="0.2">
      <c r="D2987" s="130"/>
    </row>
    <row r="2988" spans="4:4" x14ac:dyDescent="0.2">
      <c r="D2988" s="130"/>
    </row>
    <row r="2989" spans="4:4" x14ac:dyDescent="0.2">
      <c r="D2989" s="130"/>
    </row>
    <row r="2990" spans="4:4" x14ac:dyDescent="0.2">
      <c r="D2990" s="130"/>
    </row>
    <row r="2991" spans="4:4" x14ac:dyDescent="0.2">
      <c r="D2991" s="130"/>
    </row>
    <row r="2992" spans="4:4" x14ac:dyDescent="0.2">
      <c r="D2992" s="130"/>
    </row>
    <row r="2993" spans="4:4" x14ac:dyDescent="0.2">
      <c r="D2993" s="130"/>
    </row>
    <row r="2994" spans="4:4" x14ac:dyDescent="0.2">
      <c r="D2994" s="130"/>
    </row>
    <row r="2995" spans="4:4" x14ac:dyDescent="0.2">
      <c r="D2995" s="130"/>
    </row>
    <row r="2996" spans="4:4" x14ac:dyDescent="0.2">
      <c r="D2996" s="130"/>
    </row>
    <row r="2997" spans="4:4" x14ac:dyDescent="0.2">
      <c r="D2997" s="130"/>
    </row>
    <row r="2998" spans="4:4" x14ac:dyDescent="0.2">
      <c r="D2998" s="130"/>
    </row>
    <row r="2999" spans="4:4" x14ac:dyDescent="0.2">
      <c r="D2999" s="130"/>
    </row>
    <row r="3000" spans="4:4" x14ac:dyDescent="0.2">
      <c r="D3000" s="130"/>
    </row>
    <row r="3001" spans="4:4" x14ac:dyDescent="0.2">
      <c r="D3001" s="130"/>
    </row>
    <row r="3002" spans="4:4" x14ac:dyDescent="0.2">
      <c r="D3002" s="130"/>
    </row>
    <row r="3003" spans="4:4" x14ac:dyDescent="0.2">
      <c r="D3003" s="130"/>
    </row>
    <row r="3004" spans="4:4" x14ac:dyDescent="0.2">
      <c r="D3004" s="130"/>
    </row>
    <row r="3005" spans="4:4" x14ac:dyDescent="0.2">
      <c r="D3005" s="130"/>
    </row>
    <row r="3006" spans="4:4" x14ac:dyDescent="0.2">
      <c r="D3006" s="130"/>
    </row>
    <row r="3007" spans="4:4" x14ac:dyDescent="0.2">
      <c r="D3007" s="130"/>
    </row>
    <row r="3008" spans="4:4" x14ac:dyDescent="0.2">
      <c r="D3008" s="130"/>
    </row>
    <row r="3009" spans="4:4" x14ac:dyDescent="0.2">
      <c r="D3009" s="130"/>
    </row>
    <row r="3010" spans="4:4" x14ac:dyDescent="0.2">
      <c r="D3010" s="130"/>
    </row>
    <row r="3011" spans="4:4" x14ac:dyDescent="0.2">
      <c r="D3011" s="130"/>
    </row>
    <row r="3012" spans="4:4" x14ac:dyDescent="0.2">
      <c r="D3012" s="130"/>
    </row>
    <row r="3013" spans="4:4" x14ac:dyDescent="0.2">
      <c r="D3013" s="130"/>
    </row>
    <row r="3014" spans="4:4" x14ac:dyDescent="0.2">
      <c r="D3014" s="130"/>
    </row>
    <row r="3015" spans="4:4" x14ac:dyDescent="0.2">
      <c r="D3015" s="130"/>
    </row>
    <row r="3016" spans="4:4" x14ac:dyDescent="0.2">
      <c r="D3016" s="130"/>
    </row>
    <row r="3017" spans="4:4" x14ac:dyDescent="0.2">
      <c r="D3017" s="130"/>
    </row>
    <row r="3018" spans="4:4" x14ac:dyDescent="0.2">
      <c r="D3018" s="130"/>
    </row>
    <row r="3019" spans="4:4" x14ac:dyDescent="0.2">
      <c r="D3019" s="130"/>
    </row>
    <row r="3020" spans="4:4" x14ac:dyDescent="0.2">
      <c r="D3020" s="130"/>
    </row>
    <row r="3021" spans="4:4" x14ac:dyDescent="0.2">
      <c r="D3021" s="130"/>
    </row>
    <row r="3022" spans="4:4" x14ac:dyDescent="0.2">
      <c r="D3022" s="130"/>
    </row>
    <row r="3023" spans="4:4" x14ac:dyDescent="0.2">
      <c r="D3023" s="130"/>
    </row>
    <row r="3024" spans="4:4" x14ac:dyDescent="0.2">
      <c r="D3024" s="130"/>
    </row>
    <row r="3025" spans="4:4" x14ac:dyDescent="0.2">
      <c r="D3025" s="130"/>
    </row>
    <row r="3026" spans="4:4" x14ac:dyDescent="0.2">
      <c r="D3026" s="130"/>
    </row>
    <row r="3027" spans="4:4" x14ac:dyDescent="0.2">
      <c r="D3027" s="130"/>
    </row>
    <row r="3028" spans="4:4" x14ac:dyDescent="0.2">
      <c r="D3028" s="130"/>
    </row>
    <row r="3029" spans="4:4" x14ac:dyDescent="0.2">
      <c r="D3029" s="130"/>
    </row>
    <row r="3030" spans="4:4" x14ac:dyDescent="0.2">
      <c r="D3030" s="130"/>
    </row>
    <row r="3031" spans="4:4" x14ac:dyDescent="0.2">
      <c r="D3031" s="130"/>
    </row>
    <row r="3032" spans="4:4" x14ac:dyDescent="0.2">
      <c r="D3032" s="130"/>
    </row>
    <row r="3033" spans="4:4" x14ac:dyDescent="0.2">
      <c r="D3033" s="130"/>
    </row>
    <row r="3034" spans="4:4" x14ac:dyDescent="0.2">
      <c r="D3034" s="130"/>
    </row>
    <row r="3035" spans="4:4" x14ac:dyDescent="0.2">
      <c r="D3035" s="130"/>
    </row>
    <row r="3036" spans="4:4" x14ac:dyDescent="0.2">
      <c r="D3036" s="130"/>
    </row>
    <row r="3037" spans="4:4" x14ac:dyDescent="0.2">
      <c r="D3037" s="130"/>
    </row>
    <row r="3038" spans="4:4" x14ac:dyDescent="0.2">
      <c r="D3038" s="130"/>
    </row>
    <row r="3039" spans="4:4" x14ac:dyDescent="0.2">
      <c r="D3039" s="130"/>
    </row>
    <row r="3040" spans="4:4" x14ac:dyDescent="0.2">
      <c r="D3040" s="130"/>
    </row>
    <row r="3041" spans="4:4" x14ac:dyDescent="0.2">
      <c r="D3041" s="130"/>
    </row>
    <row r="3042" spans="4:4" x14ac:dyDescent="0.2">
      <c r="D3042" s="130"/>
    </row>
    <row r="3043" spans="4:4" x14ac:dyDescent="0.2">
      <c r="D3043" s="130"/>
    </row>
    <row r="3044" spans="4:4" x14ac:dyDescent="0.2">
      <c r="D3044" s="130"/>
    </row>
    <row r="3045" spans="4:4" x14ac:dyDescent="0.2">
      <c r="D3045" s="130"/>
    </row>
    <row r="3046" spans="4:4" x14ac:dyDescent="0.2">
      <c r="D3046" s="130"/>
    </row>
    <row r="3047" spans="4:4" x14ac:dyDescent="0.2">
      <c r="D3047" s="130"/>
    </row>
    <row r="3048" spans="4:4" x14ac:dyDescent="0.2">
      <c r="D3048" s="130"/>
    </row>
    <row r="3049" spans="4:4" x14ac:dyDescent="0.2">
      <c r="D3049" s="130"/>
    </row>
    <row r="3050" spans="4:4" x14ac:dyDescent="0.2">
      <c r="D3050" s="130"/>
    </row>
    <row r="3051" spans="4:4" x14ac:dyDescent="0.2">
      <c r="D3051" s="130"/>
    </row>
    <row r="3052" spans="4:4" x14ac:dyDescent="0.2">
      <c r="D3052" s="130"/>
    </row>
    <row r="3053" spans="4:4" x14ac:dyDescent="0.2">
      <c r="D3053" s="130"/>
    </row>
    <row r="3054" spans="4:4" x14ac:dyDescent="0.2">
      <c r="D3054" s="130"/>
    </row>
    <row r="3055" spans="4:4" x14ac:dyDescent="0.2">
      <c r="D3055" s="130"/>
    </row>
    <row r="3056" spans="4:4" x14ac:dyDescent="0.2">
      <c r="D3056" s="130"/>
    </row>
    <row r="3057" spans="4:4" x14ac:dyDescent="0.2">
      <c r="D3057" s="130"/>
    </row>
    <row r="3058" spans="4:4" x14ac:dyDescent="0.2">
      <c r="D3058" s="130"/>
    </row>
    <row r="3059" spans="4:4" x14ac:dyDescent="0.2">
      <c r="D3059" s="130"/>
    </row>
    <row r="3060" spans="4:4" x14ac:dyDescent="0.2">
      <c r="D3060" s="130"/>
    </row>
    <row r="3061" spans="4:4" x14ac:dyDescent="0.2">
      <c r="D3061" s="130"/>
    </row>
    <row r="3062" spans="4:4" x14ac:dyDescent="0.2">
      <c r="D3062" s="130"/>
    </row>
    <row r="3063" spans="4:4" x14ac:dyDescent="0.2">
      <c r="D3063" s="130"/>
    </row>
    <row r="3064" spans="4:4" x14ac:dyDescent="0.2">
      <c r="D3064" s="130"/>
    </row>
    <row r="3065" spans="4:4" x14ac:dyDescent="0.2">
      <c r="D3065" s="130"/>
    </row>
    <row r="3066" spans="4:4" x14ac:dyDescent="0.2">
      <c r="D3066" s="130"/>
    </row>
    <row r="3067" spans="4:4" x14ac:dyDescent="0.2">
      <c r="D3067" s="130"/>
    </row>
    <row r="3068" spans="4:4" x14ac:dyDescent="0.2">
      <c r="D3068" s="130"/>
    </row>
    <row r="3069" spans="4:4" x14ac:dyDescent="0.2">
      <c r="D3069" s="130"/>
    </row>
    <row r="3070" spans="4:4" x14ac:dyDescent="0.2">
      <c r="D3070" s="130"/>
    </row>
    <row r="3071" spans="4:4" x14ac:dyDescent="0.2">
      <c r="D3071" s="130"/>
    </row>
    <row r="3072" spans="4:4" x14ac:dyDescent="0.2">
      <c r="D3072" s="130"/>
    </row>
    <row r="3073" spans="4:4" x14ac:dyDescent="0.2">
      <c r="D3073" s="130"/>
    </row>
    <row r="3074" spans="4:4" x14ac:dyDescent="0.2">
      <c r="D3074" s="130"/>
    </row>
    <row r="3075" spans="4:4" x14ac:dyDescent="0.2">
      <c r="D3075" s="130"/>
    </row>
    <row r="3076" spans="4:4" x14ac:dyDescent="0.2">
      <c r="D3076" s="130"/>
    </row>
    <row r="3077" spans="4:4" x14ac:dyDescent="0.2">
      <c r="D3077" s="130"/>
    </row>
    <row r="3078" spans="4:4" x14ac:dyDescent="0.2">
      <c r="D3078" s="130"/>
    </row>
    <row r="3079" spans="4:4" x14ac:dyDescent="0.2">
      <c r="D3079" s="130"/>
    </row>
    <row r="3080" spans="4:4" x14ac:dyDescent="0.2">
      <c r="D3080" s="130"/>
    </row>
    <row r="3081" spans="4:4" x14ac:dyDescent="0.2">
      <c r="D3081" s="130"/>
    </row>
    <row r="3082" spans="4:4" x14ac:dyDescent="0.2">
      <c r="D3082" s="130"/>
    </row>
    <row r="3083" spans="4:4" x14ac:dyDescent="0.2">
      <c r="D3083" s="130"/>
    </row>
    <row r="3084" spans="4:4" x14ac:dyDescent="0.2">
      <c r="D3084" s="130"/>
    </row>
    <row r="3085" spans="4:4" x14ac:dyDescent="0.2">
      <c r="D3085" s="130"/>
    </row>
    <row r="3086" spans="4:4" x14ac:dyDescent="0.2">
      <c r="D3086" s="130"/>
    </row>
    <row r="3087" spans="4:4" x14ac:dyDescent="0.2">
      <c r="D3087" s="130"/>
    </row>
    <row r="3088" spans="4:4" x14ac:dyDescent="0.2">
      <c r="D3088" s="130"/>
    </row>
    <row r="3089" spans="4:4" x14ac:dyDescent="0.2">
      <c r="D3089" s="130"/>
    </row>
    <row r="3090" spans="4:4" x14ac:dyDescent="0.2">
      <c r="D3090" s="130"/>
    </row>
    <row r="3091" spans="4:4" x14ac:dyDescent="0.2">
      <c r="D3091" s="130"/>
    </row>
    <row r="3092" spans="4:4" x14ac:dyDescent="0.2">
      <c r="D3092" s="130"/>
    </row>
    <row r="3093" spans="4:4" x14ac:dyDescent="0.2">
      <c r="D3093" s="130"/>
    </row>
    <row r="3094" spans="4:4" x14ac:dyDescent="0.2">
      <c r="D3094" s="130"/>
    </row>
    <row r="3095" spans="4:4" x14ac:dyDescent="0.2">
      <c r="D3095" s="130"/>
    </row>
    <row r="3096" spans="4:4" x14ac:dyDescent="0.2">
      <c r="D3096" s="130"/>
    </row>
    <row r="3097" spans="4:4" x14ac:dyDescent="0.2">
      <c r="D3097" s="130"/>
    </row>
    <row r="3098" spans="4:4" x14ac:dyDescent="0.2">
      <c r="D3098" s="130"/>
    </row>
    <row r="3099" spans="4:4" x14ac:dyDescent="0.2">
      <c r="D3099" s="130"/>
    </row>
    <row r="3100" spans="4:4" x14ac:dyDescent="0.2">
      <c r="D3100" s="130"/>
    </row>
    <row r="3101" spans="4:4" x14ac:dyDescent="0.2">
      <c r="D3101" s="130"/>
    </row>
    <row r="3102" spans="4:4" x14ac:dyDescent="0.2">
      <c r="D3102" s="130"/>
    </row>
    <row r="3103" spans="4:4" x14ac:dyDescent="0.2">
      <c r="D3103" s="130"/>
    </row>
    <row r="3104" spans="4:4" x14ac:dyDescent="0.2">
      <c r="D3104" s="130"/>
    </row>
    <row r="3105" spans="4:4" x14ac:dyDescent="0.2">
      <c r="D3105" s="130"/>
    </row>
    <row r="3106" spans="4:4" x14ac:dyDescent="0.2">
      <c r="D3106" s="130"/>
    </row>
    <row r="3107" spans="4:4" x14ac:dyDescent="0.2">
      <c r="D3107" s="130"/>
    </row>
    <row r="3108" spans="4:4" x14ac:dyDescent="0.2">
      <c r="D3108" s="130"/>
    </row>
    <row r="3109" spans="4:4" x14ac:dyDescent="0.2">
      <c r="D3109" s="130"/>
    </row>
    <row r="3110" spans="4:4" x14ac:dyDescent="0.2">
      <c r="D3110" s="130"/>
    </row>
    <row r="3111" spans="4:4" x14ac:dyDescent="0.2">
      <c r="D3111" s="130"/>
    </row>
    <row r="3112" spans="4:4" x14ac:dyDescent="0.2">
      <c r="D3112" s="130"/>
    </row>
    <row r="3113" spans="4:4" x14ac:dyDescent="0.2">
      <c r="D3113" s="130"/>
    </row>
    <row r="3114" spans="4:4" x14ac:dyDescent="0.2">
      <c r="D3114" s="130"/>
    </row>
    <row r="3115" spans="4:4" x14ac:dyDescent="0.2">
      <c r="D3115" s="130"/>
    </row>
    <row r="3116" spans="4:4" x14ac:dyDescent="0.2">
      <c r="D3116" s="130"/>
    </row>
    <row r="3117" spans="4:4" x14ac:dyDescent="0.2">
      <c r="D3117" s="130"/>
    </row>
    <row r="3118" spans="4:4" x14ac:dyDescent="0.2">
      <c r="D3118" s="130"/>
    </row>
    <row r="3119" spans="4:4" x14ac:dyDescent="0.2">
      <c r="D3119" s="130"/>
    </row>
    <row r="3120" spans="4:4" x14ac:dyDescent="0.2">
      <c r="D3120" s="130"/>
    </row>
    <row r="3121" spans="4:4" x14ac:dyDescent="0.2">
      <c r="D3121" s="130"/>
    </row>
    <row r="3122" spans="4:4" x14ac:dyDescent="0.2">
      <c r="D3122" s="130"/>
    </row>
    <row r="3123" spans="4:4" x14ac:dyDescent="0.2">
      <c r="D3123" s="130"/>
    </row>
    <row r="3124" spans="4:4" x14ac:dyDescent="0.2">
      <c r="D3124" s="130"/>
    </row>
    <row r="3125" spans="4:4" x14ac:dyDescent="0.2">
      <c r="D3125" s="130"/>
    </row>
    <row r="3126" spans="4:4" x14ac:dyDescent="0.2">
      <c r="D3126" s="130"/>
    </row>
    <row r="3127" spans="4:4" x14ac:dyDescent="0.2">
      <c r="D3127" s="130"/>
    </row>
    <row r="3128" spans="4:4" x14ac:dyDescent="0.2">
      <c r="D3128" s="130"/>
    </row>
    <row r="3129" spans="4:4" x14ac:dyDescent="0.2">
      <c r="D3129" s="130"/>
    </row>
    <row r="3130" spans="4:4" x14ac:dyDescent="0.2">
      <c r="D3130" s="130"/>
    </row>
    <row r="3131" spans="4:4" x14ac:dyDescent="0.2">
      <c r="D3131" s="130"/>
    </row>
    <row r="3132" spans="4:4" x14ac:dyDescent="0.2">
      <c r="D3132" s="130"/>
    </row>
    <row r="3133" spans="4:4" x14ac:dyDescent="0.2">
      <c r="D3133" s="130"/>
    </row>
    <row r="3134" spans="4:4" x14ac:dyDescent="0.2">
      <c r="D3134" s="130"/>
    </row>
    <row r="3135" spans="4:4" x14ac:dyDescent="0.2">
      <c r="D3135" s="130"/>
    </row>
    <row r="3136" spans="4:4" x14ac:dyDescent="0.2">
      <c r="D3136" s="130"/>
    </row>
    <row r="3137" spans="4:4" x14ac:dyDescent="0.2">
      <c r="D3137" s="130"/>
    </row>
    <row r="3138" spans="4:4" x14ac:dyDescent="0.2">
      <c r="D3138" s="130"/>
    </row>
    <row r="3139" spans="4:4" x14ac:dyDescent="0.2">
      <c r="D3139" s="130"/>
    </row>
    <row r="3140" spans="4:4" x14ac:dyDescent="0.2">
      <c r="D3140" s="130"/>
    </row>
    <row r="3141" spans="4:4" x14ac:dyDescent="0.2">
      <c r="D3141" s="130"/>
    </row>
    <row r="3142" spans="4:4" x14ac:dyDescent="0.2">
      <c r="D3142" s="130"/>
    </row>
    <row r="3143" spans="4:4" x14ac:dyDescent="0.2">
      <c r="D3143" s="130"/>
    </row>
    <row r="3144" spans="4:4" x14ac:dyDescent="0.2">
      <c r="D3144" s="130"/>
    </row>
    <row r="3145" spans="4:4" x14ac:dyDescent="0.2">
      <c r="D3145" s="130"/>
    </row>
    <row r="3146" spans="4:4" x14ac:dyDescent="0.2">
      <c r="D3146" s="130"/>
    </row>
    <row r="3147" spans="4:4" x14ac:dyDescent="0.2">
      <c r="D3147" s="130"/>
    </row>
    <row r="3148" spans="4:4" x14ac:dyDescent="0.2">
      <c r="D3148" s="130"/>
    </row>
    <row r="3149" spans="4:4" x14ac:dyDescent="0.2">
      <c r="D3149" s="130"/>
    </row>
    <row r="3150" spans="4:4" x14ac:dyDescent="0.2">
      <c r="D3150" s="130"/>
    </row>
    <row r="3151" spans="4:4" x14ac:dyDescent="0.2">
      <c r="D3151" s="130"/>
    </row>
    <row r="3152" spans="4:4" x14ac:dyDescent="0.2">
      <c r="D3152" s="130"/>
    </row>
    <row r="3153" spans="4:4" x14ac:dyDescent="0.2">
      <c r="D3153" s="130"/>
    </row>
    <row r="3154" spans="4:4" x14ac:dyDescent="0.2">
      <c r="D3154" s="130"/>
    </row>
    <row r="3155" spans="4:4" x14ac:dyDescent="0.2">
      <c r="D3155" s="130"/>
    </row>
    <row r="3156" spans="4:4" x14ac:dyDescent="0.2">
      <c r="D3156" s="130"/>
    </row>
    <row r="3157" spans="4:4" x14ac:dyDescent="0.2">
      <c r="D3157" s="130"/>
    </row>
    <row r="3158" spans="4:4" x14ac:dyDescent="0.2">
      <c r="D3158" s="130"/>
    </row>
    <row r="3159" spans="4:4" x14ac:dyDescent="0.2">
      <c r="D3159" s="130"/>
    </row>
    <row r="3160" spans="4:4" x14ac:dyDescent="0.2">
      <c r="D3160" s="130"/>
    </row>
    <row r="3161" spans="4:4" x14ac:dyDescent="0.2">
      <c r="D3161" s="130"/>
    </row>
    <row r="3162" spans="4:4" x14ac:dyDescent="0.2">
      <c r="D3162" s="130"/>
    </row>
    <row r="3163" spans="4:4" x14ac:dyDescent="0.2">
      <c r="D3163" s="130"/>
    </row>
    <row r="3164" spans="4:4" x14ac:dyDescent="0.2">
      <c r="D3164" s="130"/>
    </row>
    <row r="3165" spans="4:4" x14ac:dyDescent="0.2">
      <c r="D3165" s="130"/>
    </row>
    <row r="3166" spans="4:4" x14ac:dyDescent="0.2">
      <c r="D3166" s="130"/>
    </row>
    <row r="3167" spans="4:4" x14ac:dyDescent="0.2">
      <c r="D3167" s="130"/>
    </row>
    <row r="3168" spans="4:4" x14ac:dyDescent="0.2">
      <c r="D3168" s="130"/>
    </row>
    <row r="3169" spans="4:4" x14ac:dyDescent="0.2">
      <c r="D3169" s="130"/>
    </row>
    <row r="3170" spans="4:4" x14ac:dyDescent="0.2">
      <c r="D3170" s="130"/>
    </row>
    <row r="3171" spans="4:4" x14ac:dyDescent="0.2">
      <c r="D3171" s="130"/>
    </row>
    <row r="3172" spans="4:4" x14ac:dyDescent="0.2">
      <c r="D3172" s="130"/>
    </row>
    <row r="3173" spans="4:4" x14ac:dyDescent="0.2">
      <c r="D3173" s="130"/>
    </row>
    <row r="3174" spans="4:4" x14ac:dyDescent="0.2">
      <c r="D3174" s="130"/>
    </row>
    <row r="3175" spans="4:4" x14ac:dyDescent="0.2">
      <c r="D3175" s="130"/>
    </row>
    <row r="3176" spans="4:4" x14ac:dyDescent="0.2">
      <c r="D3176" s="130"/>
    </row>
    <row r="3177" spans="4:4" x14ac:dyDescent="0.2">
      <c r="D3177" s="130"/>
    </row>
    <row r="3178" spans="4:4" x14ac:dyDescent="0.2">
      <c r="D3178" s="130"/>
    </row>
    <row r="3179" spans="4:4" x14ac:dyDescent="0.2">
      <c r="D3179" s="130"/>
    </row>
    <row r="3180" spans="4:4" x14ac:dyDescent="0.2">
      <c r="D3180" s="130"/>
    </row>
    <row r="3181" spans="4:4" x14ac:dyDescent="0.2">
      <c r="D3181" s="130"/>
    </row>
    <row r="3182" spans="4:4" x14ac:dyDescent="0.2">
      <c r="D3182" s="130"/>
    </row>
    <row r="3183" spans="4:4" x14ac:dyDescent="0.2">
      <c r="D3183" s="130"/>
    </row>
    <row r="3184" spans="4:4" x14ac:dyDescent="0.2">
      <c r="D3184" s="130"/>
    </row>
    <row r="3185" spans="4:4" x14ac:dyDescent="0.2">
      <c r="D3185" s="130"/>
    </row>
    <row r="3186" spans="4:4" x14ac:dyDescent="0.2">
      <c r="D3186" s="130"/>
    </row>
    <row r="3187" spans="4:4" x14ac:dyDescent="0.2">
      <c r="D3187" s="130"/>
    </row>
    <row r="3188" spans="4:4" x14ac:dyDescent="0.2">
      <c r="D3188" s="130"/>
    </row>
    <row r="3189" spans="4:4" x14ac:dyDescent="0.2">
      <c r="D3189" s="130"/>
    </row>
    <row r="3190" spans="4:4" x14ac:dyDescent="0.2">
      <c r="D3190" s="130"/>
    </row>
    <row r="3191" spans="4:4" x14ac:dyDescent="0.2">
      <c r="D3191" s="130"/>
    </row>
    <row r="3192" spans="4:4" x14ac:dyDescent="0.2">
      <c r="D3192" s="130"/>
    </row>
    <row r="3193" spans="4:4" x14ac:dyDescent="0.2">
      <c r="D3193" s="130"/>
    </row>
    <row r="3194" spans="4:4" x14ac:dyDescent="0.2">
      <c r="D3194" s="130"/>
    </row>
    <row r="3195" spans="4:4" x14ac:dyDescent="0.2">
      <c r="D3195" s="130"/>
    </row>
    <row r="3196" spans="4:4" x14ac:dyDescent="0.2">
      <c r="D3196" s="130"/>
    </row>
    <row r="3197" spans="4:4" x14ac:dyDescent="0.2">
      <c r="D3197" s="130"/>
    </row>
    <row r="3198" spans="4:4" x14ac:dyDescent="0.2">
      <c r="D3198" s="130"/>
    </row>
    <row r="3199" spans="4:4" x14ac:dyDescent="0.2">
      <c r="D3199" s="130"/>
    </row>
    <row r="3200" spans="4:4" x14ac:dyDescent="0.2">
      <c r="D3200" s="130"/>
    </row>
    <row r="3201" spans="4:4" x14ac:dyDescent="0.2">
      <c r="D3201" s="130"/>
    </row>
    <row r="3202" spans="4:4" x14ac:dyDescent="0.2">
      <c r="D3202" s="130"/>
    </row>
    <row r="3203" spans="4:4" x14ac:dyDescent="0.2">
      <c r="D3203" s="130"/>
    </row>
    <row r="3204" spans="4:4" x14ac:dyDescent="0.2">
      <c r="D3204" s="130"/>
    </row>
    <row r="3205" spans="4:4" x14ac:dyDescent="0.2">
      <c r="D3205" s="130"/>
    </row>
    <row r="3206" spans="4:4" x14ac:dyDescent="0.2">
      <c r="D3206" s="130"/>
    </row>
    <row r="3207" spans="4:4" x14ac:dyDescent="0.2">
      <c r="D3207" s="130"/>
    </row>
    <row r="3208" spans="4:4" x14ac:dyDescent="0.2">
      <c r="D3208" s="130"/>
    </row>
    <row r="3209" spans="4:4" x14ac:dyDescent="0.2">
      <c r="D3209" s="130"/>
    </row>
    <row r="3210" spans="4:4" x14ac:dyDescent="0.2">
      <c r="D3210" s="130"/>
    </row>
    <row r="3211" spans="4:4" x14ac:dyDescent="0.2">
      <c r="D3211" s="130"/>
    </row>
    <row r="3212" spans="4:4" x14ac:dyDescent="0.2">
      <c r="D3212" s="130"/>
    </row>
    <row r="3213" spans="4:4" x14ac:dyDescent="0.2">
      <c r="D3213" s="130"/>
    </row>
    <row r="3214" spans="4:4" x14ac:dyDescent="0.2">
      <c r="D3214" s="130"/>
    </row>
    <row r="3215" spans="4:4" x14ac:dyDescent="0.2">
      <c r="D3215" s="130"/>
    </row>
    <row r="3216" spans="4:4" x14ac:dyDescent="0.2">
      <c r="D3216" s="130"/>
    </row>
    <row r="3217" spans="4:4" x14ac:dyDescent="0.2">
      <c r="D3217" s="130"/>
    </row>
    <row r="3218" spans="4:4" x14ac:dyDescent="0.2">
      <c r="D3218" s="130"/>
    </row>
    <row r="3219" spans="4:4" x14ac:dyDescent="0.2">
      <c r="D3219" s="130"/>
    </row>
    <row r="3220" spans="4:4" x14ac:dyDescent="0.2">
      <c r="D3220" s="130"/>
    </row>
    <row r="3221" spans="4:4" x14ac:dyDescent="0.2">
      <c r="D3221" s="130"/>
    </row>
    <row r="3222" spans="4:4" x14ac:dyDescent="0.2">
      <c r="D3222" s="130"/>
    </row>
    <row r="3223" spans="4:4" x14ac:dyDescent="0.2">
      <c r="D3223" s="130"/>
    </row>
    <row r="3224" spans="4:4" x14ac:dyDescent="0.2">
      <c r="D3224" s="130"/>
    </row>
    <row r="3225" spans="4:4" x14ac:dyDescent="0.2">
      <c r="D3225" s="130"/>
    </row>
    <row r="3226" spans="4:4" x14ac:dyDescent="0.2">
      <c r="D3226" s="130"/>
    </row>
    <row r="3227" spans="4:4" x14ac:dyDescent="0.2">
      <c r="D3227" s="130"/>
    </row>
    <row r="3228" spans="4:4" x14ac:dyDescent="0.2">
      <c r="D3228" s="130"/>
    </row>
    <row r="3229" spans="4:4" x14ac:dyDescent="0.2">
      <c r="D3229" s="130"/>
    </row>
    <row r="3230" spans="4:4" x14ac:dyDescent="0.2">
      <c r="D3230" s="130"/>
    </row>
    <row r="3231" spans="4:4" x14ac:dyDescent="0.2">
      <c r="D3231" s="130"/>
    </row>
    <row r="3232" spans="4:4" x14ac:dyDescent="0.2">
      <c r="D3232" s="130"/>
    </row>
    <row r="3233" spans="4:4" x14ac:dyDescent="0.2">
      <c r="D3233" s="130"/>
    </row>
    <row r="3234" spans="4:4" x14ac:dyDescent="0.2">
      <c r="D3234" s="130"/>
    </row>
    <row r="3235" spans="4:4" x14ac:dyDescent="0.2">
      <c r="D3235" s="130"/>
    </row>
    <row r="3236" spans="4:4" x14ac:dyDescent="0.2">
      <c r="D3236" s="130"/>
    </row>
    <row r="3237" spans="4:4" x14ac:dyDescent="0.2">
      <c r="D3237" s="130"/>
    </row>
    <row r="3238" spans="4:4" x14ac:dyDescent="0.2">
      <c r="D3238" s="130"/>
    </row>
    <row r="3239" spans="4:4" x14ac:dyDescent="0.2">
      <c r="D3239" s="130"/>
    </row>
    <row r="3240" spans="4:4" x14ac:dyDescent="0.2">
      <c r="D3240" s="130"/>
    </row>
    <row r="3241" spans="4:4" x14ac:dyDescent="0.2">
      <c r="D3241" s="130"/>
    </row>
    <row r="3242" spans="4:4" x14ac:dyDescent="0.2">
      <c r="D3242" s="130"/>
    </row>
    <row r="3243" spans="4:4" x14ac:dyDescent="0.2">
      <c r="D3243" s="130"/>
    </row>
    <row r="3244" spans="4:4" x14ac:dyDescent="0.2">
      <c r="D3244" s="130"/>
    </row>
    <row r="3245" spans="4:4" x14ac:dyDescent="0.2">
      <c r="D3245" s="130"/>
    </row>
    <row r="3246" spans="4:4" x14ac:dyDescent="0.2">
      <c r="D3246" s="130"/>
    </row>
    <row r="3247" spans="4:4" x14ac:dyDescent="0.2">
      <c r="D3247" s="130"/>
    </row>
    <row r="3248" spans="4:4" x14ac:dyDescent="0.2">
      <c r="D3248" s="130"/>
    </row>
    <row r="3249" spans="4:4" x14ac:dyDescent="0.2">
      <c r="D3249" s="130"/>
    </row>
    <row r="3250" spans="4:4" x14ac:dyDescent="0.2">
      <c r="D3250" s="130"/>
    </row>
    <row r="3251" spans="4:4" x14ac:dyDescent="0.2">
      <c r="D3251" s="130"/>
    </row>
    <row r="3252" spans="4:4" x14ac:dyDescent="0.2">
      <c r="D3252" s="130"/>
    </row>
    <row r="3253" spans="4:4" x14ac:dyDescent="0.2">
      <c r="D3253" s="130"/>
    </row>
    <row r="3254" spans="4:4" x14ac:dyDescent="0.2">
      <c r="D3254" s="130"/>
    </row>
    <row r="3255" spans="4:4" x14ac:dyDescent="0.2">
      <c r="D3255" s="130"/>
    </row>
    <row r="3256" spans="4:4" x14ac:dyDescent="0.2">
      <c r="D3256" s="130"/>
    </row>
    <row r="3257" spans="4:4" x14ac:dyDescent="0.2">
      <c r="D3257" s="130"/>
    </row>
    <row r="3258" spans="4:4" x14ac:dyDescent="0.2">
      <c r="D3258" s="130"/>
    </row>
    <row r="3259" spans="4:4" x14ac:dyDescent="0.2">
      <c r="D3259" s="130"/>
    </row>
    <row r="3260" spans="4:4" x14ac:dyDescent="0.2">
      <c r="D3260" s="130"/>
    </row>
    <row r="3261" spans="4:4" x14ac:dyDescent="0.2">
      <c r="D3261" s="130"/>
    </row>
    <row r="3262" spans="4:4" x14ac:dyDescent="0.2">
      <c r="D3262" s="130"/>
    </row>
    <row r="3263" spans="4:4" x14ac:dyDescent="0.2">
      <c r="D3263" s="130"/>
    </row>
    <row r="3264" spans="4:4" x14ac:dyDescent="0.2">
      <c r="D3264" s="130"/>
    </row>
    <row r="3265" spans="4:4" x14ac:dyDescent="0.2">
      <c r="D3265" s="130"/>
    </row>
    <row r="3266" spans="4:4" x14ac:dyDescent="0.2">
      <c r="D3266" s="130"/>
    </row>
    <row r="3267" spans="4:4" x14ac:dyDescent="0.2">
      <c r="D3267" s="130"/>
    </row>
    <row r="3268" spans="4:4" x14ac:dyDescent="0.2">
      <c r="D3268" s="130"/>
    </row>
    <row r="3269" spans="4:4" x14ac:dyDescent="0.2">
      <c r="D3269" s="130"/>
    </row>
    <row r="3270" spans="4:4" x14ac:dyDescent="0.2">
      <c r="D3270" s="130"/>
    </row>
    <row r="3271" spans="4:4" x14ac:dyDescent="0.2">
      <c r="D3271" s="130"/>
    </row>
    <row r="3272" spans="4:4" x14ac:dyDescent="0.2">
      <c r="D3272" s="130"/>
    </row>
    <row r="3273" spans="4:4" x14ac:dyDescent="0.2">
      <c r="D3273" s="130"/>
    </row>
    <row r="3274" spans="4:4" x14ac:dyDescent="0.2">
      <c r="D3274" s="130"/>
    </row>
    <row r="3275" spans="4:4" x14ac:dyDescent="0.2">
      <c r="D3275" s="130"/>
    </row>
    <row r="3276" spans="4:4" x14ac:dyDescent="0.2">
      <c r="D3276" s="130"/>
    </row>
    <row r="3277" spans="4:4" x14ac:dyDescent="0.2">
      <c r="D3277" s="130"/>
    </row>
    <row r="3278" spans="4:4" x14ac:dyDescent="0.2">
      <c r="D3278" s="130"/>
    </row>
    <row r="3279" spans="4:4" x14ac:dyDescent="0.2">
      <c r="D3279" s="130"/>
    </row>
    <row r="3280" spans="4:4" x14ac:dyDescent="0.2">
      <c r="D3280" s="130"/>
    </row>
    <row r="3281" spans="4:4" x14ac:dyDescent="0.2">
      <c r="D3281" s="130"/>
    </row>
    <row r="3282" spans="4:4" x14ac:dyDescent="0.2">
      <c r="D3282" s="130"/>
    </row>
    <row r="3283" spans="4:4" x14ac:dyDescent="0.2">
      <c r="D3283" s="130"/>
    </row>
    <row r="3284" spans="4:4" x14ac:dyDescent="0.2">
      <c r="D3284" s="130"/>
    </row>
    <row r="3285" spans="4:4" x14ac:dyDescent="0.2">
      <c r="D3285" s="130"/>
    </row>
    <row r="3286" spans="4:4" x14ac:dyDescent="0.2">
      <c r="D3286" s="130"/>
    </row>
    <row r="3287" spans="4:4" x14ac:dyDescent="0.2">
      <c r="D3287" s="130"/>
    </row>
    <row r="3288" spans="4:4" x14ac:dyDescent="0.2">
      <c r="D3288" s="130"/>
    </row>
    <row r="3289" spans="4:4" x14ac:dyDescent="0.2">
      <c r="D3289" s="130"/>
    </row>
    <row r="3290" spans="4:4" x14ac:dyDescent="0.2">
      <c r="D3290" s="130"/>
    </row>
    <row r="3291" spans="4:4" x14ac:dyDescent="0.2">
      <c r="D3291" s="130"/>
    </row>
    <row r="3292" spans="4:4" x14ac:dyDescent="0.2">
      <c r="D3292" s="130"/>
    </row>
    <row r="3293" spans="4:4" x14ac:dyDescent="0.2">
      <c r="D3293" s="130"/>
    </row>
    <row r="3294" spans="4:4" x14ac:dyDescent="0.2">
      <c r="D3294" s="130"/>
    </row>
    <row r="3295" spans="4:4" x14ac:dyDescent="0.2">
      <c r="D3295" s="130"/>
    </row>
    <row r="3296" spans="4:4" x14ac:dyDescent="0.2">
      <c r="D3296" s="130"/>
    </row>
    <row r="3297" spans="4:4" x14ac:dyDescent="0.2">
      <c r="D3297" s="130"/>
    </row>
    <row r="3298" spans="4:4" x14ac:dyDescent="0.2">
      <c r="D3298" s="130"/>
    </row>
    <row r="3299" spans="4:4" x14ac:dyDescent="0.2">
      <c r="D3299" s="130"/>
    </row>
    <row r="3300" spans="4:4" x14ac:dyDescent="0.2">
      <c r="D3300" s="130"/>
    </row>
    <row r="3301" spans="4:4" x14ac:dyDescent="0.2">
      <c r="D3301" s="130"/>
    </row>
    <row r="3302" spans="4:4" x14ac:dyDescent="0.2">
      <c r="D3302" s="130"/>
    </row>
    <row r="3303" spans="4:4" x14ac:dyDescent="0.2">
      <c r="D3303" s="130"/>
    </row>
    <row r="3304" spans="4:4" x14ac:dyDescent="0.2">
      <c r="D3304" s="130"/>
    </row>
    <row r="3305" spans="4:4" x14ac:dyDescent="0.2">
      <c r="D3305" s="130"/>
    </row>
    <row r="3306" spans="4:4" x14ac:dyDescent="0.2">
      <c r="D3306" s="130"/>
    </row>
    <row r="3307" spans="4:4" x14ac:dyDescent="0.2">
      <c r="D3307" s="130"/>
    </row>
    <row r="3308" spans="4:4" x14ac:dyDescent="0.2">
      <c r="D3308" s="130"/>
    </row>
    <row r="3309" spans="4:4" x14ac:dyDescent="0.2">
      <c r="D3309" s="130"/>
    </row>
    <row r="3310" spans="4:4" x14ac:dyDescent="0.2">
      <c r="D3310" s="130"/>
    </row>
    <row r="3311" spans="4:4" x14ac:dyDescent="0.2">
      <c r="D3311" s="130"/>
    </row>
    <row r="3312" spans="4:4" x14ac:dyDescent="0.2">
      <c r="D3312" s="130"/>
    </row>
    <row r="3313" spans="4:4" x14ac:dyDescent="0.2">
      <c r="D3313" s="130"/>
    </row>
    <row r="3314" spans="4:4" x14ac:dyDescent="0.2">
      <c r="D3314" s="130"/>
    </row>
    <row r="3315" spans="4:4" x14ac:dyDescent="0.2">
      <c r="D3315" s="130"/>
    </row>
    <row r="3316" spans="4:4" x14ac:dyDescent="0.2">
      <c r="D3316" s="130"/>
    </row>
    <row r="3317" spans="4:4" x14ac:dyDescent="0.2">
      <c r="D3317" s="130"/>
    </row>
    <row r="3318" spans="4:4" x14ac:dyDescent="0.2">
      <c r="D3318" s="130"/>
    </row>
    <row r="3319" spans="4:4" x14ac:dyDescent="0.2">
      <c r="D3319" s="130"/>
    </row>
    <row r="3320" spans="4:4" x14ac:dyDescent="0.2">
      <c r="D3320" s="130"/>
    </row>
    <row r="3321" spans="4:4" x14ac:dyDescent="0.2">
      <c r="D3321" s="130"/>
    </row>
    <row r="3322" spans="4:4" x14ac:dyDescent="0.2">
      <c r="D3322" s="130"/>
    </row>
    <row r="3323" spans="4:4" x14ac:dyDescent="0.2">
      <c r="D3323" s="130"/>
    </row>
    <row r="3324" spans="4:4" x14ac:dyDescent="0.2">
      <c r="D3324" s="130"/>
    </row>
    <row r="3325" spans="4:4" x14ac:dyDescent="0.2">
      <c r="D3325" s="130"/>
    </row>
    <row r="3326" spans="4:4" x14ac:dyDescent="0.2">
      <c r="D3326" s="130"/>
    </row>
    <row r="3327" spans="4:4" x14ac:dyDescent="0.2">
      <c r="D3327" s="130"/>
    </row>
    <row r="3328" spans="4:4" x14ac:dyDescent="0.2">
      <c r="D3328" s="130"/>
    </row>
    <row r="3329" spans="4:4" x14ac:dyDescent="0.2">
      <c r="D3329" s="130"/>
    </row>
    <row r="3330" spans="4:4" x14ac:dyDescent="0.2">
      <c r="D3330" s="130"/>
    </row>
    <row r="3331" spans="4:4" x14ac:dyDescent="0.2">
      <c r="D3331" s="130"/>
    </row>
    <row r="3332" spans="4:4" x14ac:dyDescent="0.2">
      <c r="D3332" s="130"/>
    </row>
    <row r="3333" spans="4:4" x14ac:dyDescent="0.2">
      <c r="D3333" s="130"/>
    </row>
    <row r="3334" spans="4:4" x14ac:dyDescent="0.2">
      <c r="D3334" s="130"/>
    </row>
    <row r="3335" spans="4:4" x14ac:dyDescent="0.2">
      <c r="D3335" s="130"/>
    </row>
    <row r="3336" spans="4:4" x14ac:dyDescent="0.2">
      <c r="D3336" s="130"/>
    </row>
    <row r="3337" spans="4:4" x14ac:dyDescent="0.2">
      <c r="D3337" s="130"/>
    </row>
    <row r="3338" spans="4:4" x14ac:dyDescent="0.2">
      <c r="D3338" s="130"/>
    </row>
    <row r="3339" spans="4:4" x14ac:dyDescent="0.2">
      <c r="D3339" s="130"/>
    </row>
    <row r="3340" spans="4:4" x14ac:dyDescent="0.2">
      <c r="D3340" s="130"/>
    </row>
    <row r="3341" spans="4:4" x14ac:dyDescent="0.2">
      <c r="D3341" s="130"/>
    </row>
    <row r="3342" spans="4:4" x14ac:dyDescent="0.2">
      <c r="D3342" s="130"/>
    </row>
    <row r="3343" spans="4:4" x14ac:dyDescent="0.2">
      <c r="D3343" s="130"/>
    </row>
    <row r="3344" spans="4:4" x14ac:dyDescent="0.2">
      <c r="D3344" s="130"/>
    </row>
    <row r="3345" spans="4:4" x14ac:dyDescent="0.2">
      <c r="D3345" s="130"/>
    </row>
    <row r="3346" spans="4:4" x14ac:dyDescent="0.2">
      <c r="D3346" s="130"/>
    </row>
    <row r="3347" spans="4:4" x14ac:dyDescent="0.2">
      <c r="D3347" s="130"/>
    </row>
    <row r="3348" spans="4:4" x14ac:dyDescent="0.2">
      <c r="D3348" s="130"/>
    </row>
    <row r="3349" spans="4:4" x14ac:dyDescent="0.2">
      <c r="D3349" s="130"/>
    </row>
    <row r="3350" spans="4:4" x14ac:dyDescent="0.2">
      <c r="D3350" s="130"/>
    </row>
    <row r="3351" spans="4:4" x14ac:dyDescent="0.2">
      <c r="D3351" s="130"/>
    </row>
    <row r="3352" spans="4:4" x14ac:dyDescent="0.2">
      <c r="D3352" s="130"/>
    </row>
    <row r="3353" spans="4:4" x14ac:dyDescent="0.2">
      <c r="D3353" s="130"/>
    </row>
    <row r="3354" spans="4:4" x14ac:dyDescent="0.2">
      <c r="D3354" s="130"/>
    </row>
    <row r="3355" spans="4:4" x14ac:dyDescent="0.2">
      <c r="D3355" s="130"/>
    </row>
    <row r="3356" spans="4:4" x14ac:dyDescent="0.2">
      <c r="D3356" s="130"/>
    </row>
    <row r="3357" spans="4:4" x14ac:dyDescent="0.2">
      <c r="D3357" s="130"/>
    </row>
    <row r="3358" spans="4:4" x14ac:dyDescent="0.2">
      <c r="D3358" s="130"/>
    </row>
    <row r="3359" spans="4:4" x14ac:dyDescent="0.2">
      <c r="D3359" s="130"/>
    </row>
    <row r="3360" spans="4:4" x14ac:dyDescent="0.2">
      <c r="D3360" s="130"/>
    </row>
    <row r="3361" spans="4:4" x14ac:dyDescent="0.2">
      <c r="D3361" s="130"/>
    </row>
    <row r="3362" spans="4:4" x14ac:dyDescent="0.2">
      <c r="D3362" s="130"/>
    </row>
    <row r="3363" spans="4:4" x14ac:dyDescent="0.2">
      <c r="D3363" s="130"/>
    </row>
    <row r="3364" spans="4:4" x14ac:dyDescent="0.2">
      <c r="D3364" s="130"/>
    </row>
    <row r="3365" spans="4:4" x14ac:dyDescent="0.2">
      <c r="D3365" s="130"/>
    </row>
    <row r="3366" spans="4:4" x14ac:dyDescent="0.2">
      <c r="D3366" s="130"/>
    </row>
    <row r="3367" spans="4:4" x14ac:dyDescent="0.2">
      <c r="D3367" s="130"/>
    </row>
    <row r="3368" spans="4:4" x14ac:dyDescent="0.2">
      <c r="D3368" s="130"/>
    </row>
    <row r="3369" spans="4:4" x14ac:dyDescent="0.2">
      <c r="D3369" s="130"/>
    </row>
    <row r="3370" spans="4:4" x14ac:dyDescent="0.2">
      <c r="D3370" s="130"/>
    </row>
    <row r="3371" spans="4:4" x14ac:dyDescent="0.2">
      <c r="D3371" s="130"/>
    </row>
    <row r="3372" spans="4:4" x14ac:dyDescent="0.2">
      <c r="D3372" s="130"/>
    </row>
    <row r="3373" spans="4:4" x14ac:dyDescent="0.2">
      <c r="D3373" s="130"/>
    </row>
    <row r="3374" spans="4:4" x14ac:dyDescent="0.2">
      <c r="D3374" s="130"/>
    </row>
    <row r="3375" spans="4:4" x14ac:dyDescent="0.2">
      <c r="D3375" s="130"/>
    </row>
    <row r="3376" spans="4:4" x14ac:dyDescent="0.2">
      <c r="D3376" s="130"/>
    </row>
    <row r="3377" spans="4:4" x14ac:dyDescent="0.2">
      <c r="D3377" s="130"/>
    </row>
    <row r="3378" spans="4:4" x14ac:dyDescent="0.2">
      <c r="D3378" s="130"/>
    </row>
    <row r="3379" spans="4:4" x14ac:dyDescent="0.2">
      <c r="D3379" s="130"/>
    </row>
    <row r="3380" spans="4:4" x14ac:dyDescent="0.2">
      <c r="D3380" s="130"/>
    </row>
    <row r="3381" spans="4:4" x14ac:dyDescent="0.2">
      <c r="D3381" s="130"/>
    </row>
    <row r="3382" spans="4:4" x14ac:dyDescent="0.2">
      <c r="D3382" s="130"/>
    </row>
    <row r="3383" spans="4:4" x14ac:dyDescent="0.2">
      <c r="D3383" s="130"/>
    </row>
    <row r="3384" spans="4:4" x14ac:dyDescent="0.2">
      <c r="D3384" s="130"/>
    </row>
    <row r="3385" spans="4:4" x14ac:dyDescent="0.2">
      <c r="D3385" s="130"/>
    </row>
    <row r="3386" spans="4:4" x14ac:dyDescent="0.2">
      <c r="D3386" s="130"/>
    </row>
    <row r="3387" spans="4:4" x14ac:dyDescent="0.2">
      <c r="D3387" s="130"/>
    </row>
    <row r="3388" spans="4:4" x14ac:dyDescent="0.2">
      <c r="D3388" s="130"/>
    </row>
    <row r="3389" spans="4:4" x14ac:dyDescent="0.2">
      <c r="D3389" s="130"/>
    </row>
    <row r="3390" spans="4:4" x14ac:dyDescent="0.2">
      <c r="D3390" s="130"/>
    </row>
    <row r="3391" spans="4:4" x14ac:dyDescent="0.2">
      <c r="D3391" s="130"/>
    </row>
    <row r="3392" spans="4:4" x14ac:dyDescent="0.2">
      <c r="D3392" s="130"/>
    </row>
    <row r="3393" spans="4:4" x14ac:dyDescent="0.2">
      <c r="D3393" s="130"/>
    </row>
    <row r="3394" spans="4:4" x14ac:dyDescent="0.2">
      <c r="D3394" s="130"/>
    </row>
    <row r="3395" spans="4:4" x14ac:dyDescent="0.2">
      <c r="D3395" s="130"/>
    </row>
    <row r="3396" spans="4:4" x14ac:dyDescent="0.2">
      <c r="D3396" s="130"/>
    </row>
    <row r="3397" spans="4:4" x14ac:dyDescent="0.2">
      <c r="D3397" s="130"/>
    </row>
    <row r="3398" spans="4:4" x14ac:dyDescent="0.2">
      <c r="D3398" s="130"/>
    </row>
    <row r="3399" spans="4:4" x14ac:dyDescent="0.2">
      <c r="D3399" s="130"/>
    </row>
    <row r="3400" spans="4:4" x14ac:dyDescent="0.2">
      <c r="D3400" s="130"/>
    </row>
    <row r="3401" spans="4:4" x14ac:dyDescent="0.2">
      <c r="D3401" s="130"/>
    </row>
    <row r="3402" spans="4:4" x14ac:dyDescent="0.2">
      <c r="D3402" s="130"/>
    </row>
    <row r="3403" spans="4:4" x14ac:dyDescent="0.2">
      <c r="D3403" s="130"/>
    </row>
    <row r="3404" spans="4:4" x14ac:dyDescent="0.2">
      <c r="D3404" s="130"/>
    </row>
    <row r="3405" spans="4:4" x14ac:dyDescent="0.2">
      <c r="D3405" s="130"/>
    </row>
    <row r="3406" spans="4:4" x14ac:dyDescent="0.2">
      <c r="D3406" s="130"/>
    </row>
    <row r="3407" spans="4:4" x14ac:dyDescent="0.2">
      <c r="D3407" s="130"/>
    </row>
    <row r="3408" spans="4:4" x14ac:dyDescent="0.2">
      <c r="D3408" s="130"/>
    </row>
    <row r="3409" spans="4:4" x14ac:dyDescent="0.2">
      <c r="D3409" s="130"/>
    </row>
    <row r="3410" spans="4:4" x14ac:dyDescent="0.2">
      <c r="D3410" s="130"/>
    </row>
    <row r="3411" spans="4:4" x14ac:dyDescent="0.2">
      <c r="D3411" s="130"/>
    </row>
    <row r="3412" spans="4:4" x14ac:dyDescent="0.2">
      <c r="D3412" s="130"/>
    </row>
    <row r="3413" spans="4:4" x14ac:dyDescent="0.2">
      <c r="D3413" s="130"/>
    </row>
    <row r="3414" spans="4:4" x14ac:dyDescent="0.2">
      <c r="D3414" s="130"/>
    </row>
    <row r="3415" spans="4:4" x14ac:dyDescent="0.2">
      <c r="D3415" s="130"/>
    </row>
    <row r="3416" spans="4:4" x14ac:dyDescent="0.2">
      <c r="D3416" s="130"/>
    </row>
    <row r="3417" spans="4:4" x14ac:dyDescent="0.2">
      <c r="D3417" s="130"/>
    </row>
    <row r="3418" spans="4:4" x14ac:dyDescent="0.2">
      <c r="D3418" s="130"/>
    </row>
    <row r="3419" spans="4:4" x14ac:dyDescent="0.2">
      <c r="D3419" s="130"/>
    </row>
    <row r="3420" spans="4:4" x14ac:dyDescent="0.2">
      <c r="D3420" s="130"/>
    </row>
    <row r="3421" spans="4:4" x14ac:dyDescent="0.2">
      <c r="D3421" s="130"/>
    </row>
    <row r="3422" spans="4:4" x14ac:dyDescent="0.2">
      <c r="D3422" s="130"/>
    </row>
    <row r="3423" spans="4:4" x14ac:dyDescent="0.2">
      <c r="D3423" s="130"/>
    </row>
    <row r="3424" spans="4:4" x14ac:dyDescent="0.2">
      <c r="D3424" s="130"/>
    </row>
    <row r="3425" spans="4:4" x14ac:dyDescent="0.2">
      <c r="D3425" s="130"/>
    </row>
    <row r="3426" spans="4:4" x14ac:dyDescent="0.2">
      <c r="D3426" s="130"/>
    </row>
    <row r="3427" spans="4:4" x14ac:dyDescent="0.2">
      <c r="D3427" s="130"/>
    </row>
    <row r="3428" spans="4:4" x14ac:dyDescent="0.2">
      <c r="D3428" s="130"/>
    </row>
    <row r="3429" spans="4:4" x14ac:dyDescent="0.2">
      <c r="D3429" s="130"/>
    </row>
    <row r="3430" spans="4:4" x14ac:dyDescent="0.2">
      <c r="D3430" s="130"/>
    </row>
    <row r="3431" spans="4:4" x14ac:dyDescent="0.2">
      <c r="D3431" s="130"/>
    </row>
    <row r="3432" spans="4:4" x14ac:dyDescent="0.2">
      <c r="D3432" s="130"/>
    </row>
    <row r="3433" spans="4:4" x14ac:dyDescent="0.2">
      <c r="D3433" s="130"/>
    </row>
    <row r="3434" spans="4:4" x14ac:dyDescent="0.2">
      <c r="D3434" s="130"/>
    </row>
    <row r="3435" spans="4:4" x14ac:dyDescent="0.2">
      <c r="D3435" s="130"/>
    </row>
    <row r="3436" spans="4:4" x14ac:dyDescent="0.2">
      <c r="D3436" s="130"/>
    </row>
    <row r="3437" spans="4:4" x14ac:dyDescent="0.2">
      <c r="D3437" s="130"/>
    </row>
    <row r="3438" spans="4:4" x14ac:dyDescent="0.2">
      <c r="D3438" s="130"/>
    </row>
    <row r="3439" spans="4:4" x14ac:dyDescent="0.2">
      <c r="D3439" s="130"/>
    </row>
    <row r="3440" spans="4:4" x14ac:dyDescent="0.2">
      <c r="D3440" s="130"/>
    </row>
    <row r="3441" spans="4:4" x14ac:dyDescent="0.2">
      <c r="D3441" s="130"/>
    </row>
    <row r="3442" spans="4:4" x14ac:dyDescent="0.2">
      <c r="D3442" s="130"/>
    </row>
    <row r="3443" spans="4:4" x14ac:dyDescent="0.2">
      <c r="D3443" s="130"/>
    </row>
    <row r="3444" spans="4:4" x14ac:dyDescent="0.2">
      <c r="D3444" s="130"/>
    </row>
    <row r="3445" spans="4:4" x14ac:dyDescent="0.2">
      <c r="D3445" s="130"/>
    </row>
    <row r="3446" spans="4:4" x14ac:dyDescent="0.2">
      <c r="D3446" s="130"/>
    </row>
    <row r="3447" spans="4:4" x14ac:dyDescent="0.2">
      <c r="D3447" s="130"/>
    </row>
    <row r="3448" spans="4:4" x14ac:dyDescent="0.2">
      <c r="D3448" s="130"/>
    </row>
    <row r="3449" spans="4:4" x14ac:dyDescent="0.2">
      <c r="D3449" s="130"/>
    </row>
    <row r="3450" spans="4:4" x14ac:dyDescent="0.2">
      <c r="D3450" s="130"/>
    </row>
    <row r="3451" spans="4:4" x14ac:dyDescent="0.2">
      <c r="D3451" s="130"/>
    </row>
    <row r="3452" spans="4:4" x14ac:dyDescent="0.2">
      <c r="D3452" s="130"/>
    </row>
    <row r="3453" spans="4:4" x14ac:dyDescent="0.2">
      <c r="D3453" s="130"/>
    </row>
    <row r="3454" spans="4:4" x14ac:dyDescent="0.2">
      <c r="D3454" s="130"/>
    </row>
    <row r="3455" spans="4:4" x14ac:dyDescent="0.2">
      <c r="D3455" s="130"/>
    </row>
    <row r="3456" spans="4:4" x14ac:dyDescent="0.2">
      <c r="D3456" s="130"/>
    </row>
    <row r="3457" spans="4:4" x14ac:dyDescent="0.2">
      <c r="D3457" s="130"/>
    </row>
    <row r="3458" spans="4:4" x14ac:dyDescent="0.2">
      <c r="D3458" s="130"/>
    </row>
    <row r="3459" spans="4:4" x14ac:dyDescent="0.2">
      <c r="D3459" s="130"/>
    </row>
    <row r="3460" spans="4:4" x14ac:dyDescent="0.2">
      <c r="D3460" s="130"/>
    </row>
    <row r="3461" spans="4:4" x14ac:dyDescent="0.2">
      <c r="D3461" s="130"/>
    </row>
    <row r="3462" spans="4:4" x14ac:dyDescent="0.2">
      <c r="D3462" s="130"/>
    </row>
    <row r="3463" spans="4:4" x14ac:dyDescent="0.2">
      <c r="D3463" s="130"/>
    </row>
    <row r="3464" spans="4:4" x14ac:dyDescent="0.2">
      <c r="D3464" s="130"/>
    </row>
    <row r="3465" spans="4:4" x14ac:dyDescent="0.2">
      <c r="D3465" s="130"/>
    </row>
    <row r="3466" spans="4:4" x14ac:dyDescent="0.2">
      <c r="D3466" s="130"/>
    </row>
    <row r="3467" spans="4:4" x14ac:dyDescent="0.2">
      <c r="D3467" s="130"/>
    </row>
    <row r="3468" spans="4:4" x14ac:dyDescent="0.2">
      <c r="D3468" s="130"/>
    </row>
    <row r="3469" spans="4:4" x14ac:dyDescent="0.2">
      <c r="D3469" s="130"/>
    </row>
    <row r="3470" spans="4:4" x14ac:dyDescent="0.2">
      <c r="D3470" s="130"/>
    </row>
    <row r="3471" spans="4:4" x14ac:dyDescent="0.2">
      <c r="D3471" s="130"/>
    </row>
    <row r="3472" spans="4:4" x14ac:dyDescent="0.2">
      <c r="D3472" s="130"/>
    </row>
    <row r="3473" spans="4:4" x14ac:dyDescent="0.2">
      <c r="D3473" s="130"/>
    </row>
    <row r="3474" spans="4:4" x14ac:dyDescent="0.2">
      <c r="D3474" s="130"/>
    </row>
    <row r="3475" spans="4:4" x14ac:dyDescent="0.2">
      <c r="D3475" s="130"/>
    </row>
    <row r="3476" spans="4:4" x14ac:dyDescent="0.2">
      <c r="D3476" s="130"/>
    </row>
    <row r="3477" spans="4:4" x14ac:dyDescent="0.2">
      <c r="D3477" s="130"/>
    </row>
    <row r="3478" spans="4:4" x14ac:dyDescent="0.2">
      <c r="D3478" s="130"/>
    </row>
    <row r="3479" spans="4:4" x14ac:dyDescent="0.2">
      <c r="D3479" s="130"/>
    </row>
    <row r="3480" spans="4:4" x14ac:dyDescent="0.2">
      <c r="D3480" s="130"/>
    </row>
    <row r="3481" spans="4:4" x14ac:dyDescent="0.2">
      <c r="D3481" s="130"/>
    </row>
    <row r="3482" spans="4:4" x14ac:dyDescent="0.2">
      <c r="D3482" s="130"/>
    </row>
    <row r="3483" spans="4:4" x14ac:dyDescent="0.2">
      <c r="D3483" s="130"/>
    </row>
    <row r="3484" spans="4:4" x14ac:dyDescent="0.2">
      <c r="D3484" s="130"/>
    </row>
    <row r="3485" spans="4:4" x14ac:dyDescent="0.2">
      <c r="D3485" s="130"/>
    </row>
    <row r="3486" spans="4:4" x14ac:dyDescent="0.2">
      <c r="D3486" s="130"/>
    </row>
    <row r="3487" spans="4:4" x14ac:dyDescent="0.2">
      <c r="D3487" s="130"/>
    </row>
    <row r="3488" spans="4:4" x14ac:dyDescent="0.2">
      <c r="D3488" s="130"/>
    </row>
    <row r="3489" spans="4:4" x14ac:dyDescent="0.2">
      <c r="D3489" s="130"/>
    </row>
    <row r="3490" spans="4:4" x14ac:dyDescent="0.2">
      <c r="D3490" s="130"/>
    </row>
    <row r="3491" spans="4:4" x14ac:dyDescent="0.2">
      <c r="D3491" s="130"/>
    </row>
    <row r="3492" spans="4:4" x14ac:dyDescent="0.2">
      <c r="D3492" s="130"/>
    </row>
    <row r="3493" spans="4:4" x14ac:dyDescent="0.2">
      <c r="D3493" s="130"/>
    </row>
    <row r="3494" spans="4:4" x14ac:dyDescent="0.2">
      <c r="D3494" s="130"/>
    </row>
    <row r="3495" spans="4:4" x14ac:dyDescent="0.2">
      <c r="D3495" s="130"/>
    </row>
    <row r="3496" spans="4:4" x14ac:dyDescent="0.2">
      <c r="D3496" s="130"/>
    </row>
    <row r="3497" spans="4:4" x14ac:dyDescent="0.2">
      <c r="D3497" s="130"/>
    </row>
    <row r="3498" spans="4:4" x14ac:dyDescent="0.2">
      <c r="D3498" s="130"/>
    </row>
    <row r="3499" spans="4:4" x14ac:dyDescent="0.2">
      <c r="D3499" s="130"/>
    </row>
    <row r="3500" spans="4:4" x14ac:dyDescent="0.2">
      <c r="D3500" s="130"/>
    </row>
    <row r="3501" spans="4:4" x14ac:dyDescent="0.2">
      <c r="D3501" s="130"/>
    </row>
    <row r="3502" spans="4:4" x14ac:dyDescent="0.2">
      <c r="D3502" s="130"/>
    </row>
    <row r="3503" spans="4:4" x14ac:dyDescent="0.2">
      <c r="D3503" s="130"/>
    </row>
    <row r="3504" spans="4:4" x14ac:dyDescent="0.2">
      <c r="D3504" s="130"/>
    </row>
    <row r="3505" spans="4:4" x14ac:dyDescent="0.2">
      <c r="D3505" s="130"/>
    </row>
    <row r="3506" spans="4:4" x14ac:dyDescent="0.2">
      <c r="D3506" s="130"/>
    </row>
    <row r="3507" spans="4:4" x14ac:dyDescent="0.2">
      <c r="D3507" s="130"/>
    </row>
    <row r="3508" spans="4:4" x14ac:dyDescent="0.2">
      <c r="D3508" s="130"/>
    </row>
    <row r="3509" spans="4:4" x14ac:dyDescent="0.2">
      <c r="D3509" s="130"/>
    </row>
    <row r="3510" spans="4:4" x14ac:dyDescent="0.2">
      <c r="D3510" s="130"/>
    </row>
    <row r="3511" spans="4:4" x14ac:dyDescent="0.2">
      <c r="D3511" s="130"/>
    </row>
    <row r="3512" spans="4:4" x14ac:dyDescent="0.2">
      <c r="D3512" s="130"/>
    </row>
    <row r="3513" spans="4:4" x14ac:dyDescent="0.2">
      <c r="D3513" s="130"/>
    </row>
    <row r="3514" spans="4:4" x14ac:dyDescent="0.2">
      <c r="D3514" s="130"/>
    </row>
    <row r="3515" spans="4:4" x14ac:dyDescent="0.2">
      <c r="D3515" s="130"/>
    </row>
    <row r="3516" spans="4:4" x14ac:dyDescent="0.2">
      <c r="D3516" s="130"/>
    </row>
    <row r="3517" spans="4:4" x14ac:dyDescent="0.2">
      <c r="D3517" s="130"/>
    </row>
    <row r="3518" spans="4:4" x14ac:dyDescent="0.2">
      <c r="D3518" s="130"/>
    </row>
    <row r="3519" spans="4:4" x14ac:dyDescent="0.2">
      <c r="D3519" s="130"/>
    </row>
    <row r="3520" spans="4:4" x14ac:dyDescent="0.2">
      <c r="D3520" s="130"/>
    </row>
    <row r="3521" spans="4:4" x14ac:dyDescent="0.2">
      <c r="D3521" s="130"/>
    </row>
    <row r="3522" spans="4:4" x14ac:dyDescent="0.2">
      <c r="D3522" s="130"/>
    </row>
    <row r="3523" spans="4:4" x14ac:dyDescent="0.2">
      <c r="D3523" s="130"/>
    </row>
    <row r="3524" spans="4:4" x14ac:dyDescent="0.2">
      <c r="D3524" s="130"/>
    </row>
    <row r="3525" spans="4:4" x14ac:dyDescent="0.2">
      <c r="D3525" s="130"/>
    </row>
    <row r="3526" spans="4:4" x14ac:dyDescent="0.2">
      <c r="D3526" s="130"/>
    </row>
    <row r="3527" spans="4:4" x14ac:dyDescent="0.2">
      <c r="D3527" s="130"/>
    </row>
    <row r="3528" spans="4:4" x14ac:dyDescent="0.2">
      <c r="D3528" s="130"/>
    </row>
    <row r="3529" spans="4:4" x14ac:dyDescent="0.2">
      <c r="D3529" s="130"/>
    </row>
    <row r="3530" spans="4:4" x14ac:dyDescent="0.2">
      <c r="D3530" s="130"/>
    </row>
    <row r="3531" spans="4:4" x14ac:dyDescent="0.2">
      <c r="D3531" s="130"/>
    </row>
    <row r="3532" spans="4:4" x14ac:dyDescent="0.2">
      <c r="D3532" s="130"/>
    </row>
    <row r="3533" spans="4:4" x14ac:dyDescent="0.2">
      <c r="D3533" s="130"/>
    </row>
    <row r="3534" spans="4:4" x14ac:dyDescent="0.2">
      <c r="D3534" s="130"/>
    </row>
    <row r="3535" spans="4:4" x14ac:dyDescent="0.2">
      <c r="D3535" s="130"/>
    </row>
    <row r="3536" spans="4:4" x14ac:dyDescent="0.2">
      <c r="D3536" s="130"/>
    </row>
    <row r="3537" spans="4:4" x14ac:dyDescent="0.2">
      <c r="D3537" s="130"/>
    </row>
    <row r="3538" spans="4:4" x14ac:dyDescent="0.2">
      <c r="D3538" s="130"/>
    </row>
    <row r="3539" spans="4:4" x14ac:dyDescent="0.2">
      <c r="D3539" s="130"/>
    </row>
    <row r="3540" spans="4:4" x14ac:dyDescent="0.2">
      <c r="D3540" s="130"/>
    </row>
    <row r="3541" spans="4:4" x14ac:dyDescent="0.2">
      <c r="D3541" s="130"/>
    </row>
    <row r="3542" spans="4:4" x14ac:dyDescent="0.2">
      <c r="D3542" s="130"/>
    </row>
    <row r="3543" spans="4:4" x14ac:dyDescent="0.2">
      <c r="D3543" s="130"/>
    </row>
    <row r="3544" spans="4:4" x14ac:dyDescent="0.2">
      <c r="D3544" s="130"/>
    </row>
    <row r="3545" spans="4:4" x14ac:dyDescent="0.2">
      <c r="D3545" s="130"/>
    </row>
    <row r="3546" spans="4:4" x14ac:dyDescent="0.2">
      <c r="D3546" s="130"/>
    </row>
    <row r="3547" spans="4:4" x14ac:dyDescent="0.2">
      <c r="D3547" s="130"/>
    </row>
    <row r="3548" spans="4:4" x14ac:dyDescent="0.2">
      <c r="D3548" s="130"/>
    </row>
    <row r="3549" spans="4:4" x14ac:dyDescent="0.2">
      <c r="D3549" s="130"/>
    </row>
    <row r="3550" spans="4:4" x14ac:dyDescent="0.2">
      <c r="D3550" s="130"/>
    </row>
    <row r="3551" spans="4:4" x14ac:dyDescent="0.2">
      <c r="D3551" s="130"/>
    </row>
    <row r="3552" spans="4:4" x14ac:dyDescent="0.2">
      <c r="D3552" s="130"/>
    </row>
    <row r="3553" spans="4:4" x14ac:dyDescent="0.2">
      <c r="D3553" s="130"/>
    </row>
    <row r="3554" spans="4:4" x14ac:dyDescent="0.2">
      <c r="D3554" s="130"/>
    </row>
    <row r="3555" spans="4:4" x14ac:dyDescent="0.2">
      <c r="D3555" s="130"/>
    </row>
    <row r="3556" spans="4:4" x14ac:dyDescent="0.2">
      <c r="D3556" s="130"/>
    </row>
    <row r="3557" spans="4:4" x14ac:dyDescent="0.2">
      <c r="D3557" s="130"/>
    </row>
    <row r="3558" spans="4:4" x14ac:dyDescent="0.2">
      <c r="D3558" s="130"/>
    </row>
    <row r="3559" spans="4:4" x14ac:dyDescent="0.2">
      <c r="D3559" s="130"/>
    </row>
    <row r="3560" spans="4:4" x14ac:dyDescent="0.2">
      <c r="D3560" s="130"/>
    </row>
    <row r="3561" spans="4:4" x14ac:dyDescent="0.2">
      <c r="D3561" s="130"/>
    </row>
    <row r="3562" spans="4:4" x14ac:dyDescent="0.2">
      <c r="D3562" s="130"/>
    </row>
    <row r="3563" spans="4:4" x14ac:dyDescent="0.2">
      <c r="D3563" s="130"/>
    </row>
    <row r="3564" spans="4:4" x14ac:dyDescent="0.2">
      <c r="D3564" s="130"/>
    </row>
    <row r="3565" spans="4:4" x14ac:dyDescent="0.2">
      <c r="D3565" s="130"/>
    </row>
    <row r="3566" spans="4:4" x14ac:dyDescent="0.2">
      <c r="D3566" s="130"/>
    </row>
    <row r="3567" spans="4:4" x14ac:dyDescent="0.2">
      <c r="D3567" s="130"/>
    </row>
    <row r="3568" spans="4:4" x14ac:dyDescent="0.2">
      <c r="D3568" s="130"/>
    </row>
    <row r="3569" spans="4:4" x14ac:dyDescent="0.2">
      <c r="D3569" s="130"/>
    </row>
    <row r="3570" spans="4:4" x14ac:dyDescent="0.2">
      <c r="D3570" s="130"/>
    </row>
    <row r="3571" spans="4:4" x14ac:dyDescent="0.2">
      <c r="D3571" s="130"/>
    </row>
    <row r="3572" spans="4:4" x14ac:dyDescent="0.2">
      <c r="D3572" s="130"/>
    </row>
    <row r="3573" spans="4:4" x14ac:dyDescent="0.2">
      <c r="D3573" s="130"/>
    </row>
    <row r="3574" spans="4:4" x14ac:dyDescent="0.2">
      <c r="D3574" s="130"/>
    </row>
    <row r="3575" spans="4:4" x14ac:dyDescent="0.2">
      <c r="D3575" s="130"/>
    </row>
    <row r="3576" spans="4:4" x14ac:dyDescent="0.2">
      <c r="D3576" s="130"/>
    </row>
    <row r="3577" spans="4:4" x14ac:dyDescent="0.2">
      <c r="D3577" s="130"/>
    </row>
    <row r="3578" spans="4:4" x14ac:dyDescent="0.2">
      <c r="D3578" s="130"/>
    </row>
    <row r="3579" spans="4:4" x14ac:dyDescent="0.2">
      <c r="D3579" s="130"/>
    </row>
    <row r="3580" spans="4:4" x14ac:dyDescent="0.2">
      <c r="D3580" s="130"/>
    </row>
    <row r="3581" spans="4:4" x14ac:dyDescent="0.2">
      <c r="D3581" s="130"/>
    </row>
    <row r="3582" spans="4:4" x14ac:dyDescent="0.2">
      <c r="D3582" s="130"/>
    </row>
    <row r="3583" spans="4:4" x14ac:dyDescent="0.2">
      <c r="D3583" s="130"/>
    </row>
    <row r="3584" spans="4:4" x14ac:dyDescent="0.2">
      <c r="D3584" s="130"/>
    </row>
    <row r="3585" spans="4:4" x14ac:dyDescent="0.2">
      <c r="D3585" s="130"/>
    </row>
    <row r="3586" spans="4:4" x14ac:dyDescent="0.2">
      <c r="D3586" s="130"/>
    </row>
    <row r="3587" spans="4:4" x14ac:dyDescent="0.2">
      <c r="D3587" s="130"/>
    </row>
    <row r="3588" spans="4:4" x14ac:dyDescent="0.2">
      <c r="D3588" s="130"/>
    </row>
    <row r="3589" spans="4:4" x14ac:dyDescent="0.2">
      <c r="D3589" s="130"/>
    </row>
    <row r="3590" spans="4:4" x14ac:dyDescent="0.2">
      <c r="D3590" s="130"/>
    </row>
    <row r="3591" spans="4:4" x14ac:dyDescent="0.2">
      <c r="D3591" s="130"/>
    </row>
    <row r="3592" spans="4:4" x14ac:dyDescent="0.2">
      <c r="D3592" s="130"/>
    </row>
    <row r="3593" spans="4:4" x14ac:dyDescent="0.2">
      <c r="D3593" s="130"/>
    </row>
    <row r="3594" spans="4:4" x14ac:dyDescent="0.2">
      <c r="D3594" s="130"/>
    </row>
    <row r="3595" spans="4:4" x14ac:dyDescent="0.2">
      <c r="D3595" s="130"/>
    </row>
    <row r="3596" spans="4:4" x14ac:dyDescent="0.2">
      <c r="D3596" s="130"/>
    </row>
    <row r="3597" spans="4:4" x14ac:dyDescent="0.2">
      <c r="D3597" s="130"/>
    </row>
    <row r="3598" spans="4:4" x14ac:dyDescent="0.2">
      <c r="D3598" s="130"/>
    </row>
    <row r="3599" spans="4:4" x14ac:dyDescent="0.2">
      <c r="D3599" s="130"/>
    </row>
    <row r="3600" spans="4:4" x14ac:dyDescent="0.2">
      <c r="D3600" s="130"/>
    </row>
    <row r="3601" spans="4:4" x14ac:dyDescent="0.2">
      <c r="D3601" s="130"/>
    </row>
    <row r="3602" spans="4:4" x14ac:dyDescent="0.2">
      <c r="D3602" s="130"/>
    </row>
    <row r="3603" spans="4:4" x14ac:dyDescent="0.2">
      <c r="D3603" s="130"/>
    </row>
    <row r="3604" spans="4:4" x14ac:dyDescent="0.2">
      <c r="D3604" s="130"/>
    </row>
    <row r="3605" spans="4:4" x14ac:dyDescent="0.2">
      <c r="D3605" s="130"/>
    </row>
    <row r="3606" spans="4:4" x14ac:dyDescent="0.2">
      <c r="D3606" s="130"/>
    </row>
    <row r="3607" spans="4:4" x14ac:dyDescent="0.2">
      <c r="D3607" s="130"/>
    </row>
    <row r="3608" spans="4:4" x14ac:dyDescent="0.2">
      <c r="D3608" s="130"/>
    </row>
    <row r="3609" spans="4:4" x14ac:dyDescent="0.2">
      <c r="D3609" s="130"/>
    </row>
    <row r="3610" spans="4:4" x14ac:dyDescent="0.2">
      <c r="D3610" s="130"/>
    </row>
    <row r="3611" spans="4:4" x14ac:dyDescent="0.2">
      <c r="D3611" s="130"/>
    </row>
    <row r="3612" spans="4:4" x14ac:dyDescent="0.2">
      <c r="D3612" s="130"/>
    </row>
    <row r="3613" spans="4:4" x14ac:dyDescent="0.2">
      <c r="D3613" s="130"/>
    </row>
    <row r="3614" spans="4:4" x14ac:dyDescent="0.2">
      <c r="D3614" s="130"/>
    </row>
    <row r="3615" spans="4:4" x14ac:dyDescent="0.2">
      <c r="D3615" s="130"/>
    </row>
    <row r="3616" spans="4:4" x14ac:dyDescent="0.2">
      <c r="D3616" s="130"/>
    </row>
    <row r="3617" spans="4:4" x14ac:dyDescent="0.2">
      <c r="D3617" s="130"/>
    </row>
    <row r="3618" spans="4:4" x14ac:dyDescent="0.2">
      <c r="D3618" s="130"/>
    </row>
    <row r="3619" spans="4:4" x14ac:dyDescent="0.2">
      <c r="D3619" s="130"/>
    </row>
    <row r="3620" spans="4:4" x14ac:dyDescent="0.2">
      <c r="D3620" s="130"/>
    </row>
    <row r="3621" spans="4:4" x14ac:dyDescent="0.2">
      <c r="D3621" s="130"/>
    </row>
    <row r="3622" spans="4:4" x14ac:dyDescent="0.2">
      <c r="D3622" s="130"/>
    </row>
    <row r="3623" spans="4:4" x14ac:dyDescent="0.2">
      <c r="D3623" s="130"/>
    </row>
    <row r="3624" spans="4:4" x14ac:dyDescent="0.2">
      <c r="D3624" s="130"/>
    </row>
    <row r="3625" spans="4:4" x14ac:dyDescent="0.2">
      <c r="D3625" s="130"/>
    </row>
    <row r="3626" spans="4:4" x14ac:dyDescent="0.2">
      <c r="D3626" s="130"/>
    </row>
    <row r="3627" spans="4:4" x14ac:dyDescent="0.2">
      <c r="D3627" s="130"/>
    </row>
    <row r="3628" spans="4:4" x14ac:dyDescent="0.2">
      <c r="D3628" s="130"/>
    </row>
    <row r="3629" spans="4:4" x14ac:dyDescent="0.2">
      <c r="D3629" s="130"/>
    </row>
    <row r="3630" spans="4:4" x14ac:dyDescent="0.2">
      <c r="D3630" s="130"/>
    </row>
    <row r="3631" spans="4:4" x14ac:dyDescent="0.2">
      <c r="D3631" s="130"/>
    </row>
    <row r="3632" spans="4:4" x14ac:dyDescent="0.2">
      <c r="D3632" s="130"/>
    </row>
    <row r="3633" spans="4:4" x14ac:dyDescent="0.2">
      <c r="D3633" s="130"/>
    </row>
    <row r="3634" spans="4:4" x14ac:dyDescent="0.2">
      <c r="D3634" s="130"/>
    </row>
    <row r="3635" spans="4:4" x14ac:dyDescent="0.2">
      <c r="D3635" s="130"/>
    </row>
    <row r="3636" spans="4:4" x14ac:dyDescent="0.2">
      <c r="D3636" s="130"/>
    </row>
    <row r="3637" spans="4:4" x14ac:dyDescent="0.2">
      <c r="D3637" s="130"/>
    </row>
    <row r="3638" spans="4:4" x14ac:dyDescent="0.2">
      <c r="D3638" s="130"/>
    </row>
    <row r="3639" spans="4:4" x14ac:dyDescent="0.2">
      <c r="D3639" s="130"/>
    </row>
    <row r="3640" spans="4:4" x14ac:dyDescent="0.2">
      <c r="D3640" s="130"/>
    </row>
    <row r="3641" spans="4:4" x14ac:dyDescent="0.2">
      <c r="D3641" s="130"/>
    </row>
    <row r="3642" spans="4:4" x14ac:dyDescent="0.2">
      <c r="D3642" s="130"/>
    </row>
    <row r="3643" spans="4:4" x14ac:dyDescent="0.2">
      <c r="D3643" s="130"/>
    </row>
    <row r="3644" spans="4:4" x14ac:dyDescent="0.2">
      <c r="D3644" s="130"/>
    </row>
    <row r="3645" spans="4:4" x14ac:dyDescent="0.2">
      <c r="D3645" s="130"/>
    </row>
    <row r="3646" spans="4:4" x14ac:dyDescent="0.2">
      <c r="D3646" s="130"/>
    </row>
    <row r="3647" spans="4:4" x14ac:dyDescent="0.2">
      <c r="D3647" s="130"/>
    </row>
    <row r="3648" spans="4:4" x14ac:dyDescent="0.2">
      <c r="D3648" s="130"/>
    </row>
    <row r="3649" spans="4:4" x14ac:dyDescent="0.2">
      <c r="D3649" s="130"/>
    </row>
    <row r="3650" spans="4:4" x14ac:dyDescent="0.2">
      <c r="D3650" s="130"/>
    </row>
    <row r="3651" spans="4:4" x14ac:dyDescent="0.2">
      <c r="D3651" s="130"/>
    </row>
    <row r="3652" spans="4:4" x14ac:dyDescent="0.2">
      <c r="D3652" s="130"/>
    </row>
    <row r="3653" spans="4:4" x14ac:dyDescent="0.2">
      <c r="D3653" s="130"/>
    </row>
    <row r="3654" spans="4:4" x14ac:dyDescent="0.2">
      <c r="D3654" s="130"/>
    </row>
    <row r="3655" spans="4:4" x14ac:dyDescent="0.2">
      <c r="D3655" s="130"/>
    </row>
    <row r="3656" spans="4:4" x14ac:dyDescent="0.2">
      <c r="D3656" s="130"/>
    </row>
    <row r="3657" spans="4:4" x14ac:dyDescent="0.2">
      <c r="D3657" s="130"/>
    </row>
    <row r="3658" spans="4:4" x14ac:dyDescent="0.2">
      <c r="D3658" s="130"/>
    </row>
    <row r="3659" spans="4:4" x14ac:dyDescent="0.2">
      <c r="D3659" s="130"/>
    </row>
    <row r="3660" spans="4:4" x14ac:dyDescent="0.2">
      <c r="D3660" s="130"/>
    </row>
    <row r="3661" spans="4:4" x14ac:dyDescent="0.2">
      <c r="D3661" s="130"/>
    </row>
    <row r="3662" spans="4:4" x14ac:dyDescent="0.2">
      <c r="D3662" s="130"/>
    </row>
    <row r="3663" spans="4:4" x14ac:dyDescent="0.2">
      <c r="D3663" s="130"/>
    </row>
    <row r="3664" spans="4:4" x14ac:dyDescent="0.2">
      <c r="D3664" s="130"/>
    </row>
    <row r="3665" spans="4:4" x14ac:dyDescent="0.2">
      <c r="D3665" s="130"/>
    </row>
    <row r="3666" spans="4:4" x14ac:dyDescent="0.2">
      <c r="D3666" s="130"/>
    </row>
    <row r="3667" spans="4:4" x14ac:dyDescent="0.2">
      <c r="D3667" s="130"/>
    </row>
    <row r="3668" spans="4:4" x14ac:dyDescent="0.2">
      <c r="D3668" s="130"/>
    </row>
    <row r="3669" spans="4:4" x14ac:dyDescent="0.2">
      <c r="D3669" s="130"/>
    </row>
    <row r="3670" spans="4:4" x14ac:dyDescent="0.2">
      <c r="D3670" s="130"/>
    </row>
    <row r="3671" spans="4:4" x14ac:dyDescent="0.2">
      <c r="D3671" s="130"/>
    </row>
    <row r="3672" spans="4:4" x14ac:dyDescent="0.2">
      <c r="D3672" s="130"/>
    </row>
    <row r="3673" spans="4:4" x14ac:dyDescent="0.2">
      <c r="D3673" s="130"/>
    </row>
    <row r="3674" spans="4:4" x14ac:dyDescent="0.2">
      <c r="D3674" s="130"/>
    </row>
    <row r="3675" spans="4:4" x14ac:dyDescent="0.2">
      <c r="D3675" s="130"/>
    </row>
    <row r="3676" spans="4:4" x14ac:dyDescent="0.2">
      <c r="D3676" s="130"/>
    </row>
    <row r="3677" spans="4:4" x14ac:dyDescent="0.2">
      <c r="D3677" s="130"/>
    </row>
    <row r="3678" spans="4:4" x14ac:dyDescent="0.2">
      <c r="D3678" s="130"/>
    </row>
    <row r="3679" spans="4:4" x14ac:dyDescent="0.2">
      <c r="D3679" s="130"/>
    </row>
    <row r="3680" spans="4:4" x14ac:dyDescent="0.2">
      <c r="D3680" s="130"/>
    </row>
    <row r="3681" spans="4:4" x14ac:dyDescent="0.2">
      <c r="D3681" s="130"/>
    </row>
    <row r="3682" spans="4:4" x14ac:dyDescent="0.2">
      <c r="D3682" s="130"/>
    </row>
    <row r="3683" spans="4:4" x14ac:dyDescent="0.2">
      <c r="D3683" s="130"/>
    </row>
    <row r="3684" spans="4:4" x14ac:dyDescent="0.2">
      <c r="D3684" s="130"/>
    </row>
    <row r="3685" spans="4:4" x14ac:dyDescent="0.2">
      <c r="D3685" s="130"/>
    </row>
    <row r="3686" spans="4:4" x14ac:dyDescent="0.2">
      <c r="D3686" s="130"/>
    </row>
    <row r="3687" spans="4:4" x14ac:dyDescent="0.2">
      <c r="D3687" s="130"/>
    </row>
    <row r="3688" spans="4:4" x14ac:dyDescent="0.2">
      <c r="D3688" s="130"/>
    </row>
    <row r="3689" spans="4:4" x14ac:dyDescent="0.2">
      <c r="D3689" s="130"/>
    </row>
    <row r="3690" spans="4:4" x14ac:dyDescent="0.2">
      <c r="D3690" s="130"/>
    </row>
    <row r="3691" spans="4:4" x14ac:dyDescent="0.2">
      <c r="D3691" s="130"/>
    </row>
    <row r="3692" spans="4:4" x14ac:dyDescent="0.2">
      <c r="D3692" s="130"/>
    </row>
    <row r="3693" spans="4:4" x14ac:dyDescent="0.2">
      <c r="D3693" s="130"/>
    </row>
    <row r="3694" spans="4:4" x14ac:dyDescent="0.2">
      <c r="D3694" s="130"/>
    </row>
    <row r="3695" spans="4:4" x14ac:dyDescent="0.2">
      <c r="D3695" s="130"/>
    </row>
    <row r="3696" spans="4:4" x14ac:dyDescent="0.2">
      <c r="D3696" s="130"/>
    </row>
    <row r="3697" spans="4:4" x14ac:dyDescent="0.2">
      <c r="D3697" s="130"/>
    </row>
    <row r="3698" spans="4:4" x14ac:dyDescent="0.2">
      <c r="D3698" s="130"/>
    </row>
    <row r="3699" spans="4:4" x14ac:dyDescent="0.2">
      <c r="D3699" s="130"/>
    </row>
    <row r="3700" spans="4:4" x14ac:dyDescent="0.2">
      <c r="D3700" s="130"/>
    </row>
    <row r="3701" spans="4:4" x14ac:dyDescent="0.2">
      <c r="D3701" s="130"/>
    </row>
    <row r="3702" spans="4:4" x14ac:dyDescent="0.2">
      <c r="D3702" s="130"/>
    </row>
    <row r="3703" spans="4:4" x14ac:dyDescent="0.2">
      <c r="D3703" s="130"/>
    </row>
    <row r="3704" spans="4:4" x14ac:dyDescent="0.2">
      <c r="D3704" s="130"/>
    </row>
    <row r="3705" spans="4:4" x14ac:dyDescent="0.2">
      <c r="D3705" s="130"/>
    </row>
    <row r="3706" spans="4:4" x14ac:dyDescent="0.2">
      <c r="D3706" s="130"/>
    </row>
    <row r="3707" spans="4:4" x14ac:dyDescent="0.2">
      <c r="D3707" s="130"/>
    </row>
    <row r="3708" spans="4:4" x14ac:dyDescent="0.2">
      <c r="D3708" s="130"/>
    </row>
    <row r="3709" spans="4:4" x14ac:dyDescent="0.2">
      <c r="D3709" s="130"/>
    </row>
    <row r="3710" spans="4:4" x14ac:dyDescent="0.2">
      <c r="D3710" s="130"/>
    </row>
    <row r="3711" spans="4:4" x14ac:dyDescent="0.2">
      <c r="D3711" s="130"/>
    </row>
    <row r="3712" spans="4:4" x14ac:dyDescent="0.2">
      <c r="D3712" s="130"/>
    </row>
    <row r="3713" spans="4:4" x14ac:dyDescent="0.2">
      <c r="D3713" s="130"/>
    </row>
    <row r="3714" spans="4:4" x14ac:dyDescent="0.2">
      <c r="D3714" s="130"/>
    </row>
    <row r="3715" spans="4:4" x14ac:dyDescent="0.2">
      <c r="D3715" s="130"/>
    </row>
    <row r="3716" spans="4:4" x14ac:dyDescent="0.2">
      <c r="D3716" s="130"/>
    </row>
    <row r="3717" spans="4:4" x14ac:dyDescent="0.2">
      <c r="D3717" s="130"/>
    </row>
    <row r="3718" spans="4:4" x14ac:dyDescent="0.2">
      <c r="D3718" s="130"/>
    </row>
    <row r="3719" spans="4:4" x14ac:dyDescent="0.2">
      <c r="D3719" s="130"/>
    </row>
    <row r="3720" spans="4:4" x14ac:dyDescent="0.2">
      <c r="D3720" s="130"/>
    </row>
    <row r="3721" spans="4:4" x14ac:dyDescent="0.2">
      <c r="D3721" s="130"/>
    </row>
    <row r="3722" spans="4:4" x14ac:dyDescent="0.2">
      <c r="D3722" s="130"/>
    </row>
    <row r="3723" spans="4:4" x14ac:dyDescent="0.2">
      <c r="D3723" s="130"/>
    </row>
    <row r="3724" spans="4:4" x14ac:dyDescent="0.2">
      <c r="D3724" s="130"/>
    </row>
    <row r="3725" spans="4:4" x14ac:dyDescent="0.2">
      <c r="D3725" s="130"/>
    </row>
    <row r="3726" spans="4:4" x14ac:dyDescent="0.2">
      <c r="D3726" s="130"/>
    </row>
    <row r="3727" spans="4:4" x14ac:dyDescent="0.2">
      <c r="D3727" s="130"/>
    </row>
    <row r="3728" spans="4:4" x14ac:dyDescent="0.2">
      <c r="D3728" s="130"/>
    </row>
    <row r="3729" spans="4:4" x14ac:dyDescent="0.2">
      <c r="D3729" s="130"/>
    </row>
    <row r="3730" spans="4:4" x14ac:dyDescent="0.2">
      <c r="D3730" s="130"/>
    </row>
    <row r="3731" spans="4:4" x14ac:dyDescent="0.2">
      <c r="D3731" s="130"/>
    </row>
    <row r="3732" spans="4:4" x14ac:dyDescent="0.2">
      <c r="D3732" s="130"/>
    </row>
    <row r="3733" spans="4:4" x14ac:dyDescent="0.2">
      <c r="D3733" s="130"/>
    </row>
    <row r="3734" spans="4:4" x14ac:dyDescent="0.2">
      <c r="D3734" s="130"/>
    </row>
    <row r="3735" spans="4:4" x14ac:dyDescent="0.2">
      <c r="D3735" s="130"/>
    </row>
    <row r="3736" spans="4:4" x14ac:dyDescent="0.2">
      <c r="D3736" s="130"/>
    </row>
    <row r="3737" spans="4:4" x14ac:dyDescent="0.2">
      <c r="D3737" s="130"/>
    </row>
    <row r="3738" spans="4:4" x14ac:dyDescent="0.2">
      <c r="D3738" s="130"/>
    </row>
    <row r="3739" spans="4:4" x14ac:dyDescent="0.2">
      <c r="D3739" s="130"/>
    </row>
    <row r="3740" spans="4:4" x14ac:dyDescent="0.2">
      <c r="D3740" s="130"/>
    </row>
    <row r="3741" spans="4:4" x14ac:dyDescent="0.2">
      <c r="D3741" s="130"/>
    </row>
    <row r="3742" spans="4:4" x14ac:dyDescent="0.2">
      <c r="D3742" s="130"/>
    </row>
    <row r="3743" spans="4:4" x14ac:dyDescent="0.2">
      <c r="D3743" s="130"/>
    </row>
    <row r="3744" spans="4:4" x14ac:dyDescent="0.2">
      <c r="D3744" s="130"/>
    </row>
    <row r="3745" spans="4:4" x14ac:dyDescent="0.2">
      <c r="D3745" s="130"/>
    </row>
    <row r="3746" spans="4:4" x14ac:dyDescent="0.2">
      <c r="D3746" s="130"/>
    </row>
    <row r="3747" spans="4:4" x14ac:dyDescent="0.2">
      <c r="D3747" s="130"/>
    </row>
    <row r="3748" spans="4:4" x14ac:dyDescent="0.2">
      <c r="D3748" s="130"/>
    </row>
    <row r="3749" spans="4:4" x14ac:dyDescent="0.2">
      <c r="D3749" s="130"/>
    </row>
    <row r="3750" spans="4:4" x14ac:dyDescent="0.2">
      <c r="D3750" s="130"/>
    </row>
    <row r="3751" spans="4:4" x14ac:dyDescent="0.2">
      <c r="D3751" s="130"/>
    </row>
    <row r="3752" spans="4:4" x14ac:dyDescent="0.2">
      <c r="D3752" s="130"/>
    </row>
    <row r="3753" spans="4:4" x14ac:dyDescent="0.2">
      <c r="D3753" s="130"/>
    </row>
    <row r="3754" spans="4:4" x14ac:dyDescent="0.2">
      <c r="D3754" s="130"/>
    </row>
    <row r="3755" spans="4:4" x14ac:dyDescent="0.2">
      <c r="D3755" s="130"/>
    </row>
    <row r="3756" spans="4:4" x14ac:dyDescent="0.2">
      <c r="D3756" s="130"/>
    </row>
    <row r="3757" spans="4:4" x14ac:dyDescent="0.2">
      <c r="D3757" s="130"/>
    </row>
    <row r="3758" spans="4:4" x14ac:dyDescent="0.2">
      <c r="D3758" s="130"/>
    </row>
    <row r="3759" spans="4:4" x14ac:dyDescent="0.2">
      <c r="D3759" s="130"/>
    </row>
    <row r="3760" spans="4:4" x14ac:dyDescent="0.2">
      <c r="D3760" s="130"/>
    </row>
    <row r="3761" spans="4:4" x14ac:dyDescent="0.2">
      <c r="D3761" s="130"/>
    </row>
    <row r="3762" spans="4:4" x14ac:dyDescent="0.2">
      <c r="D3762" s="130"/>
    </row>
    <row r="3763" spans="4:4" x14ac:dyDescent="0.2">
      <c r="D3763" s="130"/>
    </row>
    <row r="3764" spans="4:4" x14ac:dyDescent="0.2">
      <c r="D3764" s="130"/>
    </row>
    <row r="3765" spans="4:4" x14ac:dyDescent="0.2">
      <c r="D3765" s="130"/>
    </row>
    <row r="3766" spans="4:4" x14ac:dyDescent="0.2">
      <c r="D3766" s="130"/>
    </row>
    <row r="3767" spans="4:4" x14ac:dyDescent="0.2">
      <c r="D3767" s="130"/>
    </row>
    <row r="3768" spans="4:4" x14ac:dyDescent="0.2">
      <c r="D3768" s="130"/>
    </row>
    <row r="3769" spans="4:4" x14ac:dyDescent="0.2">
      <c r="D3769" s="130"/>
    </row>
    <row r="3770" spans="4:4" x14ac:dyDescent="0.2">
      <c r="D3770" s="130"/>
    </row>
    <row r="3771" spans="4:4" x14ac:dyDescent="0.2">
      <c r="D3771" s="130"/>
    </row>
    <row r="3772" spans="4:4" x14ac:dyDescent="0.2">
      <c r="D3772" s="130"/>
    </row>
    <row r="3773" spans="4:4" x14ac:dyDescent="0.2">
      <c r="D3773" s="130"/>
    </row>
    <row r="3774" spans="4:4" x14ac:dyDescent="0.2">
      <c r="D3774" s="130"/>
    </row>
    <row r="3775" spans="4:4" x14ac:dyDescent="0.2">
      <c r="D3775" s="130"/>
    </row>
    <row r="3776" spans="4:4" x14ac:dyDescent="0.2">
      <c r="D3776" s="130"/>
    </row>
    <row r="3777" spans="4:4" x14ac:dyDescent="0.2">
      <c r="D3777" s="130"/>
    </row>
    <row r="3778" spans="4:4" x14ac:dyDescent="0.2">
      <c r="D3778" s="130"/>
    </row>
    <row r="3779" spans="4:4" x14ac:dyDescent="0.2">
      <c r="D3779" s="130"/>
    </row>
    <row r="3780" spans="4:4" x14ac:dyDescent="0.2">
      <c r="D3780" s="130"/>
    </row>
    <row r="3781" spans="4:4" x14ac:dyDescent="0.2">
      <c r="D3781" s="130"/>
    </row>
    <row r="3782" spans="4:4" x14ac:dyDescent="0.2">
      <c r="D3782" s="130"/>
    </row>
    <row r="3783" spans="4:4" x14ac:dyDescent="0.2">
      <c r="D3783" s="130"/>
    </row>
    <row r="3784" spans="4:4" x14ac:dyDescent="0.2">
      <c r="D3784" s="130"/>
    </row>
    <row r="3785" spans="4:4" x14ac:dyDescent="0.2">
      <c r="D3785" s="130"/>
    </row>
    <row r="3786" spans="4:4" x14ac:dyDescent="0.2">
      <c r="D3786" s="130"/>
    </row>
    <row r="3787" spans="4:4" x14ac:dyDescent="0.2">
      <c r="D3787" s="130"/>
    </row>
    <row r="3788" spans="4:4" x14ac:dyDescent="0.2">
      <c r="D3788" s="130"/>
    </row>
    <row r="3789" spans="4:4" x14ac:dyDescent="0.2">
      <c r="D3789" s="130"/>
    </row>
    <row r="3790" spans="4:4" x14ac:dyDescent="0.2">
      <c r="D3790" s="130"/>
    </row>
    <row r="3791" spans="4:4" x14ac:dyDescent="0.2">
      <c r="D3791" s="130"/>
    </row>
    <row r="3792" spans="4:4" x14ac:dyDescent="0.2">
      <c r="D3792" s="130"/>
    </row>
    <row r="3793" spans="4:4" x14ac:dyDescent="0.2">
      <c r="D3793" s="130"/>
    </row>
    <row r="3794" spans="4:4" x14ac:dyDescent="0.2">
      <c r="D3794" s="130"/>
    </row>
    <row r="3795" spans="4:4" x14ac:dyDescent="0.2">
      <c r="D3795" s="130"/>
    </row>
    <row r="3796" spans="4:4" x14ac:dyDescent="0.2">
      <c r="D3796" s="130"/>
    </row>
    <row r="3797" spans="4:4" x14ac:dyDescent="0.2">
      <c r="D3797" s="130"/>
    </row>
    <row r="3798" spans="4:4" x14ac:dyDescent="0.2">
      <c r="D3798" s="130"/>
    </row>
    <row r="3799" spans="4:4" x14ac:dyDescent="0.2">
      <c r="D3799" s="130"/>
    </row>
    <row r="3800" spans="4:4" x14ac:dyDescent="0.2">
      <c r="D3800" s="130"/>
    </row>
    <row r="3801" spans="4:4" x14ac:dyDescent="0.2">
      <c r="D3801" s="130"/>
    </row>
    <row r="3802" spans="4:4" x14ac:dyDescent="0.2">
      <c r="D3802" s="130"/>
    </row>
    <row r="3803" spans="4:4" x14ac:dyDescent="0.2">
      <c r="D3803" s="130"/>
    </row>
    <row r="3804" spans="4:4" x14ac:dyDescent="0.2">
      <c r="D3804" s="130"/>
    </row>
    <row r="3805" spans="4:4" x14ac:dyDescent="0.2">
      <c r="D3805" s="130"/>
    </row>
    <row r="3806" spans="4:4" x14ac:dyDescent="0.2">
      <c r="D3806" s="130"/>
    </row>
    <row r="3807" spans="4:4" x14ac:dyDescent="0.2">
      <c r="D3807" s="130"/>
    </row>
    <row r="3808" spans="4:4" x14ac:dyDescent="0.2">
      <c r="D3808" s="130"/>
    </row>
    <row r="3809" spans="4:4" x14ac:dyDescent="0.2">
      <c r="D3809" s="130"/>
    </row>
    <row r="3810" spans="4:4" x14ac:dyDescent="0.2">
      <c r="D3810" s="130"/>
    </row>
    <row r="3811" spans="4:4" x14ac:dyDescent="0.2">
      <c r="D3811" s="130"/>
    </row>
    <row r="3812" spans="4:4" x14ac:dyDescent="0.2">
      <c r="D3812" s="130"/>
    </row>
    <row r="3813" spans="4:4" x14ac:dyDescent="0.2">
      <c r="D3813" s="130"/>
    </row>
    <row r="3814" spans="4:4" x14ac:dyDescent="0.2">
      <c r="D3814" s="130"/>
    </row>
    <row r="3815" spans="4:4" x14ac:dyDescent="0.2">
      <c r="D3815" s="130"/>
    </row>
    <row r="3816" spans="4:4" x14ac:dyDescent="0.2">
      <c r="D3816" s="130"/>
    </row>
    <row r="3817" spans="4:4" x14ac:dyDescent="0.2">
      <c r="D3817" s="130"/>
    </row>
    <row r="3818" spans="4:4" x14ac:dyDescent="0.2">
      <c r="D3818" s="130"/>
    </row>
    <row r="3819" spans="4:4" x14ac:dyDescent="0.2">
      <c r="D3819" s="130"/>
    </row>
    <row r="3820" spans="4:4" x14ac:dyDescent="0.2">
      <c r="D3820" s="130"/>
    </row>
    <row r="3821" spans="4:4" x14ac:dyDescent="0.2">
      <c r="D3821" s="130"/>
    </row>
    <row r="3822" spans="4:4" x14ac:dyDescent="0.2">
      <c r="D3822" s="130"/>
    </row>
    <row r="3823" spans="4:4" x14ac:dyDescent="0.2">
      <c r="D3823" s="130"/>
    </row>
    <row r="3824" spans="4:4" x14ac:dyDescent="0.2">
      <c r="D3824" s="130"/>
    </row>
    <row r="3825" spans="4:4" x14ac:dyDescent="0.2">
      <c r="D3825" s="130"/>
    </row>
    <row r="3826" spans="4:4" x14ac:dyDescent="0.2">
      <c r="D3826" s="130"/>
    </row>
    <row r="3827" spans="4:4" x14ac:dyDescent="0.2">
      <c r="D3827" s="130"/>
    </row>
    <row r="3828" spans="4:4" x14ac:dyDescent="0.2">
      <c r="D3828" s="130"/>
    </row>
    <row r="3829" spans="4:4" x14ac:dyDescent="0.2">
      <c r="D3829" s="130"/>
    </row>
    <row r="3830" spans="4:4" x14ac:dyDescent="0.2">
      <c r="D3830" s="130"/>
    </row>
    <row r="3831" spans="4:4" x14ac:dyDescent="0.2">
      <c r="D3831" s="130"/>
    </row>
    <row r="3832" spans="4:4" x14ac:dyDescent="0.2">
      <c r="D3832" s="130"/>
    </row>
    <row r="3833" spans="4:4" x14ac:dyDescent="0.2">
      <c r="D3833" s="130"/>
    </row>
    <row r="3834" spans="4:4" x14ac:dyDescent="0.2">
      <c r="D3834" s="130"/>
    </row>
    <row r="3835" spans="4:4" x14ac:dyDescent="0.2">
      <c r="D3835" s="130"/>
    </row>
    <row r="3836" spans="4:4" x14ac:dyDescent="0.2">
      <c r="D3836" s="130"/>
    </row>
    <row r="3837" spans="4:4" x14ac:dyDescent="0.2">
      <c r="D3837" s="130"/>
    </row>
    <row r="3838" spans="4:4" x14ac:dyDescent="0.2">
      <c r="D3838" s="130"/>
    </row>
    <row r="3839" spans="4:4" x14ac:dyDescent="0.2">
      <c r="D3839" s="130"/>
    </row>
    <row r="3840" spans="4:4" x14ac:dyDescent="0.2">
      <c r="D3840" s="130"/>
    </row>
    <row r="3841" spans="4:4" x14ac:dyDescent="0.2">
      <c r="D3841" s="130"/>
    </row>
    <row r="3842" spans="4:4" x14ac:dyDescent="0.2">
      <c r="D3842" s="130"/>
    </row>
    <row r="3843" spans="4:4" x14ac:dyDescent="0.2">
      <c r="D3843" s="130"/>
    </row>
    <row r="3844" spans="4:4" x14ac:dyDescent="0.2">
      <c r="D3844" s="130"/>
    </row>
    <row r="3845" spans="4:4" x14ac:dyDescent="0.2">
      <c r="D3845" s="130"/>
    </row>
    <row r="3846" spans="4:4" x14ac:dyDescent="0.2">
      <c r="D3846" s="130"/>
    </row>
    <row r="3847" spans="4:4" x14ac:dyDescent="0.2">
      <c r="D3847" s="130"/>
    </row>
    <row r="3848" spans="4:4" x14ac:dyDescent="0.2">
      <c r="D3848" s="130"/>
    </row>
    <row r="3849" spans="4:4" x14ac:dyDescent="0.2">
      <c r="D3849" s="130"/>
    </row>
    <row r="3850" spans="4:4" x14ac:dyDescent="0.2">
      <c r="D3850" s="130"/>
    </row>
    <row r="3851" spans="4:4" x14ac:dyDescent="0.2">
      <c r="D3851" s="130"/>
    </row>
    <row r="3852" spans="4:4" x14ac:dyDescent="0.2">
      <c r="D3852" s="130"/>
    </row>
    <row r="3853" spans="4:4" x14ac:dyDescent="0.2">
      <c r="D3853" s="130"/>
    </row>
    <row r="3854" spans="4:4" x14ac:dyDescent="0.2">
      <c r="D3854" s="130"/>
    </row>
    <row r="3855" spans="4:4" x14ac:dyDescent="0.2">
      <c r="D3855" s="130"/>
    </row>
    <row r="3856" spans="4:4" x14ac:dyDescent="0.2">
      <c r="D3856" s="130"/>
    </row>
    <row r="3857" spans="4:4" x14ac:dyDescent="0.2">
      <c r="D3857" s="130"/>
    </row>
    <row r="3858" spans="4:4" x14ac:dyDescent="0.2">
      <c r="D3858" s="130"/>
    </row>
    <row r="3859" spans="4:4" x14ac:dyDescent="0.2">
      <c r="D3859" s="130"/>
    </row>
    <row r="3860" spans="4:4" x14ac:dyDescent="0.2">
      <c r="D3860" s="130"/>
    </row>
    <row r="3861" spans="4:4" x14ac:dyDescent="0.2">
      <c r="D3861" s="130"/>
    </row>
    <row r="3862" spans="4:4" x14ac:dyDescent="0.2">
      <c r="D3862" s="130"/>
    </row>
    <row r="3863" spans="4:4" x14ac:dyDescent="0.2">
      <c r="D3863" s="130"/>
    </row>
    <row r="3864" spans="4:4" x14ac:dyDescent="0.2">
      <c r="D3864" s="130"/>
    </row>
    <row r="3865" spans="4:4" x14ac:dyDescent="0.2">
      <c r="D3865" s="130"/>
    </row>
    <row r="3866" spans="4:4" x14ac:dyDescent="0.2">
      <c r="D3866" s="130"/>
    </row>
    <row r="3867" spans="4:4" x14ac:dyDescent="0.2">
      <c r="D3867" s="130"/>
    </row>
    <row r="3868" spans="4:4" x14ac:dyDescent="0.2">
      <c r="D3868" s="130"/>
    </row>
    <row r="3869" spans="4:4" x14ac:dyDescent="0.2">
      <c r="D3869" s="130"/>
    </row>
    <row r="3870" spans="4:4" x14ac:dyDescent="0.2">
      <c r="D3870" s="130"/>
    </row>
    <row r="3871" spans="4:4" x14ac:dyDescent="0.2">
      <c r="D3871" s="130"/>
    </row>
    <row r="3872" spans="4:4" x14ac:dyDescent="0.2">
      <c r="D3872" s="130"/>
    </row>
    <row r="3873" spans="4:4" x14ac:dyDescent="0.2">
      <c r="D3873" s="130"/>
    </row>
    <row r="3874" spans="4:4" x14ac:dyDescent="0.2">
      <c r="D3874" s="130"/>
    </row>
    <row r="3875" spans="4:4" x14ac:dyDescent="0.2">
      <c r="D3875" s="130"/>
    </row>
    <row r="3876" spans="4:4" x14ac:dyDescent="0.2">
      <c r="D3876" s="130"/>
    </row>
    <row r="3877" spans="4:4" x14ac:dyDescent="0.2">
      <c r="D3877" s="130"/>
    </row>
    <row r="3878" spans="4:4" x14ac:dyDescent="0.2">
      <c r="D3878" s="130"/>
    </row>
    <row r="3879" spans="4:4" x14ac:dyDescent="0.2">
      <c r="D3879" s="130"/>
    </row>
    <row r="3880" spans="4:4" x14ac:dyDescent="0.2">
      <c r="D3880" s="130"/>
    </row>
    <row r="3881" spans="4:4" x14ac:dyDescent="0.2">
      <c r="D3881" s="130"/>
    </row>
    <row r="3882" spans="4:4" x14ac:dyDescent="0.2">
      <c r="D3882" s="130"/>
    </row>
    <row r="3883" spans="4:4" x14ac:dyDescent="0.2">
      <c r="D3883" s="130"/>
    </row>
    <row r="3884" spans="4:4" x14ac:dyDescent="0.2">
      <c r="D3884" s="130"/>
    </row>
    <row r="3885" spans="4:4" x14ac:dyDescent="0.2">
      <c r="D3885" s="130"/>
    </row>
    <row r="3886" spans="4:4" x14ac:dyDescent="0.2">
      <c r="D3886" s="130"/>
    </row>
    <row r="3887" spans="4:4" x14ac:dyDescent="0.2">
      <c r="D3887" s="130"/>
    </row>
    <row r="3888" spans="4:4" x14ac:dyDescent="0.2">
      <c r="D3888" s="130"/>
    </row>
    <row r="3889" spans="4:4" x14ac:dyDescent="0.2">
      <c r="D3889" s="130"/>
    </row>
    <row r="3890" spans="4:4" x14ac:dyDescent="0.2">
      <c r="D3890" s="130"/>
    </row>
    <row r="3891" spans="4:4" x14ac:dyDescent="0.2">
      <c r="D3891" s="130"/>
    </row>
    <row r="3892" spans="4:4" x14ac:dyDescent="0.2">
      <c r="D3892" s="130"/>
    </row>
    <row r="3893" spans="4:4" x14ac:dyDescent="0.2">
      <c r="D3893" s="130"/>
    </row>
    <row r="3894" spans="4:4" x14ac:dyDescent="0.2">
      <c r="D3894" s="130"/>
    </row>
    <row r="3895" spans="4:4" x14ac:dyDescent="0.2">
      <c r="D3895" s="130"/>
    </row>
    <row r="3896" spans="4:4" x14ac:dyDescent="0.2">
      <c r="D3896" s="130"/>
    </row>
    <row r="3897" spans="4:4" x14ac:dyDescent="0.2">
      <c r="D3897" s="130"/>
    </row>
    <row r="3898" spans="4:4" x14ac:dyDescent="0.2">
      <c r="D3898" s="130"/>
    </row>
    <row r="3899" spans="4:4" x14ac:dyDescent="0.2">
      <c r="D3899" s="130"/>
    </row>
    <row r="3900" spans="4:4" x14ac:dyDescent="0.2">
      <c r="D3900" s="130"/>
    </row>
    <row r="3901" spans="4:4" x14ac:dyDescent="0.2">
      <c r="D3901" s="130"/>
    </row>
    <row r="3902" spans="4:4" x14ac:dyDescent="0.2">
      <c r="D3902" s="130"/>
    </row>
    <row r="3903" spans="4:4" x14ac:dyDescent="0.2">
      <c r="D3903" s="130"/>
    </row>
    <row r="3904" spans="4:4" x14ac:dyDescent="0.2">
      <c r="D3904" s="130"/>
    </row>
    <row r="3905" spans="4:4" x14ac:dyDescent="0.2">
      <c r="D3905" s="130"/>
    </row>
    <row r="3906" spans="4:4" x14ac:dyDescent="0.2">
      <c r="D3906" s="130"/>
    </row>
    <row r="3907" spans="4:4" x14ac:dyDescent="0.2">
      <c r="D3907" s="130"/>
    </row>
    <row r="3908" spans="4:4" x14ac:dyDescent="0.2">
      <c r="D3908" s="130"/>
    </row>
    <row r="3909" spans="4:4" x14ac:dyDescent="0.2">
      <c r="D3909" s="130"/>
    </row>
    <row r="3910" spans="4:4" x14ac:dyDescent="0.2">
      <c r="D3910" s="130"/>
    </row>
    <row r="3911" spans="4:4" x14ac:dyDescent="0.2">
      <c r="D3911" s="130"/>
    </row>
    <row r="3912" spans="4:4" x14ac:dyDescent="0.2">
      <c r="D3912" s="130"/>
    </row>
    <row r="3913" spans="4:4" x14ac:dyDescent="0.2">
      <c r="D3913" s="130"/>
    </row>
    <row r="3914" spans="4:4" x14ac:dyDescent="0.2">
      <c r="D3914" s="130"/>
    </row>
    <row r="3915" spans="4:4" x14ac:dyDescent="0.2">
      <c r="D3915" s="130"/>
    </row>
    <row r="3916" spans="4:4" x14ac:dyDescent="0.2">
      <c r="D3916" s="130"/>
    </row>
    <row r="3917" spans="4:4" x14ac:dyDescent="0.2">
      <c r="D3917" s="130"/>
    </row>
    <row r="3918" spans="4:4" x14ac:dyDescent="0.2">
      <c r="D3918" s="130"/>
    </row>
    <row r="3919" spans="4:4" x14ac:dyDescent="0.2">
      <c r="D3919" s="130"/>
    </row>
    <row r="3920" spans="4:4" x14ac:dyDescent="0.2">
      <c r="D3920" s="130"/>
    </row>
    <row r="3921" spans="4:4" x14ac:dyDescent="0.2">
      <c r="D3921" s="130"/>
    </row>
    <row r="3922" spans="4:4" x14ac:dyDescent="0.2">
      <c r="D3922" s="130"/>
    </row>
    <row r="3923" spans="4:4" x14ac:dyDescent="0.2">
      <c r="D3923" s="130"/>
    </row>
    <row r="3924" spans="4:4" x14ac:dyDescent="0.2">
      <c r="D3924" s="130"/>
    </row>
    <row r="3925" spans="4:4" x14ac:dyDescent="0.2">
      <c r="D3925" s="130"/>
    </row>
    <row r="3926" spans="4:4" x14ac:dyDescent="0.2">
      <c r="D3926" s="130"/>
    </row>
    <row r="3927" spans="4:4" x14ac:dyDescent="0.2">
      <c r="D3927" s="130"/>
    </row>
    <row r="3928" spans="4:4" x14ac:dyDescent="0.2">
      <c r="D3928" s="130"/>
    </row>
    <row r="3929" spans="4:4" x14ac:dyDescent="0.2">
      <c r="D3929" s="130"/>
    </row>
    <row r="3930" spans="4:4" x14ac:dyDescent="0.2">
      <c r="D3930" s="130"/>
    </row>
    <row r="3931" spans="4:4" x14ac:dyDescent="0.2">
      <c r="D3931" s="130"/>
    </row>
    <row r="3932" spans="4:4" x14ac:dyDescent="0.2">
      <c r="D3932" s="130"/>
    </row>
    <row r="3933" spans="4:4" x14ac:dyDescent="0.2">
      <c r="D3933" s="130"/>
    </row>
    <row r="3934" spans="4:4" x14ac:dyDescent="0.2">
      <c r="D3934" s="130"/>
    </row>
    <row r="3935" spans="4:4" x14ac:dyDescent="0.2">
      <c r="D3935" s="130"/>
    </row>
    <row r="3936" spans="4:4" x14ac:dyDescent="0.2">
      <c r="D3936" s="130"/>
    </row>
    <row r="3937" spans="4:4" x14ac:dyDescent="0.2">
      <c r="D3937" s="130"/>
    </row>
    <row r="3938" spans="4:4" x14ac:dyDescent="0.2">
      <c r="D3938" s="130"/>
    </row>
    <row r="3939" spans="4:4" x14ac:dyDescent="0.2">
      <c r="D3939" s="130"/>
    </row>
    <row r="3940" spans="4:4" x14ac:dyDescent="0.2">
      <c r="D3940" s="130"/>
    </row>
    <row r="3941" spans="4:4" x14ac:dyDescent="0.2">
      <c r="D3941" s="130"/>
    </row>
    <row r="3942" spans="4:4" x14ac:dyDescent="0.2">
      <c r="D3942" s="130"/>
    </row>
    <row r="3943" spans="4:4" x14ac:dyDescent="0.2">
      <c r="D3943" s="130"/>
    </row>
    <row r="3944" spans="4:4" x14ac:dyDescent="0.2">
      <c r="D3944" s="130"/>
    </row>
    <row r="3945" spans="4:4" x14ac:dyDescent="0.2">
      <c r="D3945" s="130"/>
    </row>
    <row r="3946" spans="4:4" x14ac:dyDescent="0.2">
      <c r="D3946" s="130"/>
    </row>
    <row r="3947" spans="4:4" x14ac:dyDescent="0.2">
      <c r="D3947" s="130"/>
    </row>
    <row r="3948" spans="4:4" x14ac:dyDescent="0.2">
      <c r="D3948" s="130"/>
    </row>
    <row r="3949" spans="4:4" x14ac:dyDescent="0.2">
      <c r="D3949" s="130"/>
    </row>
    <row r="3950" spans="4:4" x14ac:dyDescent="0.2">
      <c r="D3950" s="130"/>
    </row>
    <row r="3951" spans="4:4" x14ac:dyDescent="0.2">
      <c r="D3951" s="130"/>
    </row>
    <row r="3952" spans="4:4" x14ac:dyDescent="0.2">
      <c r="D3952" s="130"/>
    </row>
    <row r="3953" spans="4:4" x14ac:dyDescent="0.2">
      <c r="D3953" s="130"/>
    </row>
    <row r="3954" spans="4:4" x14ac:dyDescent="0.2">
      <c r="D3954" s="130"/>
    </row>
    <row r="3955" spans="4:4" x14ac:dyDescent="0.2">
      <c r="D3955" s="130"/>
    </row>
    <row r="3956" spans="4:4" x14ac:dyDescent="0.2">
      <c r="D3956" s="130"/>
    </row>
    <row r="3957" spans="4:4" x14ac:dyDescent="0.2">
      <c r="D3957" s="130"/>
    </row>
    <row r="3958" spans="4:4" x14ac:dyDescent="0.2">
      <c r="D3958" s="130"/>
    </row>
    <row r="3959" spans="4:4" x14ac:dyDescent="0.2">
      <c r="D3959" s="130"/>
    </row>
    <row r="3960" spans="4:4" x14ac:dyDescent="0.2">
      <c r="D3960" s="130"/>
    </row>
    <row r="3961" spans="4:4" x14ac:dyDescent="0.2">
      <c r="D3961" s="130"/>
    </row>
    <row r="3962" spans="4:4" x14ac:dyDescent="0.2">
      <c r="D3962" s="130"/>
    </row>
    <row r="3963" spans="4:4" x14ac:dyDescent="0.2">
      <c r="D3963" s="130"/>
    </row>
    <row r="3964" spans="4:4" x14ac:dyDescent="0.2">
      <c r="D3964" s="130"/>
    </row>
    <row r="3965" spans="4:4" x14ac:dyDescent="0.2">
      <c r="D3965" s="130"/>
    </row>
    <row r="3966" spans="4:4" x14ac:dyDescent="0.2">
      <c r="D3966" s="130"/>
    </row>
    <row r="3967" spans="4:4" x14ac:dyDescent="0.2">
      <c r="D3967" s="130"/>
    </row>
    <row r="3968" spans="4:4" x14ac:dyDescent="0.2">
      <c r="D3968" s="130"/>
    </row>
    <row r="3969" spans="4:4" x14ac:dyDescent="0.2">
      <c r="D3969" s="130"/>
    </row>
    <row r="3970" spans="4:4" x14ac:dyDescent="0.2">
      <c r="D3970" s="130"/>
    </row>
    <row r="3971" spans="4:4" x14ac:dyDescent="0.2">
      <c r="D3971" s="130"/>
    </row>
    <row r="3972" spans="4:4" x14ac:dyDescent="0.2">
      <c r="D3972" s="130"/>
    </row>
    <row r="3973" spans="4:4" x14ac:dyDescent="0.2">
      <c r="D3973" s="130"/>
    </row>
    <row r="3974" spans="4:4" x14ac:dyDescent="0.2">
      <c r="D3974" s="130"/>
    </row>
    <row r="3975" spans="4:4" x14ac:dyDescent="0.2">
      <c r="D3975" s="130"/>
    </row>
    <row r="3976" spans="4:4" x14ac:dyDescent="0.2">
      <c r="D3976" s="130"/>
    </row>
    <row r="3977" spans="4:4" x14ac:dyDescent="0.2">
      <c r="D3977" s="130"/>
    </row>
    <row r="3978" spans="4:4" x14ac:dyDescent="0.2">
      <c r="D3978" s="130"/>
    </row>
    <row r="3979" spans="4:4" x14ac:dyDescent="0.2">
      <c r="D3979" s="130"/>
    </row>
    <row r="3980" spans="4:4" x14ac:dyDescent="0.2">
      <c r="D3980" s="130"/>
    </row>
    <row r="3981" spans="4:4" x14ac:dyDescent="0.2">
      <c r="D3981" s="130"/>
    </row>
    <row r="3982" spans="4:4" x14ac:dyDescent="0.2">
      <c r="D3982" s="130"/>
    </row>
    <row r="3983" spans="4:4" x14ac:dyDescent="0.2">
      <c r="D3983" s="130"/>
    </row>
    <row r="3984" spans="4:4" x14ac:dyDescent="0.2">
      <c r="D3984" s="130"/>
    </row>
    <row r="3985" spans="4:4" x14ac:dyDescent="0.2">
      <c r="D3985" s="130"/>
    </row>
    <row r="3986" spans="4:4" x14ac:dyDescent="0.2">
      <c r="D3986" s="130"/>
    </row>
    <row r="3987" spans="4:4" x14ac:dyDescent="0.2">
      <c r="D3987" s="130"/>
    </row>
    <row r="3988" spans="4:4" x14ac:dyDescent="0.2">
      <c r="D3988" s="130"/>
    </row>
    <row r="3989" spans="4:4" x14ac:dyDescent="0.2">
      <c r="D3989" s="130"/>
    </row>
    <row r="3990" spans="4:4" x14ac:dyDescent="0.2">
      <c r="D3990" s="130"/>
    </row>
    <row r="3991" spans="4:4" x14ac:dyDescent="0.2">
      <c r="D3991" s="130"/>
    </row>
    <row r="3992" spans="4:4" x14ac:dyDescent="0.2">
      <c r="D3992" s="130"/>
    </row>
    <row r="3993" spans="4:4" x14ac:dyDescent="0.2">
      <c r="D3993" s="130"/>
    </row>
    <row r="3994" spans="4:4" x14ac:dyDescent="0.2">
      <c r="D3994" s="130"/>
    </row>
    <row r="3995" spans="4:4" x14ac:dyDescent="0.2">
      <c r="D3995" s="130"/>
    </row>
    <row r="3996" spans="4:4" x14ac:dyDescent="0.2">
      <c r="D3996" s="130"/>
    </row>
    <row r="3997" spans="4:4" x14ac:dyDescent="0.2">
      <c r="D3997" s="130"/>
    </row>
    <row r="3998" spans="4:4" x14ac:dyDescent="0.2">
      <c r="D3998" s="130"/>
    </row>
    <row r="3999" spans="4:4" x14ac:dyDescent="0.2">
      <c r="D3999" s="130"/>
    </row>
    <row r="4000" spans="4:4" x14ac:dyDescent="0.2">
      <c r="D4000" s="130"/>
    </row>
    <row r="4001" spans="4:4" x14ac:dyDescent="0.2">
      <c r="D4001" s="130"/>
    </row>
    <row r="4002" spans="4:4" x14ac:dyDescent="0.2">
      <c r="D4002" s="130"/>
    </row>
    <row r="4003" spans="4:4" x14ac:dyDescent="0.2">
      <c r="D4003" s="130"/>
    </row>
    <row r="4004" spans="4:4" x14ac:dyDescent="0.2">
      <c r="D4004" s="130"/>
    </row>
    <row r="4005" spans="4:4" x14ac:dyDescent="0.2">
      <c r="D4005" s="130"/>
    </row>
    <row r="4006" spans="4:4" x14ac:dyDescent="0.2">
      <c r="D4006" s="130"/>
    </row>
    <row r="4007" spans="4:4" x14ac:dyDescent="0.2">
      <c r="D4007" s="130"/>
    </row>
    <row r="4008" spans="4:4" x14ac:dyDescent="0.2">
      <c r="D4008" s="130"/>
    </row>
    <row r="4009" spans="4:4" x14ac:dyDescent="0.2">
      <c r="D4009" s="130"/>
    </row>
    <row r="4010" spans="4:4" x14ac:dyDescent="0.2">
      <c r="D4010" s="130"/>
    </row>
    <row r="4011" spans="4:4" x14ac:dyDescent="0.2">
      <c r="D4011" s="130"/>
    </row>
    <row r="4012" spans="4:4" x14ac:dyDescent="0.2">
      <c r="D4012" s="130"/>
    </row>
    <row r="4013" spans="4:4" x14ac:dyDescent="0.2">
      <c r="D4013" s="130"/>
    </row>
    <row r="4014" spans="4:4" x14ac:dyDescent="0.2">
      <c r="D4014" s="130"/>
    </row>
    <row r="4015" spans="4:4" x14ac:dyDescent="0.2">
      <c r="D4015" s="130"/>
    </row>
    <row r="4016" spans="4:4" x14ac:dyDescent="0.2">
      <c r="D4016" s="130"/>
    </row>
    <row r="4017" spans="4:4" x14ac:dyDescent="0.2">
      <c r="D4017" s="130"/>
    </row>
    <row r="4018" spans="4:4" x14ac:dyDescent="0.2">
      <c r="D4018" s="130"/>
    </row>
    <row r="4019" spans="4:4" x14ac:dyDescent="0.2">
      <c r="D4019" s="130"/>
    </row>
    <row r="4020" spans="4:4" x14ac:dyDescent="0.2">
      <c r="D4020" s="130"/>
    </row>
    <row r="4021" spans="4:4" x14ac:dyDescent="0.2">
      <c r="D4021" s="130"/>
    </row>
    <row r="4022" spans="4:4" x14ac:dyDescent="0.2">
      <c r="D4022" s="130"/>
    </row>
    <row r="4023" spans="4:4" x14ac:dyDescent="0.2">
      <c r="D4023" s="130"/>
    </row>
    <row r="4024" spans="4:4" x14ac:dyDescent="0.2">
      <c r="D4024" s="130"/>
    </row>
    <row r="4025" spans="4:4" x14ac:dyDescent="0.2">
      <c r="D4025" s="130"/>
    </row>
    <row r="4026" spans="4:4" x14ac:dyDescent="0.2">
      <c r="D4026" s="130"/>
    </row>
    <row r="4027" spans="4:4" x14ac:dyDescent="0.2">
      <c r="D4027" s="130"/>
    </row>
    <row r="4028" spans="4:4" x14ac:dyDescent="0.2">
      <c r="D4028" s="130"/>
    </row>
    <row r="4029" spans="4:4" x14ac:dyDescent="0.2">
      <c r="D4029" s="130"/>
    </row>
    <row r="4030" spans="4:4" x14ac:dyDescent="0.2">
      <c r="D4030" s="130"/>
    </row>
    <row r="4031" spans="4:4" x14ac:dyDescent="0.2">
      <c r="D4031" s="130"/>
    </row>
    <row r="4032" spans="4:4" x14ac:dyDescent="0.2">
      <c r="D4032" s="130"/>
    </row>
    <row r="4033" spans="4:4" x14ac:dyDescent="0.2">
      <c r="D4033" s="130"/>
    </row>
    <row r="4034" spans="4:4" x14ac:dyDescent="0.2">
      <c r="D4034" s="130"/>
    </row>
    <row r="4035" spans="4:4" x14ac:dyDescent="0.2">
      <c r="D4035" s="130"/>
    </row>
    <row r="4036" spans="4:4" x14ac:dyDescent="0.2">
      <c r="D4036" s="130"/>
    </row>
    <row r="4037" spans="4:4" x14ac:dyDescent="0.2">
      <c r="D4037" s="130"/>
    </row>
    <row r="4038" spans="4:4" x14ac:dyDescent="0.2">
      <c r="D4038" s="130"/>
    </row>
    <row r="4039" spans="4:4" x14ac:dyDescent="0.2">
      <c r="D4039" s="130"/>
    </row>
    <row r="4040" spans="4:4" x14ac:dyDescent="0.2">
      <c r="D4040" s="130"/>
    </row>
    <row r="4041" spans="4:4" x14ac:dyDescent="0.2">
      <c r="D4041" s="130"/>
    </row>
    <row r="4042" spans="4:4" x14ac:dyDescent="0.2">
      <c r="D4042" s="130"/>
    </row>
    <row r="4043" spans="4:4" x14ac:dyDescent="0.2">
      <c r="D4043" s="130"/>
    </row>
    <row r="4044" spans="4:4" x14ac:dyDescent="0.2">
      <c r="D4044" s="130"/>
    </row>
    <row r="4045" spans="4:4" x14ac:dyDescent="0.2">
      <c r="D4045" s="130"/>
    </row>
    <row r="4046" spans="4:4" x14ac:dyDescent="0.2">
      <c r="D4046" s="130"/>
    </row>
    <row r="4047" spans="4:4" x14ac:dyDescent="0.2">
      <c r="D4047" s="130"/>
    </row>
    <row r="4048" spans="4:4" x14ac:dyDescent="0.2">
      <c r="D4048" s="130"/>
    </row>
    <row r="4049" spans="4:4" x14ac:dyDescent="0.2">
      <c r="D4049" s="130"/>
    </row>
    <row r="4050" spans="4:4" x14ac:dyDescent="0.2">
      <c r="D4050" s="130"/>
    </row>
    <row r="4051" spans="4:4" x14ac:dyDescent="0.2">
      <c r="D4051" s="130"/>
    </row>
    <row r="4052" spans="4:4" x14ac:dyDescent="0.2">
      <c r="D4052" s="130"/>
    </row>
    <row r="4053" spans="4:4" x14ac:dyDescent="0.2">
      <c r="D4053" s="130"/>
    </row>
    <row r="4054" spans="4:4" x14ac:dyDescent="0.2">
      <c r="D4054" s="130"/>
    </row>
    <row r="4055" spans="4:4" x14ac:dyDescent="0.2">
      <c r="D4055" s="130"/>
    </row>
    <row r="4056" spans="4:4" x14ac:dyDescent="0.2">
      <c r="D4056" s="130"/>
    </row>
    <row r="4057" spans="4:4" x14ac:dyDescent="0.2">
      <c r="D4057" s="130"/>
    </row>
    <row r="4058" spans="4:4" x14ac:dyDescent="0.2">
      <c r="D4058" s="130"/>
    </row>
    <row r="4059" spans="4:4" x14ac:dyDescent="0.2">
      <c r="D4059" s="130"/>
    </row>
    <row r="4060" spans="4:4" x14ac:dyDescent="0.2">
      <c r="D4060" s="130"/>
    </row>
    <row r="4061" spans="4:4" x14ac:dyDescent="0.2">
      <c r="D4061" s="130"/>
    </row>
    <row r="4062" spans="4:4" x14ac:dyDescent="0.2">
      <c r="D4062" s="130"/>
    </row>
    <row r="4063" spans="4:4" x14ac:dyDescent="0.2">
      <c r="D4063" s="130"/>
    </row>
    <row r="4064" spans="4:4" x14ac:dyDescent="0.2">
      <c r="D4064" s="130"/>
    </row>
    <row r="4065" spans="4:4" x14ac:dyDescent="0.2">
      <c r="D4065" s="130"/>
    </row>
    <row r="4066" spans="4:4" x14ac:dyDescent="0.2">
      <c r="D4066" s="130"/>
    </row>
    <row r="4067" spans="4:4" x14ac:dyDescent="0.2">
      <c r="D4067" s="130"/>
    </row>
    <row r="4068" spans="4:4" x14ac:dyDescent="0.2">
      <c r="D4068" s="130"/>
    </row>
    <row r="4069" spans="4:4" x14ac:dyDescent="0.2">
      <c r="D4069" s="130"/>
    </row>
    <row r="4070" spans="4:4" x14ac:dyDescent="0.2">
      <c r="D4070" s="130"/>
    </row>
    <row r="4071" spans="4:4" x14ac:dyDescent="0.2">
      <c r="D4071" s="130"/>
    </row>
    <row r="4072" spans="4:4" x14ac:dyDescent="0.2">
      <c r="D4072" s="130"/>
    </row>
    <row r="4073" spans="4:4" x14ac:dyDescent="0.2">
      <c r="D4073" s="130"/>
    </row>
    <row r="4074" spans="4:4" x14ac:dyDescent="0.2">
      <c r="D4074" s="130"/>
    </row>
    <row r="4075" spans="4:4" x14ac:dyDescent="0.2">
      <c r="D4075" s="130"/>
    </row>
    <row r="4076" spans="4:4" x14ac:dyDescent="0.2">
      <c r="D4076" s="130"/>
    </row>
    <row r="4077" spans="4:4" x14ac:dyDescent="0.2">
      <c r="D4077" s="130"/>
    </row>
    <row r="4078" spans="4:4" x14ac:dyDescent="0.2">
      <c r="D4078" s="130"/>
    </row>
    <row r="4079" spans="4:4" x14ac:dyDescent="0.2">
      <c r="D4079" s="130"/>
    </row>
    <row r="4080" spans="4:4" x14ac:dyDescent="0.2">
      <c r="D4080" s="130"/>
    </row>
    <row r="4081" spans="4:4" x14ac:dyDescent="0.2">
      <c r="D4081" s="130"/>
    </row>
    <row r="4082" spans="4:4" x14ac:dyDescent="0.2">
      <c r="D4082" s="130"/>
    </row>
    <row r="4083" spans="4:4" x14ac:dyDescent="0.2">
      <c r="D4083" s="130"/>
    </row>
    <row r="4084" spans="4:4" x14ac:dyDescent="0.2">
      <c r="D4084" s="130"/>
    </row>
    <row r="4085" spans="4:4" x14ac:dyDescent="0.2">
      <c r="D4085" s="130"/>
    </row>
    <row r="4086" spans="4:4" x14ac:dyDescent="0.2">
      <c r="D4086" s="130"/>
    </row>
    <row r="4087" spans="4:4" x14ac:dyDescent="0.2">
      <c r="D4087" s="130"/>
    </row>
    <row r="4088" spans="4:4" x14ac:dyDescent="0.2">
      <c r="D4088" s="130"/>
    </row>
    <row r="4089" spans="4:4" x14ac:dyDescent="0.2">
      <c r="D4089" s="130"/>
    </row>
    <row r="4090" spans="4:4" x14ac:dyDescent="0.2">
      <c r="D4090" s="130"/>
    </row>
    <row r="4091" spans="4:4" x14ac:dyDescent="0.2">
      <c r="D4091" s="130"/>
    </row>
    <row r="4092" spans="4:4" x14ac:dyDescent="0.2">
      <c r="D4092" s="130"/>
    </row>
    <row r="4093" spans="4:4" x14ac:dyDescent="0.2">
      <c r="D4093" s="130"/>
    </row>
    <row r="4094" spans="4:4" x14ac:dyDescent="0.2">
      <c r="D4094" s="130"/>
    </row>
    <row r="4095" spans="4:4" x14ac:dyDescent="0.2">
      <c r="D4095" s="130"/>
    </row>
    <row r="4096" spans="4:4" x14ac:dyDescent="0.2">
      <c r="D4096" s="130"/>
    </row>
    <row r="4097" spans="4:4" x14ac:dyDescent="0.2">
      <c r="D4097" s="130"/>
    </row>
    <row r="4098" spans="4:4" x14ac:dyDescent="0.2">
      <c r="D4098" s="130"/>
    </row>
    <row r="4099" spans="4:4" x14ac:dyDescent="0.2">
      <c r="D4099" s="130"/>
    </row>
    <row r="4100" spans="4:4" x14ac:dyDescent="0.2">
      <c r="D4100" s="130"/>
    </row>
    <row r="4101" spans="4:4" x14ac:dyDescent="0.2">
      <c r="D4101" s="130"/>
    </row>
    <row r="4102" spans="4:4" x14ac:dyDescent="0.2">
      <c r="D4102" s="130"/>
    </row>
    <row r="4103" spans="4:4" x14ac:dyDescent="0.2">
      <c r="D4103" s="130"/>
    </row>
    <row r="4104" spans="4:4" x14ac:dyDescent="0.2">
      <c r="D4104" s="130"/>
    </row>
    <row r="4105" spans="4:4" x14ac:dyDescent="0.2">
      <c r="D4105" s="130"/>
    </row>
    <row r="4106" spans="4:4" x14ac:dyDescent="0.2">
      <c r="D4106" s="130"/>
    </row>
    <row r="4107" spans="4:4" x14ac:dyDescent="0.2">
      <c r="D4107" s="130"/>
    </row>
    <row r="4108" spans="4:4" x14ac:dyDescent="0.2">
      <c r="D4108" s="130"/>
    </row>
    <row r="4109" spans="4:4" x14ac:dyDescent="0.2">
      <c r="D4109" s="130"/>
    </row>
    <row r="4110" spans="4:4" x14ac:dyDescent="0.2">
      <c r="D4110" s="130"/>
    </row>
    <row r="4111" spans="4:4" x14ac:dyDescent="0.2">
      <c r="D4111" s="130"/>
    </row>
    <row r="4112" spans="4:4" x14ac:dyDescent="0.2">
      <c r="D4112" s="130"/>
    </row>
    <row r="4113" spans="4:4" x14ac:dyDescent="0.2">
      <c r="D4113" s="130"/>
    </row>
    <row r="4114" spans="4:4" x14ac:dyDescent="0.2">
      <c r="D4114" s="130"/>
    </row>
    <row r="4115" spans="4:4" x14ac:dyDescent="0.2">
      <c r="D4115" s="130"/>
    </row>
    <row r="4116" spans="4:4" x14ac:dyDescent="0.2">
      <c r="D4116" s="130"/>
    </row>
    <row r="4117" spans="4:4" x14ac:dyDescent="0.2">
      <c r="D4117" s="130"/>
    </row>
    <row r="4118" spans="4:4" x14ac:dyDescent="0.2">
      <c r="D4118" s="130"/>
    </row>
    <row r="4119" spans="4:4" x14ac:dyDescent="0.2">
      <c r="D4119" s="130"/>
    </row>
    <row r="4120" spans="4:4" x14ac:dyDescent="0.2">
      <c r="D4120" s="130"/>
    </row>
    <row r="4121" spans="4:4" x14ac:dyDescent="0.2">
      <c r="D4121" s="130"/>
    </row>
    <row r="4122" spans="4:4" x14ac:dyDescent="0.2">
      <c r="D4122" s="130"/>
    </row>
    <row r="4123" spans="4:4" x14ac:dyDescent="0.2">
      <c r="D4123" s="130"/>
    </row>
    <row r="4124" spans="4:4" x14ac:dyDescent="0.2">
      <c r="D4124" s="130"/>
    </row>
    <row r="4125" spans="4:4" x14ac:dyDescent="0.2">
      <c r="D4125" s="130"/>
    </row>
    <row r="4126" spans="4:4" x14ac:dyDescent="0.2">
      <c r="D4126" s="130"/>
    </row>
    <row r="4127" spans="4:4" x14ac:dyDescent="0.2">
      <c r="D4127" s="130"/>
    </row>
    <row r="4128" spans="4:4" x14ac:dyDescent="0.2">
      <c r="D4128" s="130"/>
    </row>
    <row r="4129" spans="4:4" x14ac:dyDescent="0.2">
      <c r="D4129" s="130"/>
    </row>
    <row r="4130" spans="4:4" x14ac:dyDescent="0.2">
      <c r="D4130" s="130"/>
    </row>
    <row r="4131" spans="4:4" x14ac:dyDescent="0.2">
      <c r="D4131" s="130"/>
    </row>
    <row r="4132" spans="4:4" x14ac:dyDescent="0.2">
      <c r="D4132" s="130"/>
    </row>
    <row r="4133" spans="4:4" x14ac:dyDescent="0.2">
      <c r="D4133" s="130"/>
    </row>
    <row r="4134" spans="4:4" x14ac:dyDescent="0.2">
      <c r="D4134" s="130"/>
    </row>
    <row r="4135" spans="4:4" x14ac:dyDescent="0.2">
      <c r="D4135" s="130"/>
    </row>
    <row r="4136" spans="4:4" x14ac:dyDescent="0.2">
      <c r="D4136" s="130"/>
    </row>
    <row r="4137" spans="4:4" x14ac:dyDescent="0.2">
      <c r="D4137" s="130"/>
    </row>
    <row r="4138" spans="4:4" x14ac:dyDescent="0.2">
      <c r="D4138" s="130"/>
    </row>
    <row r="4139" spans="4:4" x14ac:dyDescent="0.2">
      <c r="D4139" s="130"/>
    </row>
    <row r="4140" spans="4:4" x14ac:dyDescent="0.2">
      <c r="D4140" s="130"/>
    </row>
    <row r="4141" spans="4:4" x14ac:dyDescent="0.2">
      <c r="D4141" s="130"/>
    </row>
    <row r="4142" spans="4:4" x14ac:dyDescent="0.2">
      <c r="D4142" s="130"/>
    </row>
    <row r="4143" spans="4:4" x14ac:dyDescent="0.2">
      <c r="D4143" s="130"/>
    </row>
    <row r="4144" spans="4:4" x14ac:dyDescent="0.2">
      <c r="D4144" s="130"/>
    </row>
    <row r="4145" spans="4:4" x14ac:dyDescent="0.2">
      <c r="D4145" s="130"/>
    </row>
    <row r="4146" spans="4:4" x14ac:dyDescent="0.2">
      <c r="D4146" s="130"/>
    </row>
    <row r="4147" spans="4:4" x14ac:dyDescent="0.2">
      <c r="D4147" s="130"/>
    </row>
    <row r="4148" spans="4:4" x14ac:dyDescent="0.2">
      <c r="D4148" s="130"/>
    </row>
    <row r="4149" spans="4:4" x14ac:dyDescent="0.2">
      <c r="D4149" s="130"/>
    </row>
    <row r="4150" spans="4:4" x14ac:dyDescent="0.2">
      <c r="D4150" s="130"/>
    </row>
    <row r="4151" spans="4:4" x14ac:dyDescent="0.2">
      <c r="D4151" s="130"/>
    </row>
    <row r="4152" spans="4:4" x14ac:dyDescent="0.2">
      <c r="D4152" s="130"/>
    </row>
    <row r="4153" spans="4:4" x14ac:dyDescent="0.2">
      <c r="D4153" s="130"/>
    </row>
    <row r="4154" spans="4:4" x14ac:dyDescent="0.2">
      <c r="D4154" s="130"/>
    </row>
    <row r="4155" spans="4:4" x14ac:dyDescent="0.2">
      <c r="D4155" s="130"/>
    </row>
    <row r="4156" spans="4:4" x14ac:dyDescent="0.2">
      <c r="D4156" s="130"/>
    </row>
    <row r="4157" spans="4:4" x14ac:dyDescent="0.2">
      <c r="D4157" s="130"/>
    </row>
    <row r="4158" spans="4:4" x14ac:dyDescent="0.2">
      <c r="D4158" s="130"/>
    </row>
    <row r="4159" spans="4:4" x14ac:dyDescent="0.2">
      <c r="D4159" s="130"/>
    </row>
    <row r="4160" spans="4:4" x14ac:dyDescent="0.2">
      <c r="D4160" s="130"/>
    </row>
    <row r="4161" spans="4:4" x14ac:dyDescent="0.2">
      <c r="D4161" s="130"/>
    </row>
    <row r="4162" spans="4:4" x14ac:dyDescent="0.2">
      <c r="D4162" s="130"/>
    </row>
    <row r="4163" spans="4:4" x14ac:dyDescent="0.2">
      <c r="D4163" s="130"/>
    </row>
    <row r="4164" spans="4:4" x14ac:dyDescent="0.2">
      <c r="D4164" s="130"/>
    </row>
    <row r="4165" spans="4:4" x14ac:dyDescent="0.2">
      <c r="D4165" s="130"/>
    </row>
    <row r="4166" spans="4:4" x14ac:dyDescent="0.2">
      <c r="D4166" s="130"/>
    </row>
    <row r="4167" spans="4:4" x14ac:dyDescent="0.2">
      <c r="D4167" s="130"/>
    </row>
    <row r="4168" spans="4:4" x14ac:dyDescent="0.2">
      <c r="D4168" s="130"/>
    </row>
    <row r="4169" spans="4:4" x14ac:dyDescent="0.2">
      <c r="D4169" s="130"/>
    </row>
    <row r="4170" spans="4:4" x14ac:dyDescent="0.2">
      <c r="D4170" s="130"/>
    </row>
    <row r="4171" spans="4:4" x14ac:dyDescent="0.2">
      <c r="D4171" s="130"/>
    </row>
    <row r="4172" spans="4:4" x14ac:dyDescent="0.2">
      <c r="D4172" s="130"/>
    </row>
    <row r="4173" spans="4:4" x14ac:dyDescent="0.2">
      <c r="D4173" s="130"/>
    </row>
    <row r="4174" spans="4:4" x14ac:dyDescent="0.2">
      <c r="D4174" s="130"/>
    </row>
    <row r="4175" spans="4:4" x14ac:dyDescent="0.2">
      <c r="D4175" s="130"/>
    </row>
    <row r="4176" spans="4:4" x14ac:dyDescent="0.2">
      <c r="D4176" s="130"/>
    </row>
    <row r="4177" spans="4:4" x14ac:dyDescent="0.2">
      <c r="D4177" s="130"/>
    </row>
    <row r="4178" spans="4:4" x14ac:dyDescent="0.2">
      <c r="D4178" s="130"/>
    </row>
    <row r="4179" spans="4:4" x14ac:dyDescent="0.2">
      <c r="D4179" s="130"/>
    </row>
    <row r="4180" spans="4:4" x14ac:dyDescent="0.2">
      <c r="D4180" s="130"/>
    </row>
    <row r="4181" spans="4:4" x14ac:dyDescent="0.2">
      <c r="D4181" s="130"/>
    </row>
    <row r="4182" spans="4:4" x14ac:dyDescent="0.2">
      <c r="D4182" s="130"/>
    </row>
    <row r="4183" spans="4:4" x14ac:dyDescent="0.2">
      <c r="D4183" s="130"/>
    </row>
    <row r="4184" spans="4:4" x14ac:dyDescent="0.2">
      <c r="D4184" s="130"/>
    </row>
    <row r="4185" spans="4:4" x14ac:dyDescent="0.2">
      <c r="D4185" s="130"/>
    </row>
    <row r="4186" spans="4:4" x14ac:dyDescent="0.2">
      <c r="D4186" s="130"/>
    </row>
    <row r="4187" spans="4:4" x14ac:dyDescent="0.2">
      <c r="D4187" s="130"/>
    </row>
    <row r="4188" spans="4:4" x14ac:dyDescent="0.2">
      <c r="D4188" s="130"/>
    </row>
    <row r="4189" spans="4:4" x14ac:dyDescent="0.2">
      <c r="D4189" s="130"/>
    </row>
    <row r="4190" spans="4:4" x14ac:dyDescent="0.2">
      <c r="D4190" s="130"/>
    </row>
    <row r="4191" spans="4:4" x14ac:dyDescent="0.2">
      <c r="D4191" s="130"/>
    </row>
    <row r="4192" spans="4:4" x14ac:dyDescent="0.2">
      <c r="D4192" s="130"/>
    </row>
    <row r="4193" spans="4:4" x14ac:dyDescent="0.2">
      <c r="D4193" s="130"/>
    </row>
    <row r="4194" spans="4:4" x14ac:dyDescent="0.2">
      <c r="D4194" s="130"/>
    </row>
    <row r="4195" spans="4:4" x14ac:dyDescent="0.2">
      <c r="D4195" s="130"/>
    </row>
    <row r="4196" spans="4:4" x14ac:dyDescent="0.2">
      <c r="D4196" s="130"/>
    </row>
    <row r="4197" spans="4:4" x14ac:dyDescent="0.2">
      <c r="D4197" s="130"/>
    </row>
    <row r="4198" spans="4:4" x14ac:dyDescent="0.2">
      <c r="D4198" s="130"/>
    </row>
    <row r="4199" spans="4:4" x14ac:dyDescent="0.2">
      <c r="D4199" s="130"/>
    </row>
    <row r="4200" spans="4:4" x14ac:dyDescent="0.2">
      <c r="D4200" s="130"/>
    </row>
    <row r="4201" spans="4:4" x14ac:dyDescent="0.2">
      <c r="D4201" s="130"/>
    </row>
    <row r="4202" spans="4:4" x14ac:dyDescent="0.2">
      <c r="D4202" s="130"/>
    </row>
    <row r="4203" spans="4:4" x14ac:dyDescent="0.2">
      <c r="D4203" s="130"/>
    </row>
    <row r="4204" spans="4:4" x14ac:dyDescent="0.2">
      <c r="D4204" s="130"/>
    </row>
    <row r="4205" spans="4:4" x14ac:dyDescent="0.2">
      <c r="D4205" s="130"/>
    </row>
    <row r="4206" spans="4:4" x14ac:dyDescent="0.2">
      <c r="D4206" s="130"/>
    </row>
    <row r="4207" spans="4:4" x14ac:dyDescent="0.2">
      <c r="D4207" s="130"/>
    </row>
    <row r="4208" spans="4:4" x14ac:dyDescent="0.2">
      <c r="D4208" s="130"/>
    </row>
    <row r="4209" spans="4:4" x14ac:dyDescent="0.2">
      <c r="D4209" s="130"/>
    </row>
    <row r="4210" spans="4:4" x14ac:dyDescent="0.2">
      <c r="D4210" s="130"/>
    </row>
    <row r="4211" spans="4:4" x14ac:dyDescent="0.2">
      <c r="D4211" s="130"/>
    </row>
    <row r="4212" spans="4:4" x14ac:dyDescent="0.2">
      <c r="D4212" s="130"/>
    </row>
    <row r="4213" spans="4:4" x14ac:dyDescent="0.2">
      <c r="D4213" s="130"/>
    </row>
    <row r="4214" spans="4:4" x14ac:dyDescent="0.2">
      <c r="D4214" s="130"/>
    </row>
    <row r="4215" spans="4:4" x14ac:dyDescent="0.2">
      <c r="D4215" s="130"/>
    </row>
    <row r="4216" spans="4:4" x14ac:dyDescent="0.2">
      <c r="D4216" s="130"/>
    </row>
    <row r="4217" spans="4:4" x14ac:dyDescent="0.2">
      <c r="D4217" s="130"/>
    </row>
    <row r="4218" spans="4:4" x14ac:dyDescent="0.2">
      <c r="D4218" s="130"/>
    </row>
    <row r="4219" spans="4:4" x14ac:dyDescent="0.2">
      <c r="D4219" s="130"/>
    </row>
    <row r="4220" spans="4:4" x14ac:dyDescent="0.2">
      <c r="D4220" s="130"/>
    </row>
    <row r="4221" spans="4:4" x14ac:dyDescent="0.2">
      <c r="D4221" s="130"/>
    </row>
    <row r="4222" spans="4:4" x14ac:dyDescent="0.2">
      <c r="D4222" s="130"/>
    </row>
    <row r="4223" spans="4:4" x14ac:dyDescent="0.2">
      <c r="D4223" s="130"/>
    </row>
    <row r="4224" spans="4:4" x14ac:dyDescent="0.2">
      <c r="D4224" s="130"/>
    </row>
    <row r="4225" spans="4:4" x14ac:dyDescent="0.2">
      <c r="D4225" s="130"/>
    </row>
    <row r="4226" spans="4:4" x14ac:dyDescent="0.2">
      <c r="D4226" s="130"/>
    </row>
    <row r="4227" spans="4:4" x14ac:dyDescent="0.2">
      <c r="D4227" s="130"/>
    </row>
    <row r="4228" spans="4:4" x14ac:dyDescent="0.2">
      <c r="D4228" s="130"/>
    </row>
    <row r="4229" spans="4:4" x14ac:dyDescent="0.2">
      <c r="D4229" s="130"/>
    </row>
    <row r="4230" spans="4:4" x14ac:dyDescent="0.2">
      <c r="D4230" s="130"/>
    </row>
    <row r="4231" spans="4:4" x14ac:dyDescent="0.2">
      <c r="D4231" s="130"/>
    </row>
    <row r="4232" spans="4:4" x14ac:dyDescent="0.2">
      <c r="D4232" s="130"/>
    </row>
    <row r="4233" spans="4:4" x14ac:dyDescent="0.2">
      <c r="D4233" s="130"/>
    </row>
    <row r="4234" spans="4:4" x14ac:dyDescent="0.2">
      <c r="D4234" s="130"/>
    </row>
    <row r="4235" spans="4:4" x14ac:dyDescent="0.2">
      <c r="D4235" s="130"/>
    </row>
    <row r="4236" spans="4:4" x14ac:dyDescent="0.2">
      <c r="D4236" s="130"/>
    </row>
    <row r="4237" spans="4:4" x14ac:dyDescent="0.2">
      <c r="D4237" s="130"/>
    </row>
    <row r="4238" spans="4:4" x14ac:dyDescent="0.2">
      <c r="D4238" s="130"/>
    </row>
    <row r="4239" spans="4:4" x14ac:dyDescent="0.2">
      <c r="D4239" s="130"/>
    </row>
    <row r="4240" spans="4:4" x14ac:dyDescent="0.2">
      <c r="D4240" s="130"/>
    </row>
    <row r="4241" spans="4:4" x14ac:dyDescent="0.2">
      <c r="D4241" s="130"/>
    </row>
    <row r="4242" spans="4:4" x14ac:dyDescent="0.2">
      <c r="D4242" s="130"/>
    </row>
    <row r="4243" spans="4:4" x14ac:dyDescent="0.2">
      <c r="D4243" s="130"/>
    </row>
    <row r="4244" spans="4:4" x14ac:dyDescent="0.2">
      <c r="D4244" s="130"/>
    </row>
    <row r="4245" spans="4:4" x14ac:dyDescent="0.2">
      <c r="D4245" s="130"/>
    </row>
    <row r="4246" spans="4:4" x14ac:dyDescent="0.2">
      <c r="D4246" s="130"/>
    </row>
    <row r="4247" spans="4:4" x14ac:dyDescent="0.2">
      <c r="D4247" s="130"/>
    </row>
    <row r="4248" spans="4:4" x14ac:dyDescent="0.2">
      <c r="D4248" s="130"/>
    </row>
    <row r="4249" spans="4:4" x14ac:dyDescent="0.2">
      <c r="D4249" s="130"/>
    </row>
    <row r="4250" spans="4:4" x14ac:dyDescent="0.2">
      <c r="D4250" s="130"/>
    </row>
    <row r="4251" spans="4:4" x14ac:dyDescent="0.2">
      <c r="D4251" s="130"/>
    </row>
    <row r="4252" spans="4:4" x14ac:dyDescent="0.2">
      <c r="D4252" s="130"/>
    </row>
    <row r="4253" spans="4:4" x14ac:dyDescent="0.2">
      <c r="D4253" s="130"/>
    </row>
    <row r="4254" spans="4:4" x14ac:dyDescent="0.2">
      <c r="D4254" s="130"/>
    </row>
    <row r="4255" spans="4:4" x14ac:dyDescent="0.2">
      <c r="D4255" s="130"/>
    </row>
    <row r="4256" spans="4:4" x14ac:dyDescent="0.2">
      <c r="D4256" s="130"/>
    </row>
    <row r="4257" spans="4:4" x14ac:dyDescent="0.2">
      <c r="D4257" s="130"/>
    </row>
    <row r="4258" spans="4:4" x14ac:dyDescent="0.2">
      <c r="D4258" s="130"/>
    </row>
    <row r="4259" spans="4:4" x14ac:dyDescent="0.2">
      <c r="D4259" s="130"/>
    </row>
    <row r="4260" spans="4:4" x14ac:dyDescent="0.2">
      <c r="D4260" s="130"/>
    </row>
    <row r="4261" spans="4:4" x14ac:dyDescent="0.2">
      <c r="D4261" s="130"/>
    </row>
    <row r="4262" spans="4:4" x14ac:dyDescent="0.2">
      <c r="D4262" s="130"/>
    </row>
    <row r="4263" spans="4:4" x14ac:dyDescent="0.2">
      <c r="D4263" s="130"/>
    </row>
    <row r="4264" spans="4:4" x14ac:dyDescent="0.2">
      <c r="D4264" s="130"/>
    </row>
    <row r="4265" spans="4:4" x14ac:dyDescent="0.2">
      <c r="D4265" s="130"/>
    </row>
    <row r="4266" spans="4:4" x14ac:dyDescent="0.2">
      <c r="D4266" s="130"/>
    </row>
    <row r="4267" spans="4:4" x14ac:dyDescent="0.2">
      <c r="D4267" s="130"/>
    </row>
    <row r="4268" spans="4:4" x14ac:dyDescent="0.2">
      <c r="D4268" s="130"/>
    </row>
    <row r="4269" spans="4:4" x14ac:dyDescent="0.2">
      <c r="D4269" s="130"/>
    </row>
    <row r="4270" spans="4:4" x14ac:dyDescent="0.2">
      <c r="D4270" s="130"/>
    </row>
    <row r="4271" spans="4:4" x14ac:dyDescent="0.2">
      <c r="D4271" s="130"/>
    </row>
    <row r="4272" spans="4:4" x14ac:dyDescent="0.2">
      <c r="D4272" s="130"/>
    </row>
    <row r="4273" spans="4:4" x14ac:dyDescent="0.2">
      <c r="D4273" s="130"/>
    </row>
    <row r="4274" spans="4:4" x14ac:dyDescent="0.2">
      <c r="D4274" s="130"/>
    </row>
    <row r="4275" spans="4:4" x14ac:dyDescent="0.2">
      <c r="D4275" s="130"/>
    </row>
    <row r="4276" spans="4:4" x14ac:dyDescent="0.2">
      <c r="D4276" s="130"/>
    </row>
    <row r="4277" spans="4:4" x14ac:dyDescent="0.2">
      <c r="D4277" s="130"/>
    </row>
    <row r="4278" spans="4:4" x14ac:dyDescent="0.2">
      <c r="D4278" s="130"/>
    </row>
    <row r="4279" spans="4:4" x14ac:dyDescent="0.2">
      <c r="D4279" s="130"/>
    </row>
    <row r="4280" spans="4:4" x14ac:dyDescent="0.2">
      <c r="D4280" s="130"/>
    </row>
    <row r="4281" spans="4:4" x14ac:dyDescent="0.2">
      <c r="D4281" s="130"/>
    </row>
    <row r="4282" spans="4:4" x14ac:dyDescent="0.2">
      <c r="D4282" s="130"/>
    </row>
    <row r="4283" spans="4:4" x14ac:dyDescent="0.2">
      <c r="D4283" s="130"/>
    </row>
    <row r="4284" spans="4:4" x14ac:dyDescent="0.2">
      <c r="D4284" s="130"/>
    </row>
    <row r="4285" spans="4:4" x14ac:dyDescent="0.2">
      <c r="D4285" s="130"/>
    </row>
    <row r="4286" spans="4:4" x14ac:dyDescent="0.2">
      <c r="D4286" s="130"/>
    </row>
    <row r="4287" spans="4:4" x14ac:dyDescent="0.2">
      <c r="D4287" s="130"/>
    </row>
    <row r="4288" spans="4:4" x14ac:dyDescent="0.2">
      <c r="D4288" s="130"/>
    </row>
    <row r="4289" spans="4:4" x14ac:dyDescent="0.2">
      <c r="D4289" s="130"/>
    </row>
    <row r="4290" spans="4:4" x14ac:dyDescent="0.2">
      <c r="D4290" s="130"/>
    </row>
    <row r="4291" spans="4:4" x14ac:dyDescent="0.2">
      <c r="D4291" s="130"/>
    </row>
    <row r="4292" spans="4:4" x14ac:dyDescent="0.2">
      <c r="D4292" s="130"/>
    </row>
    <row r="4293" spans="4:4" x14ac:dyDescent="0.2">
      <c r="D4293" s="130"/>
    </row>
    <row r="4294" spans="4:4" x14ac:dyDescent="0.2">
      <c r="D4294" s="130"/>
    </row>
    <row r="4295" spans="4:4" x14ac:dyDescent="0.2">
      <c r="D4295" s="130"/>
    </row>
    <row r="4296" spans="4:4" x14ac:dyDescent="0.2">
      <c r="D4296" s="130"/>
    </row>
    <row r="4297" spans="4:4" x14ac:dyDescent="0.2">
      <c r="D4297" s="130"/>
    </row>
    <row r="4298" spans="4:4" x14ac:dyDescent="0.2">
      <c r="D4298" s="130"/>
    </row>
    <row r="4299" spans="4:4" x14ac:dyDescent="0.2">
      <c r="D4299" s="130"/>
    </row>
    <row r="4300" spans="4:4" x14ac:dyDescent="0.2">
      <c r="D4300" s="130"/>
    </row>
    <row r="4301" spans="4:4" x14ac:dyDescent="0.2">
      <c r="D4301" s="130"/>
    </row>
    <row r="4302" spans="4:4" x14ac:dyDescent="0.2">
      <c r="D4302" s="130"/>
    </row>
    <row r="4303" spans="4:4" x14ac:dyDescent="0.2">
      <c r="D4303" s="130"/>
    </row>
    <row r="4304" spans="4:4" x14ac:dyDescent="0.2">
      <c r="D4304" s="130"/>
    </row>
    <row r="4305" spans="4:4" x14ac:dyDescent="0.2">
      <c r="D4305" s="130"/>
    </row>
    <row r="4306" spans="4:4" x14ac:dyDescent="0.2">
      <c r="D4306" s="130"/>
    </row>
    <row r="4307" spans="4:4" x14ac:dyDescent="0.2">
      <c r="D4307" s="130"/>
    </row>
    <row r="4308" spans="4:4" x14ac:dyDescent="0.2">
      <c r="D4308" s="130"/>
    </row>
    <row r="4309" spans="4:4" x14ac:dyDescent="0.2">
      <c r="D4309" s="130"/>
    </row>
    <row r="4310" spans="4:4" x14ac:dyDescent="0.2">
      <c r="D4310" s="130"/>
    </row>
    <row r="4311" spans="4:4" x14ac:dyDescent="0.2">
      <c r="D4311" s="130"/>
    </row>
    <row r="4312" spans="4:4" x14ac:dyDescent="0.2">
      <c r="D4312" s="130"/>
    </row>
    <row r="4313" spans="4:4" x14ac:dyDescent="0.2">
      <c r="D4313" s="130"/>
    </row>
    <row r="4314" spans="4:4" x14ac:dyDescent="0.2">
      <c r="D4314" s="130"/>
    </row>
    <row r="4315" spans="4:4" x14ac:dyDescent="0.2">
      <c r="D4315" s="130"/>
    </row>
    <row r="4316" spans="4:4" x14ac:dyDescent="0.2">
      <c r="D4316" s="130"/>
    </row>
    <row r="4317" spans="4:4" x14ac:dyDescent="0.2">
      <c r="D4317" s="130"/>
    </row>
    <row r="4318" spans="4:4" x14ac:dyDescent="0.2">
      <c r="D4318" s="130"/>
    </row>
    <row r="4319" spans="4:4" x14ac:dyDescent="0.2">
      <c r="D4319" s="130"/>
    </row>
    <row r="4320" spans="4:4" x14ac:dyDescent="0.2">
      <c r="D4320" s="130"/>
    </row>
    <row r="4321" spans="4:4" x14ac:dyDescent="0.2">
      <c r="D4321" s="130"/>
    </row>
    <row r="4322" spans="4:4" x14ac:dyDescent="0.2">
      <c r="D4322" s="130"/>
    </row>
    <row r="4323" spans="4:4" x14ac:dyDescent="0.2">
      <c r="D4323" s="130"/>
    </row>
    <row r="4324" spans="4:4" x14ac:dyDescent="0.2">
      <c r="D4324" s="130"/>
    </row>
    <row r="4325" spans="4:4" x14ac:dyDescent="0.2">
      <c r="D4325" s="130"/>
    </row>
    <row r="4326" spans="4:4" x14ac:dyDescent="0.2">
      <c r="D4326" s="130"/>
    </row>
    <row r="4327" spans="4:4" x14ac:dyDescent="0.2">
      <c r="D4327" s="130"/>
    </row>
    <row r="4328" spans="4:4" x14ac:dyDescent="0.2">
      <c r="D4328" s="130"/>
    </row>
    <row r="4329" spans="4:4" x14ac:dyDescent="0.2">
      <c r="D4329" s="130"/>
    </row>
    <row r="4330" spans="4:4" x14ac:dyDescent="0.2">
      <c r="D4330" s="130"/>
    </row>
    <row r="4331" spans="4:4" x14ac:dyDescent="0.2">
      <c r="D4331" s="130"/>
    </row>
    <row r="4332" spans="4:4" x14ac:dyDescent="0.2">
      <c r="D4332" s="130"/>
    </row>
    <row r="4333" spans="4:4" x14ac:dyDescent="0.2">
      <c r="D4333" s="130"/>
    </row>
    <row r="4334" spans="4:4" x14ac:dyDescent="0.2">
      <c r="D4334" s="130"/>
    </row>
    <row r="4335" spans="4:4" x14ac:dyDescent="0.2">
      <c r="D4335" s="130"/>
    </row>
    <row r="4336" spans="4:4" x14ac:dyDescent="0.2">
      <c r="D4336" s="130"/>
    </row>
    <row r="4337" spans="4:4" x14ac:dyDescent="0.2">
      <c r="D4337" s="130"/>
    </row>
    <row r="4338" spans="4:4" x14ac:dyDescent="0.2">
      <c r="D4338" s="130"/>
    </row>
    <row r="4339" spans="4:4" x14ac:dyDescent="0.2">
      <c r="D4339" s="130"/>
    </row>
    <row r="4340" spans="4:4" x14ac:dyDescent="0.2">
      <c r="D4340" s="130"/>
    </row>
    <row r="4341" spans="4:4" x14ac:dyDescent="0.2">
      <c r="D4341" s="130"/>
    </row>
    <row r="4342" spans="4:4" x14ac:dyDescent="0.2">
      <c r="D4342" s="130"/>
    </row>
    <row r="4343" spans="4:4" x14ac:dyDescent="0.2">
      <c r="D4343" s="130"/>
    </row>
    <row r="4344" spans="4:4" x14ac:dyDescent="0.2">
      <c r="D4344" s="130"/>
    </row>
    <row r="4345" spans="4:4" x14ac:dyDescent="0.2">
      <c r="D4345" s="130"/>
    </row>
    <row r="4346" spans="4:4" x14ac:dyDescent="0.2">
      <c r="D4346" s="130"/>
    </row>
    <row r="4347" spans="4:4" x14ac:dyDescent="0.2">
      <c r="D4347" s="130"/>
    </row>
    <row r="4348" spans="4:4" x14ac:dyDescent="0.2">
      <c r="D4348" s="130"/>
    </row>
    <row r="4349" spans="4:4" x14ac:dyDescent="0.2">
      <c r="D4349" s="130"/>
    </row>
    <row r="4350" spans="4:4" x14ac:dyDescent="0.2">
      <c r="D4350" s="130"/>
    </row>
    <row r="4351" spans="4:4" x14ac:dyDescent="0.2">
      <c r="D4351" s="130"/>
    </row>
    <row r="4352" spans="4:4" x14ac:dyDescent="0.2">
      <c r="D4352" s="130"/>
    </row>
    <row r="4353" spans="4:4" x14ac:dyDescent="0.2">
      <c r="D4353" s="130"/>
    </row>
    <row r="4354" spans="4:4" x14ac:dyDescent="0.2">
      <c r="D4354" s="130"/>
    </row>
    <row r="4355" spans="4:4" x14ac:dyDescent="0.2">
      <c r="D4355" s="130"/>
    </row>
    <row r="4356" spans="4:4" x14ac:dyDescent="0.2">
      <c r="D4356" s="130"/>
    </row>
    <row r="4357" spans="4:4" x14ac:dyDescent="0.2">
      <c r="D4357" s="130"/>
    </row>
    <row r="4358" spans="4:4" x14ac:dyDescent="0.2">
      <c r="D4358" s="130"/>
    </row>
    <row r="4359" spans="4:4" x14ac:dyDescent="0.2">
      <c r="D4359" s="130"/>
    </row>
    <row r="4360" spans="4:4" x14ac:dyDescent="0.2">
      <c r="D4360" s="130"/>
    </row>
    <row r="4361" spans="4:4" x14ac:dyDescent="0.2">
      <c r="D4361" s="130"/>
    </row>
    <row r="4362" spans="4:4" x14ac:dyDescent="0.2">
      <c r="D4362" s="130"/>
    </row>
    <row r="4363" spans="4:4" x14ac:dyDescent="0.2">
      <c r="D4363" s="130"/>
    </row>
    <row r="4364" spans="4:4" x14ac:dyDescent="0.2">
      <c r="D4364" s="130"/>
    </row>
    <row r="4365" spans="4:4" x14ac:dyDescent="0.2">
      <c r="D4365" s="130"/>
    </row>
    <row r="4366" spans="4:4" x14ac:dyDescent="0.2">
      <c r="D4366" s="130"/>
    </row>
    <row r="4367" spans="4:4" x14ac:dyDescent="0.2">
      <c r="D4367" s="130"/>
    </row>
    <row r="4368" spans="4:4" x14ac:dyDescent="0.2">
      <c r="D4368" s="130"/>
    </row>
    <row r="4369" spans="4:4" x14ac:dyDescent="0.2">
      <c r="D4369" s="130"/>
    </row>
    <row r="4370" spans="4:4" x14ac:dyDescent="0.2">
      <c r="D4370" s="130"/>
    </row>
    <row r="4371" spans="4:4" x14ac:dyDescent="0.2">
      <c r="D4371" s="130"/>
    </row>
    <row r="4372" spans="4:4" x14ac:dyDescent="0.2">
      <c r="D4372" s="130"/>
    </row>
    <row r="4373" spans="4:4" x14ac:dyDescent="0.2">
      <c r="D4373" s="130"/>
    </row>
    <row r="4374" spans="4:4" x14ac:dyDescent="0.2">
      <c r="D4374" s="130"/>
    </row>
    <row r="4375" spans="4:4" x14ac:dyDescent="0.2">
      <c r="D4375" s="130"/>
    </row>
    <row r="4376" spans="4:4" x14ac:dyDescent="0.2">
      <c r="D4376" s="130"/>
    </row>
    <row r="4377" spans="4:4" x14ac:dyDescent="0.2">
      <c r="D4377" s="130"/>
    </row>
    <row r="4378" spans="4:4" x14ac:dyDescent="0.2">
      <c r="D4378" s="130"/>
    </row>
    <row r="4379" spans="4:4" x14ac:dyDescent="0.2">
      <c r="D4379" s="130"/>
    </row>
    <row r="4380" spans="4:4" x14ac:dyDescent="0.2">
      <c r="D4380" s="130"/>
    </row>
    <row r="4381" spans="4:4" x14ac:dyDescent="0.2">
      <c r="D4381" s="130"/>
    </row>
    <row r="4382" spans="4:4" x14ac:dyDescent="0.2">
      <c r="D4382" s="130"/>
    </row>
    <row r="4383" spans="4:4" x14ac:dyDescent="0.2">
      <c r="D4383" s="130"/>
    </row>
    <row r="4384" spans="4:4" x14ac:dyDescent="0.2">
      <c r="D4384" s="130"/>
    </row>
    <row r="4385" spans="4:4" x14ac:dyDescent="0.2">
      <c r="D4385" s="130"/>
    </row>
    <row r="4386" spans="4:4" x14ac:dyDescent="0.2">
      <c r="D4386" s="130"/>
    </row>
    <row r="4387" spans="4:4" x14ac:dyDescent="0.2">
      <c r="D4387" s="130"/>
    </row>
    <row r="4388" spans="4:4" x14ac:dyDescent="0.2">
      <c r="D4388" s="130"/>
    </row>
    <row r="4389" spans="4:4" x14ac:dyDescent="0.2">
      <c r="D4389" s="130"/>
    </row>
    <row r="4390" spans="4:4" x14ac:dyDescent="0.2">
      <c r="D4390" s="130"/>
    </row>
    <row r="4391" spans="4:4" x14ac:dyDescent="0.2">
      <c r="D4391" s="130"/>
    </row>
    <row r="4392" spans="4:4" x14ac:dyDescent="0.2">
      <c r="D4392" s="130"/>
    </row>
    <row r="4393" spans="4:4" x14ac:dyDescent="0.2">
      <c r="D4393" s="130"/>
    </row>
    <row r="4394" spans="4:4" x14ac:dyDescent="0.2">
      <c r="D4394" s="130"/>
    </row>
    <row r="4395" spans="4:4" x14ac:dyDescent="0.2">
      <c r="D4395" s="130"/>
    </row>
    <row r="4396" spans="4:4" x14ac:dyDescent="0.2">
      <c r="D4396" s="130"/>
    </row>
    <row r="4397" spans="4:4" x14ac:dyDescent="0.2">
      <c r="D4397" s="130"/>
    </row>
    <row r="4398" spans="4:4" x14ac:dyDescent="0.2">
      <c r="D4398" s="130"/>
    </row>
    <row r="4399" spans="4:4" x14ac:dyDescent="0.2">
      <c r="D4399" s="130"/>
    </row>
    <row r="4400" spans="4:4" x14ac:dyDescent="0.2">
      <c r="D4400" s="130"/>
    </row>
    <row r="4401" spans="4:4" x14ac:dyDescent="0.2">
      <c r="D4401" s="130"/>
    </row>
    <row r="4402" spans="4:4" x14ac:dyDescent="0.2">
      <c r="D4402" s="130"/>
    </row>
    <row r="4403" spans="4:4" x14ac:dyDescent="0.2">
      <c r="D4403" s="130"/>
    </row>
    <row r="4404" spans="4:4" x14ac:dyDescent="0.2">
      <c r="D4404" s="130"/>
    </row>
    <row r="4405" spans="4:4" x14ac:dyDescent="0.2">
      <c r="D4405" s="130"/>
    </row>
    <row r="4406" spans="4:4" x14ac:dyDescent="0.2">
      <c r="D4406" s="130"/>
    </row>
    <row r="4407" spans="4:4" x14ac:dyDescent="0.2">
      <c r="D4407" s="130"/>
    </row>
    <row r="4408" spans="4:4" x14ac:dyDescent="0.2">
      <c r="D4408" s="130"/>
    </row>
    <row r="4409" spans="4:4" x14ac:dyDescent="0.2">
      <c r="D4409" s="130"/>
    </row>
    <row r="4410" spans="4:4" x14ac:dyDescent="0.2">
      <c r="D4410" s="130"/>
    </row>
    <row r="4411" spans="4:4" x14ac:dyDescent="0.2">
      <c r="D4411" s="130"/>
    </row>
    <row r="4412" spans="4:4" x14ac:dyDescent="0.2">
      <c r="D4412" s="130"/>
    </row>
    <row r="4413" spans="4:4" x14ac:dyDescent="0.2">
      <c r="D4413" s="130"/>
    </row>
    <row r="4414" spans="4:4" x14ac:dyDescent="0.2">
      <c r="D4414" s="130"/>
    </row>
    <row r="4415" spans="4:4" x14ac:dyDescent="0.2">
      <c r="D4415" s="130"/>
    </row>
    <row r="4416" spans="4:4" x14ac:dyDescent="0.2">
      <c r="D4416" s="130"/>
    </row>
    <row r="4417" spans="4:4" x14ac:dyDescent="0.2">
      <c r="D4417" s="130"/>
    </row>
    <row r="4418" spans="4:4" x14ac:dyDescent="0.2">
      <c r="D4418" s="130"/>
    </row>
    <row r="4419" spans="4:4" x14ac:dyDescent="0.2">
      <c r="D4419" s="130"/>
    </row>
    <row r="4420" spans="4:4" x14ac:dyDescent="0.2">
      <c r="D4420" s="130"/>
    </row>
    <row r="4421" spans="4:4" x14ac:dyDescent="0.2">
      <c r="D4421" s="130"/>
    </row>
    <row r="4422" spans="4:4" x14ac:dyDescent="0.2">
      <c r="D4422" s="130"/>
    </row>
    <row r="4423" spans="4:4" x14ac:dyDescent="0.2">
      <c r="D4423" s="130"/>
    </row>
    <row r="4424" spans="4:4" x14ac:dyDescent="0.2">
      <c r="D4424" s="130"/>
    </row>
    <row r="4425" spans="4:4" x14ac:dyDescent="0.2">
      <c r="D4425" s="130"/>
    </row>
    <row r="4426" spans="4:4" x14ac:dyDescent="0.2">
      <c r="D4426" s="130"/>
    </row>
    <row r="4427" spans="4:4" x14ac:dyDescent="0.2">
      <c r="D4427" s="130"/>
    </row>
    <row r="4428" spans="4:4" x14ac:dyDescent="0.2">
      <c r="D4428" s="130"/>
    </row>
    <row r="4429" spans="4:4" x14ac:dyDescent="0.2">
      <c r="D4429" s="130"/>
    </row>
    <row r="4430" spans="4:4" x14ac:dyDescent="0.2">
      <c r="D4430" s="130"/>
    </row>
    <row r="4431" spans="4:4" x14ac:dyDescent="0.2">
      <c r="D4431" s="130"/>
    </row>
    <row r="4432" spans="4:4" x14ac:dyDescent="0.2">
      <c r="D4432" s="130"/>
    </row>
    <row r="4433" spans="4:4" x14ac:dyDescent="0.2">
      <c r="D4433" s="130"/>
    </row>
    <row r="4434" spans="4:4" x14ac:dyDescent="0.2">
      <c r="D4434" s="130"/>
    </row>
    <row r="4435" spans="4:4" x14ac:dyDescent="0.2">
      <c r="D4435" s="130"/>
    </row>
    <row r="4436" spans="4:4" x14ac:dyDescent="0.2">
      <c r="D4436" s="130"/>
    </row>
    <row r="4437" spans="4:4" x14ac:dyDescent="0.2">
      <c r="D4437" s="130"/>
    </row>
    <row r="4438" spans="4:4" x14ac:dyDescent="0.2">
      <c r="D4438" s="130"/>
    </row>
    <row r="4439" spans="4:4" x14ac:dyDescent="0.2">
      <c r="D4439" s="130"/>
    </row>
    <row r="4440" spans="4:4" x14ac:dyDescent="0.2">
      <c r="D4440" s="130"/>
    </row>
    <row r="4441" spans="4:4" x14ac:dyDescent="0.2">
      <c r="D4441" s="130"/>
    </row>
    <row r="4442" spans="4:4" x14ac:dyDescent="0.2">
      <c r="D4442" s="130"/>
    </row>
    <row r="4443" spans="4:4" x14ac:dyDescent="0.2">
      <c r="D4443" s="130"/>
    </row>
    <row r="4444" spans="4:4" x14ac:dyDescent="0.2">
      <c r="D4444" s="130"/>
    </row>
    <row r="4445" spans="4:4" x14ac:dyDescent="0.2">
      <c r="D4445" s="130"/>
    </row>
    <row r="4446" spans="4:4" x14ac:dyDescent="0.2">
      <c r="D4446" s="130"/>
    </row>
    <row r="4447" spans="4:4" x14ac:dyDescent="0.2">
      <c r="D4447" s="130"/>
    </row>
    <row r="4448" spans="4:4" x14ac:dyDescent="0.2">
      <c r="D4448" s="130"/>
    </row>
    <row r="4449" spans="4:4" x14ac:dyDescent="0.2">
      <c r="D4449" s="130"/>
    </row>
    <row r="4450" spans="4:4" x14ac:dyDescent="0.2">
      <c r="D4450" s="130"/>
    </row>
    <row r="4451" spans="4:4" x14ac:dyDescent="0.2">
      <c r="D4451" s="130"/>
    </row>
    <row r="4452" spans="4:4" x14ac:dyDescent="0.2">
      <c r="D4452" s="130"/>
    </row>
    <row r="4453" spans="4:4" x14ac:dyDescent="0.2">
      <c r="D4453" s="130"/>
    </row>
    <row r="4454" spans="4:4" x14ac:dyDescent="0.2">
      <c r="D4454" s="130"/>
    </row>
    <row r="4455" spans="4:4" x14ac:dyDescent="0.2">
      <c r="D4455" s="130"/>
    </row>
    <row r="4456" spans="4:4" x14ac:dyDescent="0.2">
      <c r="D4456" s="130"/>
    </row>
    <row r="4457" spans="4:4" x14ac:dyDescent="0.2">
      <c r="D4457" s="130"/>
    </row>
    <row r="4458" spans="4:4" x14ac:dyDescent="0.2">
      <c r="D4458" s="130"/>
    </row>
    <row r="4459" spans="4:4" x14ac:dyDescent="0.2">
      <c r="D4459" s="130"/>
    </row>
    <row r="4460" spans="4:4" x14ac:dyDescent="0.2">
      <c r="D4460" s="130"/>
    </row>
    <row r="4461" spans="4:4" x14ac:dyDescent="0.2">
      <c r="D4461" s="130"/>
    </row>
    <row r="4462" spans="4:4" x14ac:dyDescent="0.2">
      <c r="D4462" s="130"/>
    </row>
    <row r="4463" spans="4:4" x14ac:dyDescent="0.2">
      <c r="D4463" s="130"/>
    </row>
    <row r="4464" spans="4:4" x14ac:dyDescent="0.2">
      <c r="D4464" s="130"/>
    </row>
    <row r="4465" spans="4:4" x14ac:dyDescent="0.2">
      <c r="D4465" s="130"/>
    </row>
    <row r="4466" spans="4:4" x14ac:dyDescent="0.2">
      <c r="D4466" s="130"/>
    </row>
    <row r="4467" spans="4:4" x14ac:dyDescent="0.2">
      <c r="D4467" s="130"/>
    </row>
    <row r="4468" spans="4:4" x14ac:dyDescent="0.2">
      <c r="D4468" s="130"/>
    </row>
    <row r="4469" spans="4:4" x14ac:dyDescent="0.2">
      <c r="D4469" s="130"/>
    </row>
    <row r="4470" spans="4:4" x14ac:dyDescent="0.2">
      <c r="D4470" s="130"/>
    </row>
    <row r="4471" spans="4:4" x14ac:dyDescent="0.2">
      <c r="D4471" s="130"/>
    </row>
    <row r="4472" spans="4:4" x14ac:dyDescent="0.2">
      <c r="D4472" s="130"/>
    </row>
    <row r="4473" spans="4:4" x14ac:dyDescent="0.2">
      <c r="D4473" s="130"/>
    </row>
    <row r="4474" spans="4:4" x14ac:dyDescent="0.2">
      <c r="D4474" s="130"/>
    </row>
    <row r="4475" spans="4:4" x14ac:dyDescent="0.2">
      <c r="D4475" s="130"/>
    </row>
    <row r="4476" spans="4:4" x14ac:dyDescent="0.2">
      <c r="D4476" s="130"/>
    </row>
    <row r="4477" spans="4:4" x14ac:dyDescent="0.2">
      <c r="D4477" s="130"/>
    </row>
    <row r="4478" spans="4:4" x14ac:dyDescent="0.2">
      <c r="D4478" s="130"/>
    </row>
    <row r="4479" spans="4:4" x14ac:dyDescent="0.2">
      <c r="D4479" s="130"/>
    </row>
    <row r="4480" spans="4:4" x14ac:dyDescent="0.2">
      <c r="D4480" s="130"/>
    </row>
    <row r="4481" spans="4:4" x14ac:dyDescent="0.2">
      <c r="D4481" s="130"/>
    </row>
    <row r="4482" spans="4:4" x14ac:dyDescent="0.2">
      <c r="D4482" s="130"/>
    </row>
    <row r="4483" spans="4:4" x14ac:dyDescent="0.2">
      <c r="D4483" s="130"/>
    </row>
    <row r="4484" spans="4:4" x14ac:dyDescent="0.2">
      <c r="D4484" s="130"/>
    </row>
    <row r="4485" spans="4:4" x14ac:dyDescent="0.2">
      <c r="D4485" s="130"/>
    </row>
    <row r="4486" spans="4:4" x14ac:dyDescent="0.2">
      <c r="D4486" s="130"/>
    </row>
    <row r="4487" spans="4:4" x14ac:dyDescent="0.2">
      <c r="D4487" s="130"/>
    </row>
    <row r="4488" spans="4:4" x14ac:dyDescent="0.2">
      <c r="D4488" s="130"/>
    </row>
    <row r="4489" spans="4:4" x14ac:dyDescent="0.2">
      <c r="D4489" s="130"/>
    </row>
    <row r="4490" spans="4:4" x14ac:dyDescent="0.2">
      <c r="D4490" s="130"/>
    </row>
    <row r="4491" spans="4:4" x14ac:dyDescent="0.2">
      <c r="D4491" s="130"/>
    </row>
    <row r="4492" spans="4:4" x14ac:dyDescent="0.2">
      <c r="D4492" s="130"/>
    </row>
    <row r="4493" spans="4:4" x14ac:dyDescent="0.2">
      <c r="D4493" s="130"/>
    </row>
    <row r="4494" spans="4:4" x14ac:dyDescent="0.2">
      <c r="D4494" s="130"/>
    </row>
    <row r="4495" spans="4:4" x14ac:dyDescent="0.2">
      <c r="D4495" s="130"/>
    </row>
    <row r="4496" spans="4:4" x14ac:dyDescent="0.2">
      <c r="D4496" s="130"/>
    </row>
    <row r="4497" spans="4:4" x14ac:dyDescent="0.2">
      <c r="D4497" s="130"/>
    </row>
    <row r="4498" spans="4:4" x14ac:dyDescent="0.2">
      <c r="D4498" s="130"/>
    </row>
    <row r="4499" spans="4:4" x14ac:dyDescent="0.2">
      <c r="D4499" s="130"/>
    </row>
    <row r="4500" spans="4:4" x14ac:dyDescent="0.2">
      <c r="D4500" s="130"/>
    </row>
    <row r="4501" spans="4:4" x14ac:dyDescent="0.2">
      <c r="D4501" s="130"/>
    </row>
    <row r="4502" spans="4:4" x14ac:dyDescent="0.2">
      <c r="D4502" s="130"/>
    </row>
    <row r="4503" spans="4:4" x14ac:dyDescent="0.2">
      <c r="D4503" s="130"/>
    </row>
    <row r="4504" spans="4:4" x14ac:dyDescent="0.2">
      <c r="D4504" s="130"/>
    </row>
    <row r="4505" spans="4:4" x14ac:dyDescent="0.2">
      <c r="D4505" s="130"/>
    </row>
    <row r="4506" spans="4:4" x14ac:dyDescent="0.2">
      <c r="D4506" s="130"/>
    </row>
    <row r="4507" spans="4:4" x14ac:dyDescent="0.2">
      <c r="D4507" s="130"/>
    </row>
    <row r="4508" spans="4:4" x14ac:dyDescent="0.2">
      <c r="D4508" s="130"/>
    </row>
    <row r="4509" spans="4:4" x14ac:dyDescent="0.2">
      <c r="D4509" s="130"/>
    </row>
    <row r="4510" spans="4:4" x14ac:dyDescent="0.2">
      <c r="D4510" s="130"/>
    </row>
    <row r="4511" spans="4:4" x14ac:dyDescent="0.2">
      <c r="D4511" s="130"/>
    </row>
    <row r="4512" spans="4:4" x14ac:dyDescent="0.2">
      <c r="D4512" s="130"/>
    </row>
    <row r="4513" spans="4:4" x14ac:dyDescent="0.2">
      <c r="D4513" s="130"/>
    </row>
    <row r="4514" spans="4:4" x14ac:dyDescent="0.2">
      <c r="D4514" s="130"/>
    </row>
    <row r="4515" spans="4:4" x14ac:dyDescent="0.2">
      <c r="D4515" s="130"/>
    </row>
    <row r="4516" spans="4:4" x14ac:dyDescent="0.2">
      <c r="D4516" s="130"/>
    </row>
    <row r="4517" spans="4:4" x14ac:dyDescent="0.2">
      <c r="D4517" s="130"/>
    </row>
    <row r="4518" spans="4:4" x14ac:dyDescent="0.2">
      <c r="D4518" s="130"/>
    </row>
    <row r="4519" spans="4:4" x14ac:dyDescent="0.2">
      <c r="D4519" s="130"/>
    </row>
    <row r="4520" spans="4:4" x14ac:dyDescent="0.2">
      <c r="D4520" s="130"/>
    </row>
    <row r="4521" spans="4:4" x14ac:dyDescent="0.2">
      <c r="D4521" s="130"/>
    </row>
    <row r="4522" spans="4:4" x14ac:dyDescent="0.2">
      <c r="D4522" s="130"/>
    </row>
    <row r="4523" spans="4:4" x14ac:dyDescent="0.2">
      <c r="D4523" s="130"/>
    </row>
    <row r="4524" spans="4:4" x14ac:dyDescent="0.2">
      <c r="D4524" s="130"/>
    </row>
    <row r="4525" spans="4:4" x14ac:dyDescent="0.2">
      <c r="D4525" s="130"/>
    </row>
    <row r="4526" spans="4:4" x14ac:dyDescent="0.2">
      <c r="D4526" s="130"/>
    </row>
    <row r="4527" spans="4:4" x14ac:dyDescent="0.2">
      <c r="D4527" s="130"/>
    </row>
    <row r="4528" spans="4:4" x14ac:dyDescent="0.2">
      <c r="D4528" s="130"/>
    </row>
    <row r="4529" spans="4:4" x14ac:dyDescent="0.2">
      <c r="D4529" s="130"/>
    </row>
    <row r="4530" spans="4:4" x14ac:dyDescent="0.2">
      <c r="D4530" s="130"/>
    </row>
    <row r="4531" spans="4:4" x14ac:dyDescent="0.2">
      <c r="D4531" s="130"/>
    </row>
    <row r="4532" spans="4:4" x14ac:dyDescent="0.2">
      <c r="D4532" s="130"/>
    </row>
    <row r="4533" spans="4:4" x14ac:dyDescent="0.2">
      <c r="D4533" s="130"/>
    </row>
    <row r="4534" spans="4:4" x14ac:dyDescent="0.2">
      <c r="D4534" s="130"/>
    </row>
    <row r="4535" spans="4:4" x14ac:dyDescent="0.2">
      <c r="D4535" s="130"/>
    </row>
    <row r="4536" spans="4:4" x14ac:dyDescent="0.2">
      <c r="D4536" s="130"/>
    </row>
    <row r="4537" spans="4:4" x14ac:dyDescent="0.2">
      <c r="D4537" s="130"/>
    </row>
    <row r="4538" spans="4:4" x14ac:dyDescent="0.2">
      <c r="D4538" s="130"/>
    </row>
    <row r="4539" spans="4:4" x14ac:dyDescent="0.2">
      <c r="D4539" s="130"/>
    </row>
    <row r="4540" spans="4:4" x14ac:dyDescent="0.2">
      <c r="D4540" s="130"/>
    </row>
    <row r="4541" spans="4:4" x14ac:dyDescent="0.2">
      <c r="D4541" s="130"/>
    </row>
    <row r="4542" spans="4:4" x14ac:dyDescent="0.2">
      <c r="D4542" s="130"/>
    </row>
    <row r="4543" spans="4:4" x14ac:dyDescent="0.2">
      <c r="D4543" s="130"/>
    </row>
    <row r="4544" spans="4:4" x14ac:dyDescent="0.2">
      <c r="D4544" s="130"/>
    </row>
    <row r="4545" spans="4:4" x14ac:dyDescent="0.2">
      <c r="D4545" s="130"/>
    </row>
    <row r="4546" spans="4:4" x14ac:dyDescent="0.2">
      <c r="D4546" s="130"/>
    </row>
    <row r="4547" spans="4:4" x14ac:dyDescent="0.2">
      <c r="D4547" s="130"/>
    </row>
    <row r="4548" spans="4:4" x14ac:dyDescent="0.2">
      <c r="D4548" s="130"/>
    </row>
    <row r="4549" spans="4:4" x14ac:dyDescent="0.2">
      <c r="D4549" s="130"/>
    </row>
    <row r="4550" spans="4:4" x14ac:dyDescent="0.2">
      <c r="D4550" s="130"/>
    </row>
    <row r="4551" spans="4:4" x14ac:dyDescent="0.2">
      <c r="D4551" s="130"/>
    </row>
    <row r="4552" spans="4:4" x14ac:dyDescent="0.2">
      <c r="D4552" s="130"/>
    </row>
    <row r="4553" spans="4:4" x14ac:dyDescent="0.2">
      <c r="D4553" s="130"/>
    </row>
    <row r="4554" spans="4:4" x14ac:dyDescent="0.2">
      <c r="D4554" s="130"/>
    </row>
    <row r="4555" spans="4:4" x14ac:dyDescent="0.2">
      <c r="D4555" s="130"/>
    </row>
    <row r="4556" spans="4:4" x14ac:dyDescent="0.2">
      <c r="D4556" s="130"/>
    </row>
    <row r="4557" spans="4:4" x14ac:dyDescent="0.2">
      <c r="D4557" s="130"/>
    </row>
    <row r="4558" spans="4:4" x14ac:dyDescent="0.2">
      <c r="D4558" s="130"/>
    </row>
    <row r="4559" spans="4:4" x14ac:dyDescent="0.2">
      <c r="D4559" s="130"/>
    </row>
    <row r="4560" spans="4:4" x14ac:dyDescent="0.2">
      <c r="D4560" s="130"/>
    </row>
    <row r="4561" spans="4:4" x14ac:dyDescent="0.2">
      <c r="D4561" s="130"/>
    </row>
    <row r="4562" spans="4:4" x14ac:dyDescent="0.2">
      <c r="D4562" s="130"/>
    </row>
    <row r="4563" spans="4:4" x14ac:dyDescent="0.2">
      <c r="D4563" s="130"/>
    </row>
    <row r="4564" spans="4:4" x14ac:dyDescent="0.2">
      <c r="D4564" s="130"/>
    </row>
    <row r="4565" spans="4:4" x14ac:dyDescent="0.2">
      <c r="D4565" s="130"/>
    </row>
    <row r="4566" spans="4:4" x14ac:dyDescent="0.2">
      <c r="D4566" s="130"/>
    </row>
    <row r="4567" spans="4:4" x14ac:dyDescent="0.2">
      <c r="D4567" s="130"/>
    </row>
    <row r="4568" spans="4:4" x14ac:dyDescent="0.2">
      <c r="D4568" s="130"/>
    </row>
    <row r="4569" spans="4:4" x14ac:dyDescent="0.2">
      <c r="D4569" s="130"/>
    </row>
    <row r="4570" spans="4:4" x14ac:dyDescent="0.2">
      <c r="D4570" s="130"/>
    </row>
    <row r="4571" spans="4:4" x14ac:dyDescent="0.2">
      <c r="D4571" s="130"/>
    </row>
    <row r="4572" spans="4:4" x14ac:dyDescent="0.2">
      <c r="D4572" s="130"/>
    </row>
    <row r="4573" spans="4:4" x14ac:dyDescent="0.2">
      <c r="D4573" s="130"/>
    </row>
    <row r="4574" spans="4:4" x14ac:dyDescent="0.2">
      <c r="D4574" s="130"/>
    </row>
    <row r="4575" spans="4:4" x14ac:dyDescent="0.2">
      <c r="D4575" s="130"/>
    </row>
    <row r="4576" spans="4:4" x14ac:dyDescent="0.2">
      <c r="D4576" s="130"/>
    </row>
    <row r="4577" spans="4:4" x14ac:dyDescent="0.2">
      <c r="D4577" s="130"/>
    </row>
    <row r="4578" spans="4:4" x14ac:dyDescent="0.2">
      <c r="D4578" s="130"/>
    </row>
    <row r="4579" spans="4:4" x14ac:dyDescent="0.2">
      <c r="D4579" s="130"/>
    </row>
    <row r="4580" spans="4:4" x14ac:dyDescent="0.2">
      <c r="D4580" s="130"/>
    </row>
    <row r="4581" spans="4:4" x14ac:dyDescent="0.2">
      <c r="D4581" s="130"/>
    </row>
    <row r="4582" spans="4:4" x14ac:dyDescent="0.2">
      <c r="D4582" s="130"/>
    </row>
    <row r="4583" spans="4:4" x14ac:dyDescent="0.2">
      <c r="D4583" s="130"/>
    </row>
    <row r="4584" spans="4:4" x14ac:dyDescent="0.2">
      <c r="D4584" s="130"/>
    </row>
    <row r="4585" spans="4:4" x14ac:dyDescent="0.2">
      <c r="D4585" s="130"/>
    </row>
    <row r="4586" spans="4:4" x14ac:dyDescent="0.2">
      <c r="D4586" s="130"/>
    </row>
    <row r="4587" spans="4:4" x14ac:dyDescent="0.2">
      <c r="D4587" s="130"/>
    </row>
    <row r="4588" spans="4:4" x14ac:dyDescent="0.2">
      <c r="D4588" s="130"/>
    </row>
    <row r="4589" spans="4:4" x14ac:dyDescent="0.2">
      <c r="D4589" s="130"/>
    </row>
    <row r="4590" spans="4:4" x14ac:dyDescent="0.2">
      <c r="D4590" s="130"/>
    </row>
    <row r="4591" spans="4:4" x14ac:dyDescent="0.2">
      <c r="D4591" s="130"/>
    </row>
    <row r="4592" spans="4:4" x14ac:dyDescent="0.2">
      <c r="D4592" s="130"/>
    </row>
    <row r="4593" spans="4:4" x14ac:dyDescent="0.2">
      <c r="D4593" s="130"/>
    </row>
    <row r="4594" spans="4:4" x14ac:dyDescent="0.2">
      <c r="D4594" s="130"/>
    </row>
    <row r="4595" spans="4:4" x14ac:dyDescent="0.2">
      <c r="D4595" s="130"/>
    </row>
    <row r="4596" spans="4:4" x14ac:dyDescent="0.2">
      <c r="D4596" s="130"/>
    </row>
    <row r="4597" spans="4:4" x14ac:dyDescent="0.2">
      <c r="D4597" s="130"/>
    </row>
    <row r="4598" spans="4:4" x14ac:dyDescent="0.2">
      <c r="D4598" s="130"/>
    </row>
    <row r="4599" spans="4:4" x14ac:dyDescent="0.2">
      <c r="D4599" s="130"/>
    </row>
    <row r="4600" spans="4:4" x14ac:dyDescent="0.2">
      <c r="D4600" s="130"/>
    </row>
    <row r="4601" spans="4:4" x14ac:dyDescent="0.2">
      <c r="D4601" s="130"/>
    </row>
    <row r="4602" spans="4:4" x14ac:dyDescent="0.2">
      <c r="D4602" s="130"/>
    </row>
    <row r="4603" spans="4:4" x14ac:dyDescent="0.2">
      <c r="D4603" s="130"/>
    </row>
    <row r="4604" spans="4:4" x14ac:dyDescent="0.2">
      <c r="D4604" s="130"/>
    </row>
    <row r="4605" spans="4:4" x14ac:dyDescent="0.2">
      <c r="D4605" s="130"/>
    </row>
    <row r="4606" spans="4:4" x14ac:dyDescent="0.2">
      <c r="D4606" s="130"/>
    </row>
    <row r="4607" spans="4:4" x14ac:dyDescent="0.2">
      <c r="D4607" s="130"/>
    </row>
    <row r="4608" spans="4:4" x14ac:dyDescent="0.2">
      <c r="D4608" s="130"/>
    </row>
    <row r="4609" spans="4:4" x14ac:dyDescent="0.2">
      <c r="D4609" s="130"/>
    </row>
    <row r="4610" spans="4:4" x14ac:dyDescent="0.2">
      <c r="D4610" s="130"/>
    </row>
    <row r="4611" spans="4:4" x14ac:dyDescent="0.2">
      <c r="D4611" s="130"/>
    </row>
    <row r="4612" spans="4:4" x14ac:dyDescent="0.2">
      <c r="D4612" s="130"/>
    </row>
    <row r="4613" spans="4:4" x14ac:dyDescent="0.2">
      <c r="D4613" s="130"/>
    </row>
    <row r="4614" spans="4:4" x14ac:dyDescent="0.2">
      <c r="D4614" s="130"/>
    </row>
    <row r="4615" spans="4:4" x14ac:dyDescent="0.2">
      <c r="D4615" s="130"/>
    </row>
    <row r="4616" spans="4:4" x14ac:dyDescent="0.2">
      <c r="D4616" s="130"/>
    </row>
    <row r="4617" spans="4:4" x14ac:dyDescent="0.2">
      <c r="D4617" s="130"/>
    </row>
    <row r="4618" spans="4:4" x14ac:dyDescent="0.2">
      <c r="D4618" s="130"/>
    </row>
    <row r="4619" spans="4:4" x14ac:dyDescent="0.2">
      <c r="D4619" s="130"/>
    </row>
    <row r="4620" spans="4:4" x14ac:dyDescent="0.2">
      <c r="D4620" s="130"/>
    </row>
    <row r="4621" spans="4:4" x14ac:dyDescent="0.2">
      <c r="D4621" s="130"/>
    </row>
    <row r="4622" spans="4:4" x14ac:dyDescent="0.2">
      <c r="D4622" s="130"/>
    </row>
    <row r="4623" spans="4:4" x14ac:dyDescent="0.2">
      <c r="D4623" s="130"/>
    </row>
    <row r="4624" spans="4:4" x14ac:dyDescent="0.2">
      <c r="D4624" s="130"/>
    </row>
    <row r="4625" spans="4:4" x14ac:dyDescent="0.2">
      <c r="D4625" s="130"/>
    </row>
    <row r="4626" spans="4:4" x14ac:dyDescent="0.2">
      <c r="D4626" s="130"/>
    </row>
    <row r="4627" spans="4:4" x14ac:dyDescent="0.2">
      <c r="D4627" s="130"/>
    </row>
    <row r="4628" spans="4:4" x14ac:dyDescent="0.2">
      <c r="D4628" s="130"/>
    </row>
    <row r="4629" spans="4:4" x14ac:dyDescent="0.2">
      <c r="D4629" s="130"/>
    </row>
    <row r="4630" spans="4:4" x14ac:dyDescent="0.2">
      <c r="D4630" s="130"/>
    </row>
    <row r="4631" spans="4:4" x14ac:dyDescent="0.2">
      <c r="D4631" s="130"/>
    </row>
    <row r="4632" spans="4:4" x14ac:dyDescent="0.2">
      <c r="D4632" s="130"/>
    </row>
    <row r="4633" spans="4:4" x14ac:dyDescent="0.2">
      <c r="D4633" s="130"/>
    </row>
    <row r="4634" spans="4:4" x14ac:dyDescent="0.2">
      <c r="D4634" s="130"/>
    </row>
    <row r="4635" spans="4:4" x14ac:dyDescent="0.2">
      <c r="D4635" s="130"/>
    </row>
    <row r="4636" spans="4:4" x14ac:dyDescent="0.2">
      <c r="D4636" s="130"/>
    </row>
    <row r="4637" spans="4:4" x14ac:dyDescent="0.2">
      <c r="D4637" s="130"/>
    </row>
    <row r="4638" spans="4:4" x14ac:dyDescent="0.2">
      <c r="D4638" s="130"/>
    </row>
    <row r="4639" spans="4:4" x14ac:dyDescent="0.2">
      <c r="D4639" s="130"/>
    </row>
    <row r="4640" spans="4:4" x14ac:dyDescent="0.2">
      <c r="D4640" s="130"/>
    </row>
    <row r="4641" spans="4:4" x14ac:dyDescent="0.2">
      <c r="D4641" s="130"/>
    </row>
    <row r="4642" spans="4:4" x14ac:dyDescent="0.2">
      <c r="D4642" s="130"/>
    </row>
    <row r="4643" spans="4:4" x14ac:dyDescent="0.2">
      <c r="D4643" s="130"/>
    </row>
    <row r="4644" spans="4:4" x14ac:dyDescent="0.2">
      <c r="D4644" s="130"/>
    </row>
    <row r="4645" spans="4:4" x14ac:dyDescent="0.2">
      <c r="D4645" s="130"/>
    </row>
    <row r="4646" spans="4:4" x14ac:dyDescent="0.2">
      <c r="D4646" s="130"/>
    </row>
    <row r="4647" spans="4:4" x14ac:dyDescent="0.2">
      <c r="D4647" s="130"/>
    </row>
    <row r="4648" spans="4:4" x14ac:dyDescent="0.2">
      <c r="D4648" s="130"/>
    </row>
    <row r="4649" spans="4:4" x14ac:dyDescent="0.2">
      <c r="D4649" s="130"/>
    </row>
    <row r="4650" spans="4:4" x14ac:dyDescent="0.2">
      <c r="D4650" s="130"/>
    </row>
    <row r="4651" spans="4:4" x14ac:dyDescent="0.2">
      <c r="D4651" s="130"/>
    </row>
    <row r="4652" spans="4:4" x14ac:dyDescent="0.2">
      <c r="D4652" s="130"/>
    </row>
    <row r="4653" spans="4:4" x14ac:dyDescent="0.2">
      <c r="D4653" s="130"/>
    </row>
    <row r="4654" spans="4:4" x14ac:dyDescent="0.2">
      <c r="D4654" s="130"/>
    </row>
    <row r="4655" spans="4:4" x14ac:dyDescent="0.2">
      <c r="D4655" s="130"/>
    </row>
    <row r="4656" spans="4:4" x14ac:dyDescent="0.2">
      <c r="D4656" s="130"/>
    </row>
    <row r="4657" spans="4:4" x14ac:dyDescent="0.2">
      <c r="D4657" s="130"/>
    </row>
    <row r="4658" spans="4:4" x14ac:dyDescent="0.2">
      <c r="D4658" s="130"/>
    </row>
    <row r="4659" spans="4:4" x14ac:dyDescent="0.2">
      <c r="D4659" s="130"/>
    </row>
    <row r="4660" spans="4:4" x14ac:dyDescent="0.2">
      <c r="D4660" s="130"/>
    </row>
    <row r="4661" spans="4:4" x14ac:dyDescent="0.2">
      <c r="D4661" s="130"/>
    </row>
    <row r="4662" spans="4:4" x14ac:dyDescent="0.2">
      <c r="D4662" s="130"/>
    </row>
    <row r="4663" spans="4:4" x14ac:dyDescent="0.2">
      <c r="D4663" s="130"/>
    </row>
    <row r="4664" spans="4:4" x14ac:dyDescent="0.2">
      <c r="D4664" s="130"/>
    </row>
    <row r="4665" spans="4:4" x14ac:dyDescent="0.2">
      <c r="D4665" s="130"/>
    </row>
    <row r="4666" spans="4:4" x14ac:dyDescent="0.2">
      <c r="D4666" s="130"/>
    </row>
    <row r="4667" spans="4:4" x14ac:dyDescent="0.2">
      <c r="D4667" s="130"/>
    </row>
    <row r="4668" spans="4:4" x14ac:dyDescent="0.2">
      <c r="D4668" s="130"/>
    </row>
    <row r="4669" spans="4:4" x14ac:dyDescent="0.2">
      <c r="D4669" s="130"/>
    </row>
    <row r="4670" spans="4:4" x14ac:dyDescent="0.2">
      <c r="D4670" s="130"/>
    </row>
    <row r="4671" spans="4:4" x14ac:dyDescent="0.2">
      <c r="D4671" s="130"/>
    </row>
    <row r="4672" spans="4:4" x14ac:dyDescent="0.2">
      <c r="D4672" s="130"/>
    </row>
    <row r="4673" spans="4:4" x14ac:dyDescent="0.2">
      <c r="D4673" s="130"/>
    </row>
    <row r="4674" spans="4:4" x14ac:dyDescent="0.2">
      <c r="D4674" s="130"/>
    </row>
    <row r="4675" spans="4:4" x14ac:dyDescent="0.2">
      <c r="D4675" s="130"/>
    </row>
    <row r="4676" spans="4:4" x14ac:dyDescent="0.2">
      <c r="D4676" s="130"/>
    </row>
    <row r="4677" spans="4:4" x14ac:dyDescent="0.2">
      <c r="D4677" s="130"/>
    </row>
    <row r="4678" spans="4:4" x14ac:dyDescent="0.2">
      <c r="D4678" s="130"/>
    </row>
    <row r="4679" spans="4:4" x14ac:dyDescent="0.2">
      <c r="D4679" s="130"/>
    </row>
    <row r="4680" spans="4:4" x14ac:dyDescent="0.2">
      <c r="D4680" s="130"/>
    </row>
    <row r="4681" spans="4:4" x14ac:dyDescent="0.2">
      <c r="D4681" s="130"/>
    </row>
    <row r="4682" spans="4:4" x14ac:dyDescent="0.2">
      <c r="D4682" s="130"/>
    </row>
    <row r="4683" spans="4:4" x14ac:dyDescent="0.2">
      <c r="D4683" s="130"/>
    </row>
    <row r="4684" spans="4:4" x14ac:dyDescent="0.2">
      <c r="D4684" s="130"/>
    </row>
    <row r="4685" spans="4:4" x14ac:dyDescent="0.2">
      <c r="D4685" s="130"/>
    </row>
    <row r="4686" spans="4:4" x14ac:dyDescent="0.2">
      <c r="D4686" s="130"/>
    </row>
    <row r="4687" spans="4:4" x14ac:dyDescent="0.2">
      <c r="D4687" s="130"/>
    </row>
    <row r="4688" spans="4:4" x14ac:dyDescent="0.2">
      <c r="D4688" s="130"/>
    </row>
    <row r="4689" spans="4:4" x14ac:dyDescent="0.2">
      <c r="D4689" s="130"/>
    </row>
    <row r="4690" spans="4:4" x14ac:dyDescent="0.2">
      <c r="D4690" s="130"/>
    </row>
    <row r="4691" spans="4:4" x14ac:dyDescent="0.2">
      <c r="D4691" s="130"/>
    </row>
    <row r="4692" spans="4:4" x14ac:dyDescent="0.2">
      <c r="D4692" s="130"/>
    </row>
    <row r="4693" spans="4:4" x14ac:dyDescent="0.2">
      <c r="D4693" s="130"/>
    </row>
    <row r="4694" spans="4:4" x14ac:dyDescent="0.2">
      <c r="D4694" s="130"/>
    </row>
    <row r="4695" spans="4:4" x14ac:dyDescent="0.2">
      <c r="D4695" s="130"/>
    </row>
    <row r="4696" spans="4:4" x14ac:dyDescent="0.2">
      <c r="D4696" s="130"/>
    </row>
    <row r="4697" spans="4:4" x14ac:dyDescent="0.2">
      <c r="D4697" s="130"/>
    </row>
    <row r="4698" spans="4:4" x14ac:dyDescent="0.2">
      <c r="D4698" s="130"/>
    </row>
    <row r="4699" spans="4:4" x14ac:dyDescent="0.2">
      <c r="D4699" s="130"/>
    </row>
    <row r="4700" spans="4:4" x14ac:dyDescent="0.2">
      <c r="D4700" s="130"/>
    </row>
    <row r="4701" spans="4:4" x14ac:dyDescent="0.2">
      <c r="D4701" s="130"/>
    </row>
    <row r="4702" spans="4:4" x14ac:dyDescent="0.2">
      <c r="D4702" s="130"/>
    </row>
    <row r="4703" spans="4:4" x14ac:dyDescent="0.2">
      <c r="D4703" s="130"/>
    </row>
    <row r="4704" spans="4:4" x14ac:dyDescent="0.2">
      <c r="D4704" s="130"/>
    </row>
    <row r="4705" spans="4:4" x14ac:dyDescent="0.2">
      <c r="D4705" s="130"/>
    </row>
    <row r="4706" spans="4:4" x14ac:dyDescent="0.2">
      <c r="D4706" s="130"/>
    </row>
    <row r="4707" spans="4:4" x14ac:dyDescent="0.2">
      <c r="D4707" s="130"/>
    </row>
    <row r="4708" spans="4:4" x14ac:dyDescent="0.2">
      <c r="D4708" s="130"/>
    </row>
    <row r="4709" spans="4:4" x14ac:dyDescent="0.2">
      <c r="D4709" s="130"/>
    </row>
    <row r="4710" spans="4:4" x14ac:dyDescent="0.2">
      <c r="D4710" s="130"/>
    </row>
    <row r="4711" spans="4:4" x14ac:dyDescent="0.2">
      <c r="D4711" s="130"/>
    </row>
    <row r="4712" spans="4:4" x14ac:dyDescent="0.2">
      <c r="D4712" s="130"/>
    </row>
    <row r="4713" spans="4:4" x14ac:dyDescent="0.2">
      <c r="D4713" s="130"/>
    </row>
    <row r="4714" spans="4:4" x14ac:dyDescent="0.2">
      <c r="D4714" s="130"/>
    </row>
    <row r="4715" spans="4:4" x14ac:dyDescent="0.2">
      <c r="D4715" s="130"/>
    </row>
    <row r="4716" spans="4:4" x14ac:dyDescent="0.2">
      <c r="D4716" s="130"/>
    </row>
    <row r="4717" spans="4:4" x14ac:dyDescent="0.2">
      <c r="D4717" s="130"/>
    </row>
    <row r="4718" spans="4:4" x14ac:dyDescent="0.2">
      <c r="D4718" s="130"/>
    </row>
    <row r="4719" spans="4:4" x14ac:dyDescent="0.2">
      <c r="D4719" s="130"/>
    </row>
    <row r="4720" spans="4:4" x14ac:dyDescent="0.2">
      <c r="D4720" s="130"/>
    </row>
    <row r="4721" spans="4:4" x14ac:dyDescent="0.2">
      <c r="D4721" s="130"/>
    </row>
    <row r="4722" spans="4:4" x14ac:dyDescent="0.2">
      <c r="D4722" s="130"/>
    </row>
    <row r="4723" spans="4:4" x14ac:dyDescent="0.2">
      <c r="D4723" s="130"/>
    </row>
    <row r="4724" spans="4:4" x14ac:dyDescent="0.2">
      <c r="D4724" s="130"/>
    </row>
    <row r="4725" spans="4:4" x14ac:dyDescent="0.2">
      <c r="D4725" s="130"/>
    </row>
    <row r="4726" spans="4:4" x14ac:dyDescent="0.2">
      <c r="D4726" s="130"/>
    </row>
    <row r="4727" spans="4:4" x14ac:dyDescent="0.2">
      <c r="D4727" s="130"/>
    </row>
    <row r="4728" spans="4:4" x14ac:dyDescent="0.2">
      <c r="D4728" s="130"/>
    </row>
    <row r="4729" spans="4:4" x14ac:dyDescent="0.2">
      <c r="D4729" s="130"/>
    </row>
    <row r="4730" spans="4:4" x14ac:dyDescent="0.2">
      <c r="D4730" s="130"/>
    </row>
    <row r="4731" spans="4:4" x14ac:dyDescent="0.2">
      <c r="D4731" s="130"/>
    </row>
    <row r="4732" spans="4:4" x14ac:dyDescent="0.2">
      <c r="D4732" s="130"/>
    </row>
    <row r="4733" spans="4:4" x14ac:dyDescent="0.2">
      <c r="D4733" s="130"/>
    </row>
    <row r="4734" spans="4:4" x14ac:dyDescent="0.2">
      <c r="D4734" s="130"/>
    </row>
    <row r="4735" spans="4:4" x14ac:dyDescent="0.2">
      <c r="D4735" s="130"/>
    </row>
    <row r="4736" spans="4:4" x14ac:dyDescent="0.2">
      <c r="D4736" s="130"/>
    </row>
    <row r="4737" spans="4:4" x14ac:dyDescent="0.2">
      <c r="D4737" s="130"/>
    </row>
    <row r="4738" spans="4:4" x14ac:dyDescent="0.2">
      <c r="D4738" s="130"/>
    </row>
    <row r="4739" spans="4:4" x14ac:dyDescent="0.2">
      <c r="D4739" s="130"/>
    </row>
    <row r="4740" spans="4:4" x14ac:dyDescent="0.2">
      <c r="D4740" s="130"/>
    </row>
    <row r="4741" spans="4:4" x14ac:dyDescent="0.2">
      <c r="D4741" s="130"/>
    </row>
    <row r="4742" spans="4:4" x14ac:dyDescent="0.2">
      <c r="D4742" s="130"/>
    </row>
    <row r="4743" spans="4:4" x14ac:dyDescent="0.2">
      <c r="D4743" s="130"/>
    </row>
    <row r="4744" spans="4:4" x14ac:dyDescent="0.2">
      <c r="D4744" s="130"/>
    </row>
    <row r="4745" spans="4:4" x14ac:dyDescent="0.2">
      <c r="D4745" s="130"/>
    </row>
    <row r="4746" spans="4:4" x14ac:dyDescent="0.2">
      <c r="D4746" s="130"/>
    </row>
    <row r="4747" spans="4:4" x14ac:dyDescent="0.2">
      <c r="D4747" s="130"/>
    </row>
    <row r="4748" spans="4:4" x14ac:dyDescent="0.2">
      <c r="D4748" s="130"/>
    </row>
    <row r="4749" spans="4:4" x14ac:dyDescent="0.2">
      <c r="D4749" s="130"/>
    </row>
    <row r="4750" spans="4:4" x14ac:dyDescent="0.2">
      <c r="D4750" s="130"/>
    </row>
    <row r="4751" spans="4:4" x14ac:dyDescent="0.2">
      <c r="D4751" s="130"/>
    </row>
    <row r="4752" spans="4:4" x14ac:dyDescent="0.2">
      <c r="D4752" s="130"/>
    </row>
    <row r="4753" spans="4:4" x14ac:dyDescent="0.2">
      <c r="D4753" s="130"/>
    </row>
    <row r="4754" spans="4:4" x14ac:dyDescent="0.2">
      <c r="D4754" s="130"/>
    </row>
    <row r="4755" spans="4:4" x14ac:dyDescent="0.2">
      <c r="D4755" s="130"/>
    </row>
    <row r="4756" spans="4:4" x14ac:dyDescent="0.2">
      <c r="D4756" s="130"/>
    </row>
    <row r="4757" spans="4:4" x14ac:dyDescent="0.2">
      <c r="D4757" s="130"/>
    </row>
    <row r="4758" spans="4:4" x14ac:dyDescent="0.2">
      <c r="D4758" s="130"/>
    </row>
    <row r="4759" spans="4:4" x14ac:dyDescent="0.2">
      <c r="D4759" s="130"/>
    </row>
    <row r="4760" spans="4:4" x14ac:dyDescent="0.2">
      <c r="D4760" s="130"/>
    </row>
    <row r="4761" spans="4:4" x14ac:dyDescent="0.2">
      <c r="D4761" s="130"/>
    </row>
    <row r="4762" spans="4:4" x14ac:dyDescent="0.2">
      <c r="D4762" s="130"/>
    </row>
    <row r="4763" spans="4:4" x14ac:dyDescent="0.2">
      <c r="D4763" s="130"/>
    </row>
    <row r="4764" spans="4:4" x14ac:dyDescent="0.2">
      <c r="D4764" s="130"/>
    </row>
    <row r="4765" spans="4:4" x14ac:dyDescent="0.2">
      <c r="D4765" s="130"/>
    </row>
    <row r="4766" spans="4:4" x14ac:dyDescent="0.2">
      <c r="D4766" s="130"/>
    </row>
    <row r="4767" spans="4:4" x14ac:dyDescent="0.2">
      <c r="D4767" s="130"/>
    </row>
    <row r="4768" spans="4:4" x14ac:dyDescent="0.2">
      <c r="D4768" s="130"/>
    </row>
    <row r="4769" spans="4:4" x14ac:dyDescent="0.2">
      <c r="D4769" s="130"/>
    </row>
    <row r="4770" spans="4:4" x14ac:dyDescent="0.2">
      <c r="D4770" s="130"/>
    </row>
    <row r="4771" spans="4:4" x14ac:dyDescent="0.2">
      <c r="D4771" s="130"/>
    </row>
    <row r="4772" spans="4:4" x14ac:dyDescent="0.2">
      <c r="D4772" s="130"/>
    </row>
    <row r="4773" spans="4:4" x14ac:dyDescent="0.2">
      <c r="D4773" s="130"/>
    </row>
    <row r="4774" spans="4:4" x14ac:dyDescent="0.2">
      <c r="D4774" s="130"/>
    </row>
    <row r="4775" spans="4:4" x14ac:dyDescent="0.2">
      <c r="D4775" s="130"/>
    </row>
    <row r="4776" spans="4:4" x14ac:dyDescent="0.2">
      <c r="D4776" s="130"/>
    </row>
    <row r="4777" spans="4:4" x14ac:dyDescent="0.2">
      <c r="D4777" s="130"/>
    </row>
    <row r="4778" spans="4:4" x14ac:dyDescent="0.2">
      <c r="D4778" s="130"/>
    </row>
    <row r="4779" spans="4:4" x14ac:dyDescent="0.2">
      <c r="D4779" s="130"/>
    </row>
    <row r="4780" spans="4:4" x14ac:dyDescent="0.2">
      <c r="D4780" s="130"/>
    </row>
    <row r="4781" spans="4:4" x14ac:dyDescent="0.2">
      <c r="D4781" s="130"/>
    </row>
    <row r="4782" spans="4:4" x14ac:dyDescent="0.2">
      <c r="D4782" s="130"/>
    </row>
    <row r="4783" spans="4:4" x14ac:dyDescent="0.2">
      <c r="D4783" s="130"/>
    </row>
    <row r="4784" spans="4:4" x14ac:dyDescent="0.2">
      <c r="D4784" s="130"/>
    </row>
    <row r="4785" spans="4:4" x14ac:dyDescent="0.2">
      <c r="D4785" s="130"/>
    </row>
    <row r="4786" spans="4:4" x14ac:dyDescent="0.2">
      <c r="D4786" s="130"/>
    </row>
    <row r="4787" spans="4:4" x14ac:dyDescent="0.2">
      <c r="D4787" s="130"/>
    </row>
    <row r="4788" spans="4:4" x14ac:dyDescent="0.2">
      <c r="D4788" s="130"/>
    </row>
    <row r="4789" spans="4:4" x14ac:dyDescent="0.2">
      <c r="D4789" s="130"/>
    </row>
    <row r="4790" spans="4:4" x14ac:dyDescent="0.2">
      <c r="D4790" s="130"/>
    </row>
    <row r="4791" spans="4:4" x14ac:dyDescent="0.2">
      <c r="D4791" s="130"/>
    </row>
    <row r="4792" spans="4:4" x14ac:dyDescent="0.2">
      <c r="D4792" s="130"/>
    </row>
    <row r="4793" spans="4:4" x14ac:dyDescent="0.2">
      <c r="D4793" s="130"/>
    </row>
    <row r="4794" spans="4:4" x14ac:dyDescent="0.2">
      <c r="D4794" s="130"/>
    </row>
    <row r="4795" spans="4:4" x14ac:dyDescent="0.2">
      <c r="D4795" s="130"/>
    </row>
    <row r="4796" spans="4:4" x14ac:dyDescent="0.2">
      <c r="D4796" s="130"/>
    </row>
    <row r="4797" spans="4:4" x14ac:dyDescent="0.2">
      <c r="D4797" s="130"/>
    </row>
    <row r="4798" spans="4:4" x14ac:dyDescent="0.2">
      <c r="D4798" s="130"/>
    </row>
    <row r="4799" spans="4:4" x14ac:dyDescent="0.2">
      <c r="D4799" s="130"/>
    </row>
    <row r="4800" spans="4:4" x14ac:dyDescent="0.2">
      <c r="D4800" s="130"/>
    </row>
    <row r="4801" spans="4:4" x14ac:dyDescent="0.2">
      <c r="D4801" s="130"/>
    </row>
    <row r="4802" spans="4:4" x14ac:dyDescent="0.2">
      <c r="D4802" s="130"/>
    </row>
    <row r="4803" spans="4:4" x14ac:dyDescent="0.2">
      <c r="D4803" s="130"/>
    </row>
    <row r="4804" spans="4:4" x14ac:dyDescent="0.2">
      <c r="D4804" s="130"/>
    </row>
    <row r="4805" spans="4:4" x14ac:dyDescent="0.2">
      <c r="D4805" s="130"/>
    </row>
    <row r="4806" spans="4:4" x14ac:dyDescent="0.2">
      <c r="D4806" s="130"/>
    </row>
    <row r="4807" spans="4:4" x14ac:dyDescent="0.2">
      <c r="D4807" s="130"/>
    </row>
    <row r="4808" spans="4:4" x14ac:dyDescent="0.2">
      <c r="D4808" s="130"/>
    </row>
    <row r="4809" spans="4:4" x14ac:dyDescent="0.2">
      <c r="D4809" s="130"/>
    </row>
    <row r="4810" spans="4:4" x14ac:dyDescent="0.2">
      <c r="D4810" s="130"/>
    </row>
    <row r="4811" spans="4:4" x14ac:dyDescent="0.2">
      <c r="D4811" s="130"/>
    </row>
    <row r="4812" spans="4:4" x14ac:dyDescent="0.2">
      <c r="D4812" s="130"/>
    </row>
    <row r="4813" spans="4:4" x14ac:dyDescent="0.2">
      <c r="D4813" s="130"/>
    </row>
    <row r="4814" spans="4:4" x14ac:dyDescent="0.2">
      <c r="D4814" s="130"/>
    </row>
    <row r="4815" spans="4:4" x14ac:dyDescent="0.2">
      <c r="D4815" s="130"/>
    </row>
    <row r="4816" spans="4:4" x14ac:dyDescent="0.2">
      <c r="D4816" s="130"/>
    </row>
    <row r="4817" spans="4:4" x14ac:dyDescent="0.2">
      <c r="D4817" s="130"/>
    </row>
    <row r="4818" spans="4:4" x14ac:dyDescent="0.2">
      <c r="D4818" s="130"/>
    </row>
    <row r="4819" spans="4:4" x14ac:dyDescent="0.2">
      <c r="D4819" s="130"/>
    </row>
    <row r="4820" spans="4:4" x14ac:dyDescent="0.2">
      <c r="D4820" s="130"/>
    </row>
    <row r="4821" spans="4:4" x14ac:dyDescent="0.2">
      <c r="D4821" s="130"/>
    </row>
    <row r="4822" spans="4:4" x14ac:dyDescent="0.2">
      <c r="D4822" s="130"/>
    </row>
    <row r="4823" spans="4:4" x14ac:dyDescent="0.2">
      <c r="D4823" s="130"/>
    </row>
    <row r="4824" spans="4:4" x14ac:dyDescent="0.2">
      <c r="D4824" s="130"/>
    </row>
    <row r="4825" spans="4:4" x14ac:dyDescent="0.2">
      <c r="D4825" s="130"/>
    </row>
    <row r="4826" spans="4:4" x14ac:dyDescent="0.2">
      <c r="D4826" s="130"/>
    </row>
    <row r="4827" spans="4:4" x14ac:dyDescent="0.2">
      <c r="D4827" s="130"/>
    </row>
    <row r="4828" spans="4:4" x14ac:dyDescent="0.2">
      <c r="D4828" s="130"/>
    </row>
    <row r="4829" spans="4:4" x14ac:dyDescent="0.2">
      <c r="D4829" s="130"/>
    </row>
    <row r="4830" spans="4:4" x14ac:dyDescent="0.2">
      <c r="D4830" s="130"/>
    </row>
    <row r="4831" spans="4:4" x14ac:dyDescent="0.2">
      <c r="D4831" s="130"/>
    </row>
    <row r="4832" spans="4:4" x14ac:dyDescent="0.2">
      <c r="D4832" s="130"/>
    </row>
    <row r="4833" spans="4:4" x14ac:dyDescent="0.2">
      <c r="D4833" s="130"/>
    </row>
    <row r="4834" spans="4:4" x14ac:dyDescent="0.2">
      <c r="D4834" s="130"/>
    </row>
    <row r="4835" spans="4:4" x14ac:dyDescent="0.2">
      <c r="D4835" s="130"/>
    </row>
    <row r="4836" spans="4:4" x14ac:dyDescent="0.2">
      <c r="D4836" s="130"/>
    </row>
    <row r="4837" spans="4:4" x14ac:dyDescent="0.2">
      <c r="D4837" s="130"/>
    </row>
    <row r="4838" spans="4:4" x14ac:dyDescent="0.2">
      <c r="D4838" s="130"/>
    </row>
    <row r="4839" spans="4:4" x14ac:dyDescent="0.2">
      <c r="D4839" s="130"/>
    </row>
    <row r="4840" spans="4:4" x14ac:dyDescent="0.2">
      <c r="D4840" s="130"/>
    </row>
    <row r="4841" spans="4:4" x14ac:dyDescent="0.2">
      <c r="D4841" s="130"/>
    </row>
    <row r="4842" spans="4:4" x14ac:dyDescent="0.2">
      <c r="D4842" s="130"/>
    </row>
    <row r="4843" spans="4:4" x14ac:dyDescent="0.2">
      <c r="D4843" s="130"/>
    </row>
    <row r="4844" spans="4:4" x14ac:dyDescent="0.2">
      <c r="D4844" s="130"/>
    </row>
    <row r="4845" spans="4:4" x14ac:dyDescent="0.2">
      <c r="D4845" s="130"/>
    </row>
    <row r="4846" spans="4:4" x14ac:dyDescent="0.2">
      <c r="D4846" s="130"/>
    </row>
    <row r="4847" spans="4:4" x14ac:dyDescent="0.2">
      <c r="D4847" s="130"/>
    </row>
    <row r="4848" spans="4:4" x14ac:dyDescent="0.2">
      <c r="D4848" s="130"/>
    </row>
    <row r="4849" spans="4:4" x14ac:dyDescent="0.2">
      <c r="D4849" s="130"/>
    </row>
    <row r="4850" spans="4:4" x14ac:dyDescent="0.2">
      <c r="D4850" s="130"/>
    </row>
    <row r="4851" spans="4:4" x14ac:dyDescent="0.2">
      <c r="D4851" s="130"/>
    </row>
    <row r="4852" spans="4:4" x14ac:dyDescent="0.2">
      <c r="D4852" s="130"/>
    </row>
    <row r="4853" spans="4:4" x14ac:dyDescent="0.2">
      <c r="D4853" s="130"/>
    </row>
    <row r="4854" spans="4:4" x14ac:dyDescent="0.2">
      <c r="D4854" s="130"/>
    </row>
    <row r="4855" spans="4:4" x14ac:dyDescent="0.2">
      <c r="D4855" s="130"/>
    </row>
    <row r="4856" spans="4:4" x14ac:dyDescent="0.2">
      <c r="D4856" s="130"/>
    </row>
    <row r="4857" spans="4:4" x14ac:dyDescent="0.2">
      <c r="D4857" s="130"/>
    </row>
    <row r="4858" spans="4:4" x14ac:dyDescent="0.2">
      <c r="D4858" s="130"/>
    </row>
    <row r="4859" spans="4:4" x14ac:dyDescent="0.2">
      <c r="D4859" s="130"/>
    </row>
    <row r="4860" spans="4:4" x14ac:dyDescent="0.2">
      <c r="D4860" s="130"/>
    </row>
    <row r="4861" spans="4:4" x14ac:dyDescent="0.2">
      <c r="D4861" s="130"/>
    </row>
    <row r="4862" spans="4:4" x14ac:dyDescent="0.2">
      <c r="D4862" s="130"/>
    </row>
    <row r="4863" spans="4:4" x14ac:dyDescent="0.2">
      <c r="D4863" s="130"/>
    </row>
    <row r="4864" spans="4:4" x14ac:dyDescent="0.2">
      <c r="D4864" s="130"/>
    </row>
    <row r="4865" spans="4:4" x14ac:dyDescent="0.2">
      <c r="D4865" s="130"/>
    </row>
    <row r="4866" spans="4:4" x14ac:dyDescent="0.2">
      <c r="D4866" s="130"/>
    </row>
    <row r="4867" spans="4:4" x14ac:dyDescent="0.2">
      <c r="D4867" s="130"/>
    </row>
    <row r="4868" spans="4:4" x14ac:dyDescent="0.2">
      <c r="D4868" s="130"/>
    </row>
    <row r="4869" spans="4:4" x14ac:dyDescent="0.2">
      <c r="D4869" s="130"/>
    </row>
    <row r="4870" spans="4:4" x14ac:dyDescent="0.2">
      <c r="D4870" s="130"/>
    </row>
    <row r="4871" spans="4:4" x14ac:dyDescent="0.2">
      <c r="D4871" s="130"/>
    </row>
    <row r="4872" spans="4:4" x14ac:dyDescent="0.2">
      <c r="D4872" s="130"/>
    </row>
    <row r="4873" spans="4:4" x14ac:dyDescent="0.2">
      <c r="D4873" s="130"/>
    </row>
    <row r="4874" spans="4:4" x14ac:dyDescent="0.2">
      <c r="D4874" s="130"/>
    </row>
    <row r="4875" spans="4:4" x14ac:dyDescent="0.2">
      <c r="D4875" s="130"/>
    </row>
    <row r="4876" spans="4:4" x14ac:dyDescent="0.2">
      <c r="D4876" s="130"/>
    </row>
    <row r="4877" spans="4:4" x14ac:dyDescent="0.2">
      <c r="D4877" s="130"/>
    </row>
    <row r="4878" spans="4:4" x14ac:dyDescent="0.2">
      <c r="D4878" s="130"/>
    </row>
    <row r="4879" spans="4:4" x14ac:dyDescent="0.2">
      <c r="D4879" s="130"/>
    </row>
    <row r="4880" spans="4:4" x14ac:dyDescent="0.2">
      <c r="D4880" s="130"/>
    </row>
    <row r="4881" spans="4:4" x14ac:dyDescent="0.2">
      <c r="D4881" s="130"/>
    </row>
    <row r="4882" spans="4:4" x14ac:dyDescent="0.2">
      <c r="D4882" s="130"/>
    </row>
    <row r="4883" spans="4:4" x14ac:dyDescent="0.2">
      <c r="D4883" s="130"/>
    </row>
    <row r="4884" spans="4:4" x14ac:dyDescent="0.2">
      <c r="D4884" s="130"/>
    </row>
    <row r="4885" spans="4:4" x14ac:dyDescent="0.2">
      <c r="D4885" s="130"/>
    </row>
    <row r="4886" spans="4:4" x14ac:dyDescent="0.2">
      <c r="D4886" s="130"/>
    </row>
    <row r="4887" spans="4:4" x14ac:dyDescent="0.2">
      <c r="D4887" s="130"/>
    </row>
    <row r="4888" spans="4:4" x14ac:dyDescent="0.2">
      <c r="D4888" s="130"/>
    </row>
    <row r="4889" spans="4:4" x14ac:dyDescent="0.2">
      <c r="D4889" s="130"/>
    </row>
    <row r="4890" spans="4:4" x14ac:dyDescent="0.2">
      <c r="D4890" s="130"/>
    </row>
    <row r="4891" spans="4:4" x14ac:dyDescent="0.2">
      <c r="D4891" s="130"/>
    </row>
    <row r="4892" spans="4:4" x14ac:dyDescent="0.2">
      <c r="D4892" s="130"/>
    </row>
    <row r="4893" spans="4:4" x14ac:dyDescent="0.2">
      <c r="D4893" s="130"/>
    </row>
    <row r="4894" spans="4:4" x14ac:dyDescent="0.2">
      <c r="D4894" s="130"/>
    </row>
    <row r="4895" spans="4:4" x14ac:dyDescent="0.2">
      <c r="D4895" s="130"/>
    </row>
    <row r="4896" spans="4:4" x14ac:dyDescent="0.2">
      <c r="D4896" s="130"/>
    </row>
    <row r="4897" spans="4:4" x14ac:dyDescent="0.2">
      <c r="D4897" s="130"/>
    </row>
    <row r="4898" spans="4:4" x14ac:dyDescent="0.2">
      <c r="D4898" s="130"/>
    </row>
    <row r="4899" spans="4:4" x14ac:dyDescent="0.2">
      <c r="D4899" s="130"/>
    </row>
    <row r="4900" spans="4:4" x14ac:dyDescent="0.2">
      <c r="D4900" s="130"/>
    </row>
    <row r="4901" spans="4:4" x14ac:dyDescent="0.2">
      <c r="D4901" s="130"/>
    </row>
    <row r="4902" spans="4:4" x14ac:dyDescent="0.2">
      <c r="D4902" s="130"/>
    </row>
    <row r="4903" spans="4:4" x14ac:dyDescent="0.2">
      <c r="D4903" s="130"/>
    </row>
    <row r="4904" spans="4:4" x14ac:dyDescent="0.2">
      <c r="D4904" s="130"/>
    </row>
    <row r="4905" spans="4:4" x14ac:dyDescent="0.2">
      <c r="D4905" s="130"/>
    </row>
    <row r="4906" spans="4:4" x14ac:dyDescent="0.2">
      <c r="D4906" s="130"/>
    </row>
    <row r="4907" spans="4:4" x14ac:dyDescent="0.2">
      <c r="D4907" s="130"/>
    </row>
    <row r="4908" spans="4:4" x14ac:dyDescent="0.2">
      <c r="D4908" s="130"/>
    </row>
    <row r="4909" spans="4:4" x14ac:dyDescent="0.2">
      <c r="D4909" s="130"/>
    </row>
    <row r="4910" spans="4:4" x14ac:dyDescent="0.2">
      <c r="D4910" s="130"/>
    </row>
    <row r="4911" spans="4:4" x14ac:dyDescent="0.2">
      <c r="D4911" s="130"/>
    </row>
    <row r="4912" spans="4:4" x14ac:dyDescent="0.2">
      <c r="D4912" s="130"/>
    </row>
    <row r="4913" spans="4:4" x14ac:dyDescent="0.2">
      <c r="D4913" s="130"/>
    </row>
    <row r="4914" spans="4:4" x14ac:dyDescent="0.2">
      <c r="D4914" s="130"/>
    </row>
    <row r="4915" spans="4:4" x14ac:dyDescent="0.2">
      <c r="D4915" s="130"/>
    </row>
    <row r="4916" spans="4:4" x14ac:dyDescent="0.2">
      <c r="D4916" s="130"/>
    </row>
    <row r="4917" spans="4:4" x14ac:dyDescent="0.2">
      <c r="D4917" s="130"/>
    </row>
    <row r="4918" spans="4:4" x14ac:dyDescent="0.2">
      <c r="D4918" s="130"/>
    </row>
    <row r="4919" spans="4:4" x14ac:dyDescent="0.2">
      <c r="D4919" s="130"/>
    </row>
    <row r="4920" spans="4:4" x14ac:dyDescent="0.2">
      <c r="D4920" s="130"/>
    </row>
    <row r="4921" spans="4:4" x14ac:dyDescent="0.2">
      <c r="D4921" s="130"/>
    </row>
    <row r="4922" spans="4:4" x14ac:dyDescent="0.2">
      <c r="D4922" s="130"/>
    </row>
    <row r="4923" spans="4:4" x14ac:dyDescent="0.2">
      <c r="D4923" s="130"/>
    </row>
    <row r="4924" spans="4:4" x14ac:dyDescent="0.2">
      <c r="D4924" s="130"/>
    </row>
    <row r="4925" spans="4:4" x14ac:dyDescent="0.2">
      <c r="D4925" s="130"/>
    </row>
    <row r="4926" spans="4:4" x14ac:dyDescent="0.2">
      <c r="D4926" s="130"/>
    </row>
    <row r="4927" spans="4:4" x14ac:dyDescent="0.2">
      <c r="D4927" s="130"/>
    </row>
    <row r="4928" spans="4:4" x14ac:dyDescent="0.2">
      <c r="D4928" s="130"/>
    </row>
    <row r="4929" spans="4:4" x14ac:dyDescent="0.2">
      <c r="D4929" s="130"/>
    </row>
    <row r="4930" spans="4:4" x14ac:dyDescent="0.2">
      <c r="D4930" s="130"/>
    </row>
    <row r="4931" spans="4:4" x14ac:dyDescent="0.2">
      <c r="D4931" s="130"/>
    </row>
    <row r="4932" spans="4:4" x14ac:dyDescent="0.2">
      <c r="D4932" s="130"/>
    </row>
    <row r="4933" spans="4:4" x14ac:dyDescent="0.2">
      <c r="D4933" s="130"/>
    </row>
    <row r="4934" spans="4:4" x14ac:dyDescent="0.2">
      <c r="D4934" s="130"/>
    </row>
    <row r="4935" spans="4:4" x14ac:dyDescent="0.2">
      <c r="D4935" s="130"/>
    </row>
    <row r="4936" spans="4:4" x14ac:dyDescent="0.2">
      <c r="D4936" s="130"/>
    </row>
    <row r="4937" spans="4:4" x14ac:dyDescent="0.2">
      <c r="D4937" s="130"/>
    </row>
    <row r="4938" spans="4:4" x14ac:dyDescent="0.2">
      <c r="D4938" s="130"/>
    </row>
    <row r="4939" spans="4:4" x14ac:dyDescent="0.2">
      <c r="D4939" s="130"/>
    </row>
    <row r="4940" spans="4:4" x14ac:dyDescent="0.2">
      <c r="D4940" s="130"/>
    </row>
    <row r="4941" spans="4:4" x14ac:dyDescent="0.2">
      <c r="D4941" s="130"/>
    </row>
    <row r="4942" spans="4:4" x14ac:dyDescent="0.2">
      <c r="D4942" s="130"/>
    </row>
    <row r="4943" spans="4:4" x14ac:dyDescent="0.2">
      <c r="D4943" s="130"/>
    </row>
    <row r="4944" spans="4:4" x14ac:dyDescent="0.2">
      <c r="D4944" s="130"/>
    </row>
    <row r="4945" spans="4:4" x14ac:dyDescent="0.2">
      <c r="D4945" s="130"/>
    </row>
    <row r="4946" spans="4:4" x14ac:dyDescent="0.2">
      <c r="D4946" s="130"/>
    </row>
    <row r="4947" spans="4:4" x14ac:dyDescent="0.2">
      <c r="D4947" s="130"/>
    </row>
    <row r="4948" spans="4:4" x14ac:dyDescent="0.2">
      <c r="D4948" s="130"/>
    </row>
    <row r="4949" spans="4:4" x14ac:dyDescent="0.2">
      <c r="D4949" s="130"/>
    </row>
    <row r="4950" spans="4:4" x14ac:dyDescent="0.2">
      <c r="D4950" s="130"/>
    </row>
    <row r="4951" spans="4:4" x14ac:dyDescent="0.2">
      <c r="D4951" s="130"/>
    </row>
    <row r="4952" spans="4:4" x14ac:dyDescent="0.2">
      <c r="D4952" s="130"/>
    </row>
    <row r="4953" spans="4:4" x14ac:dyDescent="0.2">
      <c r="D4953" s="130"/>
    </row>
    <row r="4954" spans="4:4" x14ac:dyDescent="0.2">
      <c r="D4954" s="130"/>
    </row>
    <row r="4955" spans="4:4" x14ac:dyDescent="0.2">
      <c r="D4955" s="130"/>
    </row>
    <row r="4956" spans="4:4" x14ac:dyDescent="0.2">
      <c r="D4956" s="130"/>
    </row>
    <row r="4957" spans="4:4" x14ac:dyDescent="0.2">
      <c r="D4957" s="130"/>
    </row>
    <row r="4958" spans="4:4" x14ac:dyDescent="0.2">
      <c r="D4958" s="130"/>
    </row>
    <row r="4959" spans="4:4" x14ac:dyDescent="0.2">
      <c r="D4959" s="130"/>
    </row>
    <row r="4960" spans="4:4" x14ac:dyDescent="0.2">
      <c r="D4960" s="130"/>
    </row>
    <row r="4961" spans="4:4" x14ac:dyDescent="0.2">
      <c r="D4961" s="130"/>
    </row>
    <row r="4962" spans="4:4" x14ac:dyDescent="0.2">
      <c r="D4962" s="130"/>
    </row>
    <row r="4963" spans="4:4" x14ac:dyDescent="0.2">
      <c r="D4963" s="130"/>
    </row>
    <row r="4964" spans="4:4" x14ac:dyDescent="0.2">
      <c r="D4964" s="130"/>
    </row>
    <row r="4965" spans="4:4" x14ac:dyDescent="0.2">
      <c r="D4965" s="130"/>
    </row>
    <row r="4966" spans="4:4" x14ac:dyDescent="0.2">
      <c r="D4966" s="130"/>
    </row>
    <row r="4967" spans="4:4" x14ac:dyDescent="0.2">
      <c r="D4967" s="130"/>
    </row>
    <row r="4968" spans="4:4" x14ac:dyDescent="0.2">
      <c r="D4968" s="130"/>
    </row>
    <row r="4969" spans="4:4" x14ac:dyDescent="0.2">
      <c r="D4969" s="130"/>
    </row>
    <row r="4970" spans="4:4" x14ac:dyDescent="0.2">
      <c r="D4970" s="130"/>
    </row>
    <row r="4971" spans="4:4" x14ac:dyDescent="0.2">
      <c r="D4971" s="130"/>
    </row>
    <row r="4972" spans="4:4" x14ac:dyDescent="0.2">
      <c r="D4972" s="130"/>
    </row>
    <row r="4973" spans="4:4" x14ac:dyDescent="0.2">
      <c r="D4973" s="130"/>
    </row>
    <row r="4974" spans="4:4" x14ac:dyDescent="0.2">
      <c r="D4974" s="130"/>
    </row>
    <row r="4975" spans="4:4" x14ac:dyDescent="0.2">
      <c r="D4975" s="130"/>
    </row>
    <row r="4976" spans="4:4" x14ac:dyDescent="0.2">
      <c r="D4976" s="130"/>
    </row>
    <row r="4977" spans="4:4" x14ac:dyDescent="0.2">
      <c r="D4977" s="130"/>
    </row>
    <row r="4978" spans="4:4" x14ac:dyDescent="0.2">
      <c r="D4978" s="130"/>
    </row>
    <row r="4979" spans="4:4" x14ac:dyDescent="0.2">
      <c r="D4979" s="130"/>
    </row>
    <row r="4980" spans="4:4" x14ac:dyDescent="0.2">
      <c r="D4980" s="130"/>
    </row>
    <row r="4981" spans="4:4" x14ac:dyDescent="0.2">
      <c r="D4981" s="130"/>
    </row>
    <row r="4982" spans="4:4" x14ac:dyDescent="0.2">
      <c r="D4982" s="130"/>
    </row>
    <row r="4983" spans="4:4" x14ac:dyDescent="0.2">
      <c r="D4983" s="130"/>
    </row>
    <row r="4984" spans="4:4" x14ac:dyDescent="0.2">
      <c r="D4984" s="130"/>
    </row>
    <row r="4985" spans="4:4" x14ac:dyDescent="0.2">
      <c r="D4985" s="130"/>
    </row>
    <row r="4986" spans="4:4" x14ac:dyDescent="0.2">
      <c r="D4986" s="130"/>
    </row>
    <row r="4987" spans="4:4" x14ac:dyDescent="0.2">
      <c r="D4987" s="130"/>
    </row>
    <row r="4988" spans="4:4" x14ac:dyDescent="0.2">
      <c r="D4988" s="130"/>
    </row>
    <row r="4989" spans="4:4" x14ac:dyDescent="0.2">
      <c r="D4989" s="130"/>
    </row>
    <row r="4990" spans="4:4" x14ac:dyDescent="0.2">
      <c r="D4990" s="130"/>
    </row>
    <row r="4991" spans="4:4" x14ac:dyDescent="0.2">
      <c r="D4991" s="130"/>
    </row>
    <row r="4992" spans="4:4" x14ac:dyDescent="0.2">
      <c r="D4992" s="130"/>
    </row>
    <row r="4993" spans="4:4" x14ac:dyDescent="0.2">
      <c r="D4993" s="130"/>
    </row>
    <row r="4994" spans="4:4" x14ac:dyDescent="0.2">
      <c r="D4994" s="130"/>
    </row>
    <row r="4995" spans="4:4" x14ac:dyDescent="0.2">
      <c r="D4995" s="130"/>
    </row>
    <row r="4996" spans="4:4" x14ac:dyDescent="0.2">
      <c r="D4996" s="130"/>
    </row>
    <row r="4997" spans="4:4" x14ac:dyDescent="0.2">
      <c r="D4997" s="130"/>
    </row>
    <row r="4998" spans="4:4" x14ac:dyDescent="0.2">
      <c r="D4998" s="130"/>
    </row>
    <row r="4999" spans="4:4" x14ac:dyDescent="0.2">
      <c r="D4999" s="130"/>
    </row>
    <row r="5000" spans="4:4" x14ac:dyDescent="0.2">
      <c r="D5000" s="130"/>
    </row>
    <row r="5001" spans="4:4" x14ac:dyDescent="0.2">
      <c r="D5001" s="130"/>
    </row>
    <row r="5002" spans="4:4" x14ac:dyDescent="0.2">
      <c r="D5002" s="130"/>
    </row>
    <row r="5003" spans="4:4" x14ac:dyDescent="0.2">
      <c r="D5003" s="130"/>
    </row>
    <row r="5004" spans="4:4" x14ac:dyDescent="0.2">
      <c r="D5004" s="130"/>
    </row>
    <row r="5005" spans="4:4" x14ac:dyDescent="0.2">
      <c r="D5005" s="130"/>
    </row>
    <row r="5006" spans="4:4" x14ac:dyDescent="0.2">
      <c r="D5006" s="130"/>
    </row>
    <row r="5007" spans="4:4" x14ac:dyDescent="0.2">
      <c r="D5007" s="130"/>
    </row>
    <row r="5008" spans="4:4" x14ac:dyDescent="0.2">
      <c r="D5008" s="130"/>
    </row>
    <row r="5009" spans="4:4" x14ac:dyDescent="0.2">
      <c r="D5009" s="130"/>
    </row>
    <row r="5010" spans="4:4" x14ac:dyDescent="0.2">
      <c r="D5010" s="130"/>
    </row>
    <row r="5011" spans="4:4" x14ac:dyDescent="0.2">
      <c r="D5011" s="130"/>
    </row>
    <row r="5012" spans="4:4" x14ac:dyDescent="0.2">
      <c r="D5012" s="130"/>
    </row>
    <row r="5013" spans="4:4" x14ac:dyDescent="0.2">
      <c r="D5013" s="130"/>
    </row>
    <row r="5014" spans="4:4" x14ac:dyDescent="0.2">
      <c r="D5014" s="130"/>
    </row>
    <row r="5015" spans="4:4" x14ac:dyDescent="0.2">
      <c r="D5015" s="130"/>
    </row>
    <row r="5016" spans="4:4" x14ac:dyDescent="0.2">
      <c r="D5016" s="130"/>
    </row>
    <row r="5017" spans="4:4" x14ac:dyDescent="0.2">
      <c r="D5017" s="130"/>
    </row>
    <row r="5018" spans="4:4" x14ac:dyDescent="0.2">
      <c r="D5018" s="130"/>
    </row>
    <row r="5019" spans="4:4" x14ac:dyDescent="0.2">
      <c r="D5019" s="130"/>
    </row>
    <row r="5020" spans="4:4" x14ac:dyDescent="0.2">
      <c r="D5020" s="130"/>
    </row>
    <row r="5021" spans="4:4" x14ac:dyDescent="0.2">
      <c r="D5021" s="130"/>
    </row>
    <row r="5022" spans="4:4" x14ac:dyDescent="0.2">
      <c r="D5022" s="130"/>
    </row>
    <row r="5023" spans="4:4" x14ac:dyDescent="0.2">
      <c r="D5023" s="130"/>
    </row>
  </sheetData>
  <mergeCells count="6">
    <mergeCell ref="A497:G501"/>
    <mergeCell ref="A1:G1"/>
    <mergeCell ref="C2:G2"/>
    <mergeCell ref="C3:G3"/>
    <mergeCell ref="C4:G4"/>
    <mergeCell ref="A496:C496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3:P146"/>
  <sheetViews>
    <sheetView topLeftCell="A85" workbookViewId="0">
      <selection activeCell="C70" sqref="C70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1.5703125" style="188" bestFit="1" customWidth="1"/>
    <col min="4" max="4" width="3.71093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1.5703125" style="188" bestFit="1" customWidth="1"/>
    <col min="260" max="260" width="3.71093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1.5703125" style="188" bestFit="1" customWidth="1"/>
    <col min="516" max="516" width="3.71093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1.5703125" style="188" bestFit="1" customWidth="1"/>
    <col min="772" max="772" width="3.71093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1.5703125" style="188" bestFit="1" customWidth="1"/>
    <col min="1028" max="1028" width="3.71093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1.5703125" style="188" bestFit="1" customWidth="1"/>
    <col min="1284" max="1284" width="3.71093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1.5703125" style="188" bestFit="1" customWidth="1"/>
    <col min="1540" max="1540" width="3.71093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1.5703125" style="188" bestFit="1" customWidth="1"/>
    <col min="1796" max="1796" width="3.71093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1.5703125" style="188" bestFit="1" customWidth="1"/>
    <col min="2052" max="2052" width="3.71093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1.5703125" style="188" bestFit="1" customWidth="1"/>
    <col min="2308" max="2308" width="3.71093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1.5703125" style="188" bestFit="1" customWidth="1"/>
    <col min="2564" max="2564" width="3.71093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1.5703125" style="188" bestFit="1" customWidth="1"/>
    <col min="2820" max="2820" width="3.71093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1.5703125" style="188" bestFit="1" customWidth="1"/>
    <col min="3076" max="3076" width="3.71093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1.5703125" style="188" bestFit="1" customWidth="1"/>
    <col min="3332" max="3332" width="3.71093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1.5703125" style="188" bestFit="1" customWidth="1"/>
    <col min="3588" max="3588" width="3.71093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1.5703125" style="188" bestFit="1" customWidth="1"/>
    <col min="3844" max="3844" width="3.71093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1.5703125" style="188" bestFit="1" customWidth="1"/>
    <col min="4100" max="4100" width="3.71093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1.5703125" style="188" bestFit="1" customWidth="1"/>
    <col min="4356" max="4356" width="3.71093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1.5703125" style="188" bestFit="1" customWidth="1"/>
    <col min="4612" max="4612" width="3.71093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1.5703125" style="188" bestFit="1" customWidth="1"/>
    <col min="4868" max="4868" width="3.71093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1.5703125" style="188" bestFit="1" customWidth="1"/>
    <col min="5124" max="5124" width="3.71093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1.5703125" style="188" bestFit="1" customWidth="1"/>
    <col min="5380" max="5380" width="3.71093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1.5703125" style="188" bestFit="1" customWidth="1"/>
    <col min="5636" max="5636" width="3.71093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1.5703125" style="188" bestFit="1" customWidth="1"/>
    <col min="5892" max="5892" width="3.71093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1.5703125" style="188" bestFit="1" customWidth="1"/>
    <col min="6148" max="6148" width="3.71093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1.5703125" style="188" bestFit="1" customWidth="1"/>
    <col min="6404" max="6404" width="3.71093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1.5703125" style="188" bestFit="1" customWidth="1"/>
    <col min="6660" max="6660" width="3.71093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1.5703125" style="188" bestFit="1" customWidth="1"/>
    <col min="6916" max="6916" width="3.71093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1.5703125" style="188" bestFit="1" customWidth="1"/>
    <col min="7172" max="7172" width="3.71093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1.5703125" style="188" bestFit="1" customWidth="1"/>
    <col min="7428" max="7428" width="3.71093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1.5703125" style="188" bestFit="1" customWidth="1"/>
    <col min="7684" max="7684" width="3.71093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1.5703125" style="188" bestFit="1" customWidth="1"/>
    <col min="7940" max="7940" width="3.71093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1.5703125" style="188" bestFit="1" customWidth="1"/>
    <col min="8196" max="8196" width="3.71093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1.5703125" style="188" bestFit="1" customWidth="1"/>
    <col min="8452" max="8452" width="3.71093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1.5703125" style="188" bestFit="1" customWidth="1"/>
    <col min="8708" max="8708" width="3.71093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1.5703125" style="188" bestFit="1" customWidth="1"/>
    <col min="8964" max="8964" width="3.71093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1.5703125" style="188" bestFit="1" customWidth="1"/>
    <col min="9220" max="9220" width="3.71093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1.5703125" style="188" bestFit="1" customWidth="1"/>
    <col min="9476" max="9476" width="3.71093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1.5703125" style="188" bestFit="1" customWidth="1"/>
    <col min="9732" max="9732" width="3.71093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1.5703125" style="188" bestFit="1" customWidth="1"/>
    <col min="9988" max="9988" width="3.71093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1.5703125" style="188" bestFit="1" customWidth="1"/>
    <col min="10244" max="10244" width="3.71093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1.5703125" style="188" bestFit="1" customWidth="1"/>
    <col min="10500" max="10500" width="3.71093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1.5703125" style="188" bestFit="1" customWidth="1"/>
    <col min="10756" max="10756" width="3.71093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1.5703125" style="188" bestFit="1" customWidth="1"/>
    <col min="11012" max="11012" width="3.71093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1.5703125" style="188" bestFit="1" customWidth="1"/>
    <col min="11268" max="11268" width="3.71093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1.5703125" style="188" bestFit="1" customWidth="1"/>
    <col min="11524" max="11524" width="3.71093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1.5703125" style="188" bestFit="1" customWidth="1"/>
    <col min="11780" max="11780" width="3.71093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1.5703125" style="188" bestFit="1" customWidth="1"/>
    <col min="12036" max="12036" width="3.71093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1.5703125" style="188" bestFit="1" customWidth="1"/>
    <col min="12292" max="12292" width="3.71093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1.5703125" style="188" bestFit="1" customWidth="1"/>
    <col min="12548" max="12548" width="3.71093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1.5703125" style="188" bestFit="1" customWidth="1"/>
    <col min="12804" max="12804" width="3.71093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1.5703125" style="188" bestFit="1" customWidth="1"/>
    <col min="13060" max="13060" width="3.71093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1.5703125" style="188" bestFit="1" customWidth="1"/>
    <col min="13316" max="13316" width="3.71093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1.5703125" style="188" bestFit="1" customWidth="1"/>
    <col min="13572" max="13572" width="3.71093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1.5703125" style="188" bestFit="1" customWidth="1"/>
    <col min="13828" max="13828" width="3.71093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1.5703125" style="188" bestFit="1" customWidth="1"/>
    <col min="14084" max="14084" width="3.71093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1.5703125" style="188" bestFit="1" customWidth="1"/>
    <col min="14340" max="14340" width="3.71093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1.5703125" style="188" bestFit="1" customWidth="1"/>
    <col min="14596" max="14596" width="3.71093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1.5703125" style="188" bestFit="1" customWidth="1"/>
    <col min="14852" max="14852" width="3.71093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1.5703125" style="188" bestFit="1" customWidth="1"/>
    <col min="15108" max="15108" width="3.71093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1.5703125" style="188" bestFit="1" customWidth="1"/>
    <col min="15364" max="15364" width="3.71093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1.5703125" style="188" bestFit="1" customWidth="1"/>
    <col min="15620" max="15620" width="3.71093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1.5703125" style="188" bestFit="1" customWidth="1"/>
    <col min="15876" max="15876" width="3.71093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1.5703125" style="188" bestFit="1" customWidth="1"/>
    <col min="16132" max="16132" width="3.71093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1531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509043</v>
      </c>
      <c r="C10" s="209" t="s">
        <v>1347</v>
      </c>
      <c r="D10" s="209" t="s">
        <v>1299</v>
      </c>
      <c r="E10" s="210">
        <v>27</v>
      </c>
      <c r="F10" s="210"/>
      <c r="G10" s="211">
        <f>E10*F10</f>
        <v>0</v>
      </c>
      <c r="H10" s="212">
        <v>0</v>
      </c>
      <c r="I10" s="213">
        <f>E10*H10</f>
        <v>0</v>
      </c>
      <c r="J10" s="214" t="s">
        <v>1348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540115</v>
      </c>
      <c r="C11" s="209" t="s">
        <v>1350</v>
      </c>
      <c r="D11" s="209" t="s">
        <v>1299</v>
      </c>
      <c r="E11" s="210">
        <v>2</v>
      </c>
      <c r="F11" s="210"/>
      <c r="G11" s="211">
        <f>E11*F11</f>
        <v>0</v>
      </c>
      <c r="H11" s="212">
        <v>0</v>
      </c>
      <c r="I11" s="213">
        <f>E11*H11</f>
        <v>0</v>
      </c>
      <c r="J11" s="214" t="s">
        <v>1348</v>
      </c>
      <c r="K11" s="188" t="s">
        <v>1296</v>
      </c>
      <c r="M11" s="215" t="s">
        <v>1349</v>
      </c>
    </row>
    <row r="12" spans="1:13" x14ac:dyDescent="0.25">
      <c r="A12" s="207">
        <v>3</v>
      </c>
      <c r="B12" s="208">
        <v>513913</v>
      </c>
      <c r="C12" s="209" t="s">
        <v>1351</v>
      </c>
      <c r="D12" s="209" t="s">
        <v>1299</v>
      </c>
      <c r="E12" s="210">
        <v>1</v>
      </c>
      <c r="F12" s="210"/>
      <c r="G12" s="211">
        <f>E12*F12</f>
        <v>0</v>
      </c>
      <c r="H12" s="212">
        <v>0</v>
      </c>
      <c r="I12" s="213">
        <f>E12*H12</f>
        <v>0</v>
      </c>
      <c r="J12" s="214" t="s">
        <v>1348</v>
      </c>
      <c r="K12" s="188" t="s">
        <v>1296</v>
      </c>
      <c r="M12" s="215" t="s">
        <v>1349</v>
      </c>
    </row>
    <row r="13" spans="1:13" x14ac:dyDescent="0.25">
      <c r="A13" s="207">
        <v>4</v>
      </c>
      <c r="B13" s="208">
        <v>525505</v>
      </c>
      <c r="C13" s="209" t="s">
        <v>1352</v>
      </c>
      <c r="D13" s="209" t="s">
        <v>1299</v>
      </c>
      <c r="E13" s="210">
        <v>2</v>
      </c>
      <c r="F13" s="210"/>
      <c r="G13" s="211">
        <f>E13*F13</f>
        <v>0</v>
      </c>
      <c r="H13" s="212">
        <v>0</v>
      </c>
      <c r="I13" s="213">
        <f>E13*H13</f>
        <v>0</v>
      </c>
      <c r="J13" s="214" t="s">
        <v>1348</v>
      </c>
      <c r="K13" s="188" t="s">
        <v>1296</v>
      </c>
      <c r="M13" s="215" t="s">
        <v>1349</v>
      </c>
    </row>
    <row r="14" spans="1:13" ht="15.75" thickBot="1" x14ac:dyDescent="0.3">
      <c r="A14" s="218">
        <v>5</v>
      </c>
      <c r="B14" s="219">
        <v>715111</v>
      </c>
      <c r="C14" s="220" t="s">
        <v>1353</v>
      </c>
      <c r="D14" s="220" t="s">
        <v>1299</v>
      </c>
      <c r="E14" s="221">
        <v>1</v>
      </c>
      <c r="F14" s="221"/>
      <c r="G14" s="222">
        <f>E14*F14</f>
        <v>0</v>
      </c>
      <c r="H14" s="223">
        <v>0</v>
      </c>
      <c r="I14" s="224">
        <f>E14*H14</f>
        <v>0</v>
      </c>
      <c r="J14" s="225" t="s">
        <v>1348</v>
      </c>
      <c r="K14" s="188" t="s">
        <v>1296</v>
      </c>
      <c r="M14" s="215" t="s">
        <v>1349</v>
      </c>
    </row>
    <row r="15" spans="1:13" s="234" customFormat="1" ht="14.25" x14ac:dyDescent="0.2">
      <c r="A15" s="226"/>
      <c r="B15" s="227"/>
      <c r="C15" s="228" t="s">
        <v>1319</v>
      </c>
      <c r="D15" s="228"/>
      <c r="E15" s="229"/>
      <c r="F15" s="229"/>
      <c r="G15" s="230">
        <f>SUM(G10:G14)</f>
        <v>0</v>
      </c>
      <c r="H15" s="231"/>
      <c r="I15" s="232">
        <f>SUM(I10:I14)</f>
        <v>0</v>
      </c>
      <c r="J15" s="233"/>
      <c r="M15" s="235" t="s">
        <v>1349</v>
      </c>
    </row>
    <row r="16" spans="1:13" s="185" customFormat="1" ht="20.100000000000001" customHeight="1" x14ac:dyDescent="0.25">
      <c r="A16" s="236" t="s">
        <v>1293</v>
      </c>
      <c r="B16" s="237"/>
      <c r="C16" s="238"/>
      <c r="D16" s="238"/>
      <c r="E16" s="239"/>
      <c r="F16" s="239"/>
      <c r="G16" s="240"/>
      <c r="H16" s="241"/>
      <c r="I16" s="242"/>
      <c r="J16" s="243"/>
      <c r="M16" s="244"/>
    </row>
    <row r="17" spans="1:13" x14ac:dyDescent="0.25">
      <c r="A17" s="207">
        <v>6</v>
      </c>
      <c r="B17" s="208">
        <v>101210</v>
      </c>
      <c r="C17" s="209" t="s">
        <v>1354</v>
      </c>
      <c r="D17" s="209" t="s">
        <v>269</v>
      </c>
      <c r="E17" s="210">
        <v>3</v>
      </c>
      <c r="F17" s="210"/>
      <c r="G17" s="211">
        <f t="shared" ref="G17:G69" si="0">E17*F17</f>
        <v>0</v>
      </c>
      <c r="H17" s="212">
        <v>0</v>
      </c>
      <c r="I17" s="213">
        <f t="shared" ref="I17:I69" si="1">E17*H17</f>
        <v>0</v>
      </c>
      <c r="J17" s="214" t="s">
        <v>1295</v>
      </c>
      <c r="K17" s="188" t="s">
        <v>1296</v>
      </c>
      <c r="M17" s="215" t="s">
        <v>1297</v>
      </c>
    </row>
    <row r="18" spans="1:13" x14ac:dyDescent="0.25">
      <c r="A18" s="207">
        <v>7</v>
      </c>
      <c r="B18" s="208">
        <v>101209</v>
      </c>
      <c r="C18" s="209" t="s">
        <v>1355</v>
      </c>
      <c r="D18" s="209" t="s">
        <v>269</v>
      </c>
      <c r="E18" s="210">
        <v>15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8</v>
      </c>
      <c r="B19" s="208">
        <v>101105</v>
      </c>
      <c r="C19" s="209" t="s">
        <v>1356</v>
      </c>
      <c r="D19" s="209" t="s">
        <v>269</v>
      </c>
      <c r="E19" s="210">
        <v>15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9</v>
      </c>
      <c r="B20" s="208">
        <v>321502</v>
      </c>
      <c r="C20" s="209" t="s">
        <v>1357</v>
      </c>
      <c r="D20" s="209" t="s">
        <v>269</v>
      </c>
      <c r="E20" s="210">
        <v>15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10</v>
      </c>
      <c r="B21" s="208">
        <v>101306</v>
      </c>
      <c r="C21" s="209" t="s">
        <v>1358</v>
      </c>
      <c r="D21" s="209" t="s">
        <v>269</v>
      </c>
      <c r="E21" s="210">
        <v>20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11</v>
      </c>
      <c r="B22" s="208">
        <v>101305</v>
      </c>
      <c r="C22" s="209" t="s">
        <v>1359</v>
      </c>
      <c r="D22" s="209" t="s">
        <v>269</v>
      </c>
      <c r="E22" s="210">
        <v>195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12</v>
      </c>
      <c r="B23" s="208">
        <v>101106</v>
      </c>
      <c r="C23" s="209" t="s">
        <v>1360</v>
      </c>
      <c r="D23" s="209" t="s">
        <v>269</v>
      </c>
      <c r="E23" s="210">
        <v>360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13</v>
      </c>
      <c r="B24" s="208">
        <v>101105</v>
      </c>
      <c r="C24" s="209" t="s">
        <v>1356</v>
      </c>
      <c r="D24" s="209" t="s">
        <v>269</v>
      </c>
      <c r="E24" s="210">
        <v>250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14</v>
      </c>
      <c r="B25" s="208">
        <v>173109</v>
      </c>
      <c r="C25" s="209" t="s">
        <v>1361</v>
      </c>
      <c r="D25" s="209" t="s">
        <v>269</v>
      </c>
      <c r="E25" s="210">
        <v>40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15</v>
      </c>
      <c r="B26" s="208">
        <v>171107</v>
      </c>
      <c r="C26" s="209" t="s">
        <v>1362</v>
      </c>
      <c r="D26" s="209" t="s">
        <v>269</v>
      </c>
      <c r="E26" s="210">
        <v>70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16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17</v>
      </c>
      <c r="B28" s="208">
        <v>311315</v>
      </c>
      <c r="C28" s="209" t="s">
        <v>1364</v>
      </c>
      <c r="D28" s="209" t="s">
        <v>1299</v>
      </c>
      <c r="E28" s="210">
        <v>10</v>
      </c>
      <c r="F28" s="210"/>
      <c r="G28" s="211">
        <f t="shared" si="0"/>
        <v>0</v>
      </c>
      <c r="H28" s="212">
        <v>0</v>
      </c>
      <c r="I28" s="213">
        <f t="shared" si="1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18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0"/>
        <v>0</v>
      </c>
      <c r="H29" s="212">
        <v>0</v>
      </c>
      <c r="I29" s="213">
        <f t="shared" si="1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19</v>
      </c>
      <c r="B30" s="208">
        <v>199097</v>
      </c>
      <c r="C30" s="209" t="s">
        <v>1366</v>
      </c>
      <c r="D30" s="209" t="s">
        <v>1299</v>
      </c>
      <c r="E30" s="210">
        <v>1</v>
      </c>
      <c r="F30" s="210"/>
      <c r="G30" s="211">
        <f t="shared" si="0"/>
        <v>0</v>
      </c>
      <c r="H30" s="212">
        <v>0</v>
      </c>
      <c r="I30" s="213">
        <f t="shared" si="1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20</v>
      </c>
      <c r="B31" s="208">
        <v>410130</v>
      </c>
      <c r="C31" s="209" t="s">
        <v>1550</v>
      </c>
      <c r="D31" s="216"/>
      <c r="E31" s="210">
        <v>10</v>
      </c>
      <c r="F31" s="210"/>
      <c r="G31" s="211">
        <f t="shared" si="0"/>
        <v>0</v>
      </c>
      <c r="H31" s="212">
        <v>0</v>
      </c>
      <c r="I31" s="213">
        <f t="shared" si="1"/>
        <v>0</v>
      </c>
      <c r="J31" s="217"/>
      <c r="K31" s="188" t="s">
        <v>1296</v>
      </c>
      <c r="M31" s="215" t="s">
        <v>1297</v>
      </c>
    </row>
    <row r="32" spans="1:13" x14ac:dyDescent="0.25">
      <c r="A32" s="207">
        <v>21</v>
      </c>
      <c r="B32" s="208">
        <v>409820</v>
      </c>
      <c r="C32" s="209" t="s">
        <v>1367</v>
      </c>
      <c r="D32" s="209" t="s">
        <v>1299</v>
      </c>
      <c r="E32" s="210">
        <v>10</v>
      </c>
      <c r="F32" s="210"/>
      <c r="G32" s="211">
        <f t="shared" si="0"/>
        <v>0</v>
      </c>
      <c r="H32" s="212">
        <v>0</v>
      </c>
      <c r="I32" s="213">
        <f t="shared" si="1"/>
        <v>0</v>
      </c>
      <c r="J32" s="214" t="s">
        <v>1295</v>
      </c>
      <c r="M32" s="215" t="s">
        <v>1297</v>
      </c>
    </row>
    <row r="33" spans="1:13" x14ac:dyDescent="0.25">
      <c r="A33" s="207">
        <v>22</v>
      </c>
      <c r="B33" s="208">
        <v>410101</v>
      </c>
      <c r="C33" s="209" t="s">
        <v>1368</v>
      </c>
      <c r="D33" s="209" t="s">
        <v>1299</v>
      </c>
      <c r="E33" s="210">
        <v>10</v>
      </c>
      <c r="F33" s="210"/>
      <c r="G33" s="211">
        <f t="shared" si="0"/>
        <v>0</v>
      </c>
      <c r="H33" s="212">
        <v>0</v>
      </c>
      <c r="I33" s="213">
        <f t="shared" si="1"/>
        <v>0</v>
      </c>
      <c r="J33" s="214" t="s">
        <v>1295</v>
      </c>
      <c r="M33" s="215" t="s">
        <v>1297</v>
      </c>
    </row>
    <row r="34" spans="1:13" x14ac:dyDescent="0.25">
      <c r="A34" s="207">
        <v>23</v>
      </c>
      <c r="B34" s="208">
        <v>420091</v>
      </c>
      <c r="C34" s="209" t="s">
        <v>1546</v>
      </c>
      <c r="D34" s="209" t="s">
        <v>1299</v>
      </c>
      <c r="E34" s="210">
        <v>10</v>
      </c>
      <c r="F34" s="210"/>
      <c r="G34" s="211">
        <f t="shared" si="0"/>
        <v>0</v>
      </c>
      <c r="H34" s="212">
        <v>0</v>
      </c>
      <c r="I34" s="213">
        <f t="shared" si="1"/>
        <v>0</v>
      </c>
      <c r="J34" s="214" t="s">
        <v>1295</v>
      </c>
      <c r="M34" s="215" t="s">
        <v>1297</v>
      </c>
    </row>
    <row r="35" spans="1:13" x14ac:dyDescent="0.25">
      <c r="A35" s="207">
        <v>24</v>
      </c>
      <c r="B35" s="208">
        <v>410150</v>
      </c>
      <c r="C35" s="209" t="s">
        <v>1551</v>
      </c>
      <c r="D35" s="216"/>
      <c r="E35" s="210">
        <v>6</v>
      </c>
      <c r="F35" s="210"/>
      <c r="G35" s="211">
        <f t="shared" si="0"/>
        <v>0</v>
      </c>
      <c r="H35" s="212">
        <v>0</v>
      </c>
      <c r="I35" s="213">
        <f t="shared" si="1"/>
        <v>0</v>
      </c>
      <c r="J35" s="217"/>
      <c r="K35" s="188" t="s">
        <v>1296</v>
      </c>
      <c r="M35" s="215" t="s">
        <v>1297</v>
      </c>
    </row>
    <row r="36" spans="1:13" x14ac:dyDescent="0.25">
      <c r="A36" s="207">
        <v>25</v>
      </c>
      <c r="B36" s="208">
        <v>409826</v>
      </c>
      <c r="C36" s="209" t="s">
        <v>1369</v>
      </c>
      <c r="D36" s="209" t="s">
        <v>1299</v>
      </c>
      <c r="E36" s="210">
        <v>6</v>
      </c>
      <c r="F36" s="210"/>
      <c r="G36" s="211">
        <f t="shared" si="0"/>
        <v>0</v>
      </c>
      <c r="H36" s="212">
        <v>0</v>
      </c>
      <c r="I36" s="213">
        <f t="shared" si="1"/>
        <v>0</v>
      </c>
      <c r="J36" s="214" t="s">
        <v>1295</v>
      </c>
      <c r="M36" s="215" t="s">
        <v>1297</v>
      </c>
    </row>
    <row r="37" spans="1:13" x14ac:dyDescent="0.25">
      <c r="A37" s="207">
        <v>26</v>
      </c>
      <c r="B37" s="208">
        <v>410102</v>
      </c>
      <c r="C37" s="209" t="s">
        <v>1370</v>
      </c>
      <c r="D37" s="209" t="s">
        <v>1299</v>
      </c>
      <c r="E37" s="210">
        <v>6</v>
      </c>
      <c r="F37" s="210"/>
      <c r="G37" s="211">
        <f t="shared" si="0"/>
        <v>0</v>
      </c>
      <c r="H37" s="212">
        <v>0</v>
      </c>
      <c r="I37" s="213">
        <f t="shared" si="1"/>
        <v>0</v>
      </c>
      <c r="J37" s="214" t="s">
        <v>1295</v>
      </c>
      <c r="M37" s="215" t="s">
        <v>1297</v>
      </c>
    </row>
    <row r="38" spans="1:13" x14ac:dyDescent="0.25">
      <c r="A38" s="207">
        <v>27</v>
      </c>
      <c r="B38" s="208">
        <v>420091</v>
      </c>
      <c r="C38" s="209" t="s">
        <v>1546</v>
      </c>
      <c r="D38" s="209" t="s">
        <v>1299</v>
      </c>
      <c r="E38" s="210">
        <v>6</v>
      </c>
      <c r="F38" s="210"/>
      <c r="G38" s="211">
        <f t="shared" si="0"/>
        <v>0</v>
      </c>
      <c r="H38" s="212">
        <v>0</v>
      </c>
      <c r="I38" s="213">
        <f t="shared" si="1"/>
        <v>0</v>
      </c>
      <c r="J38" s="214" t="s">
        <v>1295</v>
      </c>
      <c r="M38" s="215" t="s">
        <v>1297</v>
      </c>
    </row>
    <row r="39" spans="1:13" x14ac:dyDescent="0.25">
      <c r="A39" s="207">
        <v>28</v>
      </c>
      <c r="B39" s="208">
        <v>410151</v>
      </c>
      <c r="C39" s="209" t="s">
        <v>1552</v>
      </c>
      <c r="D39" s="216"/>
      <c r="E39" s="210">
        <v>10</v>
      </c>
      <c r="F39" s="210"/>
      <c r="G39" s="211">
        <f t="shared" si="0"/>
        <v>0</v>
      </c>
      <c r="H39" s="212">
        <v>0</v>
      </c>
      <c r="I39" s="213">
        <f t="shared" si="1"/>
        <v>0</v>
      </c>
      <c r="J39" s="217"/>
      <c r="K39" s="188" t="s">
        <v>1296</v>
      </c>
      <c r="M39" s="215" t="s">
        <v>1297</v>
      </c>
    </row>
    <row r="40" spans="1:13" x14ac:dyDescent="0.25">
      <c r="A40" s="207">
        <v>29</v>
      </c>
      <c r="B40" s="208">
        <v>409822</v>
      </c>
      <c r="C40" s="209" t="s">
        <v>1371</v>
      </c>
      <c r="D40" s="209" t="s">
        <v>1299</v>
      </c>
      <c r="E40" s="210">
        <v>10</v>
      </c>
      <c r="F40" s="210"/>
      <c r="G40" s="211">
        <f t="shared" si="0"/>
        <v>0</v>
      </c>
      <c r="H40" s="212">
        <v>0</v>
      </c>
      <c r="I40" s="213">
        <f t="shared" si="1"/>
        <v>0</v>
      </c>
      <c r="J40" s="214" t="s">
        <v>1295</v>
      </c>
      <c r="M40" s="215" t="s">
        <v>1297</v>
      </c>
    </row>
    <row r="41" spans="1:13" x14ac:dyDescent="0.25">
      <c r="A41" s="207">
        <v>30</v>
      </c>
      <c r="B41" s="208">
        <v>410101</v>
      </c>
      <c r="C41" s="209" t="s">
        <v>1368</v>
      </c>
      <c r="D41" s="209" t="s">
        <v>1299</v>
      </c>
      <c r="E41" s="210">
        <v>10</v>
      </c>
      <c r="F41" s="210"/>
      <c r="G41" s="211">
        <f t="shared" si="0"/>
        <v>0</v>
      </c>
      <c r="H41" s="212">
        <v>0</v>
      </c>
      <c r="I41" s="213">
        <f t="shared" si="1"/>
        <v>0</v>
      </c>
      <c r="J41" s="214" t="s">
        <v>1295</v>
      </c>
      <c r="M41" s="215" t="s">
        <v>1297</v>
      </c>
    </row>
    <row r="42" spans="1:13" x14ac:dyDescent="0.25">
      <c r="A42" s="207">
        <v>31</v>
      </c>
      <c r="B42" s="208">
        <v>420091</v>
      </c>
      <c r="C42" s="209" t="s">
        <v>1546</v>
      </c>
      <c r="D42" s="209" t="s">
        <v>1299</v>
      </c>
      <c r="E42" s="210">
        <v>10</v>
      </c>
      <c r="F42" s="210"/>
      <c r="G42" s="211">
        <f t="shared" si="0"/>
        <v>0</v>
      </c>
      <c r="H42" s="212">
        <v>0</v>
      </c>
      <c r="I42" s="213">
        <f t="shared" si="1"/>
        <v>0</v>
      </c>
      <c r="J42" s="214" t="s">
        <v>1295</v>
      </c>
      <c r="M42" s="215" t="s">
        <v>1297</v>
      </c>
    </row>
    <row r="43" spans="1:13" x14ac:dyDescent="0.25">
      <c r="A43" s="207">
        <v>32</v>
      </c>
      <c r="B43" s="208">
        <v>410155</v>
      </c>
      <c r="C43" s="209" t="s">
        <v>1553</v>
      </c>
      <c r="D43" s="216"/>
      <c r="E43" s="210">
        <v>8</v>
      </c>
      <c r="F43" s="210"/>
      <c r="G43" s="211">
        <f t="shared" si="0"/>
        <v>0</v>
      </c>
      <c r="H43" s="212">
        <v>0</v>
      </c>
      <c r="I43" s="213">
        <f t="shared" si="1"/>
        <v>0</v>
      </c>
      <c r="J43" s="217"/>
      <c r="K43" s="188" t="s">
        <v>1296</v>
      </c>
      <c r="M43" s="215" t="s">
        <v>1297</v>
      </c>
    </row>
    <row r="44" spans="1:13" x14ac:dyDescent="0.25">
      <c r="A44" s="207">
        <v>33</v>
      </c>
      <c r="B44" s="208">
        <v>409824</v>
      </c>
      <c r="C44" s="209" t="s">
        <v>1372</v>
      </c>
      <c r="D44" s="209" t="s">
        <v>1299</v>
      </c>
      <c r="E44" s="210">
        <v>8</v>
      </c>
      <c r="F44" s="210"/>
      <c r="G44" s="211">
        <f t="shared" si="0"/>
        <v>0</v>
      </c>
      <c r="H44" s="212">
        <v>0</v>
      </c>
      <c r="I44" s="213">
        <f t="shared" si="1"/>
        <v>0</v>
      </c>
      <c r="J44" s="214" t="s">
        <v>1295</v>
      </c>
      <c r="M44" s="215" t="s">
        <v>1297</v>
      </c>
    </row>
    <row r="45" spans="1:13" x14ac:dyDescent="0.25">
      <c r="A45" s="207">
        <v>34</v>
      </c>
      <c r="B45" s="208">
        <v>410101</v>
      </c>
      <c r="C45" s="209" t="s">
        <v>1368</v>
      </c>
      <c r="D45" s="209" t="s">
        <v>1299</v>
      </c>
      <c r="E45" s="210">
        <v>8</v>
      </c>
      <c r="F45" s="210"/>
      <c r="G45" s="211">
        <f t="shared" si="0"/>
        <v>0</v>
      </c>
      <c r="H45" s="212">
        <v>0</v>
      </c>
      <c r="I45" s="213">
        <f t="shared" si="1"/>
        <v>0</v>
      </c>
      <c r="J45" s="214" t="s">
        <v>1295</v>
      </c>
      <c r="M45" s="215" t="s">
        <v>1297</v>
      </c>
    </row>
    <row r="46" spans="1:13" x14ac:dyDescent="0.25">
      <c r="A46" s="207">
        <v>35</v>
      </c>
      <c r="B46" s="208">
        <v>420091</v>
      </c>
      <c r="C46" s="209" t="s">
        <v>1546</v>
      </c>
      <c r="D46" s="209" t="s">
        <v>1299</v>
      </c>
      <c r="E46" s="210">
        <v>8</v>
      </c>
      <c r="F46" s="210"/>
      <c r="G46" s="211">
        <f t="shared" si="0"/>
        <v>0</v>
      </c>
      <c r="H46" s="212">
        <v>0</v>
      </c>
      <c r="I46" s="213">
        <f t="shared" si="1"/>
        <v>0</v>
      </c>
      <c r="J46" s="214" t="s">
        <v>1295</v>
      </c>
      <c r="M46" s="215" t="s">
        <v>1297</v>
      </c>
    </row>
    <row r="47" spans="1:13" x14ac:dyDescent="0.25">
      <c r="A47" s="207">
        <v>36</v>
      </c>
      <c r="B47" s="208">
        <v>410154</v>
      </c>
      <c r="C47" s="209" t="s">
        <v>1554</v>
      </c>
      <c r="D47" s="216"/>
      <c r="E47" s="210">
        <v>2</v>
      </c>
      <c r="F47" s="210"/>
      <c r="G47" s="211">
        <f t="shared" si="0"/>
        <v>0</v>
      </c>
      <c r="H47" s="212">
        <v>0</v>
      </c>
      <c r="I47" s="213">
        <f t="shared" si="1"/>
        <v>0</v>
      </c>
      <c r="J47" s="217"/>
      <c r="K47" s="188" t="s">
        <v>1296</v>
      </c>
      <c r="M47" s="215" t="s">
        <v>1297</v>
      </c>
    </row>
    <row r="48" spans="1:13" x14ac:dyDescent="0.25">
      <c r="A48" s="207">
        <v>37</v>
      </c>
      <c r="B48" s="208">
        <v>409829</v>
      </c>
      <c r="C48" s="209" t="s">
        <v>1373</v>
      </c>
      <c r="D48" s="209" t="s">
        <v>1299</v>
      </c>
      <c r="E48" s="210">
        <v>2</v>
      </c>
      <c r="F48" s="210"/>
      <c r="G48" s="211">
        <f t="shared" si="0"/>
        <v>0</v>
      </c>
      <c r="H48" s="212">
        <v>0</v>
      </c>
      <c r="I48" s="213">
        <f t="shared" si="1"/>
        <v>0</v>
      </c>
      <c r="J48" s="214" t="s">
        <v>1295</v>
      </c>
      <c r="M48" s="215" t="s">
        <v>1297</v>
      </c>
    </row>
    <row r="49" spans="1:16" x14ac:dyDescent="0.25">
      <c r="A49" s="207">
        <v>38</v>
      </c>
      <c r="B49" s="208">
        <v>410102</v>
      </c>
      <c r="C49" s="209" t="s">
        <v>1370</v>
      </c>
      <c r="D49" s="209" t="s">
        <v>1299</v>
      </c>
      <c r="E49" s="210">
        <v>2</v>
      </c>
      <c r="F49" s="210"/>
      <c r="G49" s="211">
        <f t="shared" si="0"/>
        <v>0</v>
      </c>
      <c r="H49" s="212">
        <v>0</v>
      </c>
      <c r="I49" s="213">
        <f t="shared" si="1"/>
        <v>0</v>
      </c>
      <c r="J49" s="214" t="s">
        <v>1295</v>
      </c>
      <c r="M49" s="215" t="s">
        <v>1297</v>
      </c>
    </row>
    <row r="50" spans="1:16" x14ac:dyDescent="0.25">
      <c r="A50" s="207">
        <v>39</v>
      </c>
      <c r="B50" s="208">
        <v>420091</v>
      </c>
      <c r="C50" s="209" t="s">
        <v>1546</v>
      </c>
      <c r="D50" s="209" t="s">
        <v>1299</v>
      </c>
      <c r="E50" s="210">
        <v>2</v>
      </c>
      <c r="F50" s="210"/>
      <c r="G50" s="211">
        <f t="shared" si="0"/>
        <v>0</v>
      </c>
      <c r="H50" s="212">
        <v>0</v>
      </c>
      <c r="I50" s="213">
        <f t="shared" si="1"/>
        <v>0</v>
      </c>
      <c r="J50" s="214" t="s">
        <v>1295</v>
      </c>
      <c r="M50" s="215" t="s">
        <v>1297</v>
      </c>
    </row>
    <row r="51" spans="1:16" x14ac:dyDescent="0.25">
      <c r="A51" s="207">
        <v>40</v>
      </c>
      <c r="B51" s="208">
        <v>410154</v>
      </c>
      <c r="C51" s="209" t="s">
        <v>1555</v>
      </c>
      <c r="D51" s="216"/>
      <c r="E51" s="210">
        <v>2</v>
      </c>
      <c r="F51" s="210"/>
      <c r="G51" s="211">
        <f t="shared" si="0"/>
        <v>0</v>
      </c>
      <c r="H51" s="212">
        <v>0</v>
      </c>
      <c r="I51" s="213">
        <f t="shared" si="1"/>
        <v>0</v>
      </c>
      <c r="J51" s="217"/>
      <c r="K51" s="188" t="s">
        <v>1296</v>
      </c>
      <c r="M51" s="215" t="s">
        <v>1297</v>
      </c>
    </row>
    <row r="52" spans="1:16" x14ac:dyDescent="0.25">
      <c r="A52" s="207">
        <v>41</v>
      </c>
      <c r="B52" s="208">
        <v>409829</v>
      </c>
      <c r="C52" s="209" t="s">
        <v>1374</v>
      </c>
      <c r="D52" s="209" t="s">
        <v>1299</v>
      </c>
      <c r="E52" s="210">
        <v>2</v>
      </c>
      <c r="F52" s="210"/>
      <c r="G52" s="211">
        <f t="shared" si="0"/>
        <v>0</v>
      </c>
      <c r="H52" s="212">
        <v>0</v>
      </c>
      <c r="I52" s="213">
        <f t="shared" si="1"/>
        <v>0</v>
      </c>
      <c r="J52" s="214" t="s">
        <v>1295</v>
      </c>
      <c r="M52" s="215" t="s">
        <v>1297</v>
      </c>
    </row>
    <row r="53" spans="1:16" x14ac:dyDescent="0.25">
      <c r="A53" s="207">
        <v>42</v>
      </c>
      <c r="B53" s="208">
        <v>410102</v>
      </c>
      <c r="C53" s="209" t="s">
        <v>1370</v>
      </c>
      <c r="D53" s="209" t="s">
        <v>1299</v>
      </c>
      <c r="E53" s="210">
        <v>2</v>
      </c>
      <c r="F53" s="210"/>
      <c r="G53" s="211">
        <f t="shared" si="0"/>
        <v>0</v>
      </c>
      <c r="H53" s="212">
        <v>0</v>
      </c>
      <c r="I53" s="213">
        <f t="shared" si="1"/>
        <v>0</v>
      </c>
      <c r="J53" s="214" t="s">
        <v>1295</v>
      </c>
      <c r="M53" s="215" t="s">
        <v>1297</v>
      </c>
    </row>
    <row r="54" spans="1:16" x14ac:dyDescent="0.25">
      <c r="A54" s="207">
        <v>43</v>
      </c>
      <c r="B54" s="208">
        <v>420091</v>
      </c>
      <c r="C54" s="209" t="s">
        <v>1546</v>
      </c>
      <c r="D54" s="209" t="s">
        <v>1299</v>
      </c>
      <c r="E54" s="210">
        <v>2</v>
      </c>
      <c r="F54" s="210"/>
      <c r="G54" s="211">
        <f t="shared" si="0"/>
        <v>0</v>
      </c>
      <c r="H54" s="212">
        <v>0</v>
      </c>
      <c r="I54" s="213">
        <f t="shared" si="1"/>
        <v>0</v>
      </c>
      <c r="J54" s="214" t="s">
        <v>1295</v>
      </c>
      <c r="M54" s="215" t="s">
        <v>1297</v>
      </c>
    </row>
    <row r="55" spans="1:16" x14ac:dyDescent="0.25">
      <c r="A55" s="207">
        <v>44</v>
      </c>
      <c r="B55" s="208">
        <v>410160</v>
      </c>
      <c r="C55" s="209" t="s">
        <v>1556</v>
      </c>
      <c r="D55" s="216"/>
      <c r="E55" s="210">
        <v>3</v>
      </c>
      <c r="F55" s="210"/>
      <c r="G55" s="211">
        <f t="shared" si="0"/>
        <v>0</v>
      </c>
      <c r="H55" s="212">
        <v>0</v>
      </c>
      <c r="I55" s="213">
        <f t="shared" si="1"/>
        <v>0</v>
      </c>
      <c r="J55" s="217"/>
      <c r="K55" s="188" t="s">
        <v>1296</v>
      </c>
      <c r="M55" s="215" t="s">
        <v>1297</v>
      </c>
    </row>
    <row r="56" spans="1:16" x14ac:dyDescent="0.25">
      <c r="A56" s="207">
        <v>45</v>
      </c>
      <c r="B56" s="208">
        <v>409828</v>
      </c>
      <c r="C56" s="209" t="s">
        <v>1375</v>
      </c>
      <c r="D56" s="209" t="s">
        <v>1299</v>
      </c>
      <c r="E56" s="210">
        <v>3</v>
      </c>
      <c r="F56" s="210"/>
      <c r="G56" s="211">
        <f t="shared" si="0"/>
        <v>0</v>
      </c>
      <c r="H56" s="212">
        <v>0</v>
      </c>
      <c r="I56" s="213">
        <f t="shared" si="1"/>
        <v>0</v>
      </c>
      <c r="J56" s="214" t="s">
        <v>1295</v>
      </c>
      <c r="M56" s="215" t="s">
        <v>1297</v>
      </c>
    </row>
    <row r="57" spans="1:16" x14ac:dyDescent="0.25">
      <c r="A57" s="207">
        <v>46</v>
      </c>
      <c r="B57" s="208">
        <v>410101</v>
      </c>
      <c r="C57" s="209" t="s">
        <v>1368</v>
      </c>
      <c r="D57" s="209" t="s">
        <v>1299</v>
      </c>
      <c r="E57" s="210">
        <v>3</v>
      </c>
      <c r="F57" s="210"/>
      <c r="G57" s="211">
        <f t="shared" si="0"/>
        <v>0</v>
      </c>
      <c r="H57" s="212">
        <v>0</v>
      </c>
      <c r="I57" s="213">
        <f t="shared" si="1"/>
        <v>0</v>
      </c>
      <c r="J57" s="214" t="s">
        <v>1295</v>
      </c>
      <c r="M57" s="215" t="s">
        <v>1297</v>
      </c>
    </row>
    <row r="58" spans="1:16" x14ac:dyDescent="0.25">
      <c r="A58" s="207">
        <v>47</v>
      </c>
      <c r="B58" s="208">
        <v>420091</v>
      </c>
      <c r="C58" s="209" t="s">
        <v>1546</v>
      </c>
      <c r="D58" s="209" t="s">
        <v>1299</v>
      </c>
      <c r="E58" s="210">
        <v>3</v>
      </c>
      <c r="F58" s="210"/>
      <c r="G58" s="211">
        <f t="shared" si="0"/>
        <v>0</v>
      </c>
      <c r="H58" s="212">
        <v>0</v>
      </c>
      <c r="I58" s="213">
        <f t="shared" si="1"/>
        <v>0</v>
      </c>
      <c r="J58" s="214" t="s">
        <v>1295</v>
      </c>
      <c r="M58" s="215" t="s">
        <v>1297</v>
      </c>
    </row>
    <row r="59" spans="1:16" x14ac:dyDescent="0.25">
      <c r="A59" s="207">
        <v>48</v>
      </c>
      <c r="B59" s="208">
        <v>420001</v>
      </c>
      <c r="C59" s="209" t="s">
        <v>1557</v>
      </c>
      <c r="D59" s="209" t="s">
        <v>1299</v>
      </c>
      <c r="E59" s="210">
        <v>57</v>
      </c>
      <c r="F59" s="210"/>
      <c r="G59" s="211">
        <f t="shared" si="0"/>
        <v>0</v>
      </c>
      <c r="H59" s="212">
        <v>0</v>
      </c>
      <c r="I59" s="213">
        <f t="shared" si="1"/>
        <v>0</v>
      </c>
      <c r="J59" s="214" t="s">
        <v>1295</v>
      </c>
      <c r="K59" s="188" t="s">
        <v>1296</v>
      </c>
      <c r="M59" s="215" t="s">
        <v>1297</v>
      </c>
    </row>
    <row r="60" spans="1:16" x14ac:dyDescent="0.25">
      <c r="A60" s="207">
        <v>49</v>
      </c>
      <c r="B60" s="208">
        <v>420091</v>
      </c>
      <c r="C60" s="209" t="s">
        <v>1546</v>
      </c>
      <c r="D60" s="209" t="s">
        <v>1299</v>
      </c>
      <c r="E60" s="210">
        <v>57</v>
      </c>
      <c r="F60" s="210"/>
      <c r="G60" s="211">
        <f t="shared" si="0"/>
        <v>0</v>
      </c>
      <c r="H60" s="212">
        <v>0</v>
      </c>
      <c r="I60" s="213">
        <f t="shared" si="1"/>
        <v>0</v>
      </c>
      <c r="J60" s="214" t="s">
        <v>1295</v>
      </c>
      <c r="M60" s="215" t="s">
        <v>1297</v>
      </c>
    </row>
    <row r="61" spans="1:16" x14ac:dyDescent="0.25">
      <c r="A61" s="207">
        <v>50</v>
      </c>
      <c r="B61" s="208">
        <v>420005</v>
      </c>
      <c r="C61" s="209" t="s">
        <v>1558</v>
      </c>
      <c r="D61" s="209" t="s">
        <v>1299</v>
      </c>
      <c r="E61" s="210">
        <v>5</v>
      </c>
      <c r="F61" s="210"/>
      <c r="G61" s="211">
        <f t="shared" si="0"/>
        <v>0</v>
      </c>
      <c r="H61" s="212">
        <v>0</v>
      </c>
      <c r="I61" s="213">
        <f t="shared" si="1"/>
        <v>0</v>
      </c>
      <c r="J61" s="214" t="s">
        <v>1295</v>
      </c>
      <c r="K61" s="188" t="s">
        <v>1296</v>
      </c>
      <c r="M61" s="215" t="s">
        <v>1297</v>
      </c>
    </row>
    <row r="62" spans="1:16" x14ac:dyDescent="0.25">
      <c r="A62" s="207">
        <v>51</v>
      </c>
      <c r="B62" s="208">
        <v>420091</v>
      </c>
      <c r="C62" s="209" t="s">
        <v>1546</v>
      </c>
      <c r="D62" s="209" t="s">
        <v>1299</v>
      </c>
      <c r="E62" s="210">
        <v>5</v>
      </c>
      <c r="F62" s="210"/>
      <c r="G62" s="211">
        <f t="shared" si="0"/>
        <v>0</v>
      </c>
      <c r="H62" s="212">
        <v>0</v>
      </c>
      <c r="I62" s="213">
        <f t="shared" si="1"/>
        <v>0</v>
      </c>
      <c r="J62" s="214" t="s">
        <v>1295</v>
      </c>
      <c r="M62" s="215" t="s">
        <v>1297</v>
      </c>
    </row>
    <row r="63" spans="1:16" x14ac:dyDescent="0.25">
      <c r="A63" s="207">
        <v>52</v>
      </c>
      <c r="B63" s="208">
        <v>311212</v>
      </c>
      <c r="C63" s="209" t="s">
        <v>1376</v>
      </c>
      <c r="D63" s="209" t="s">
        <v>1299</v>
      </c>
      <c r="E63" s="210">
        <v>103</v>
      </c>
      <c r="F63" s="210"/>
      <c r="G63" s="211">
        <f t="shared" si="0"/>
        <v>0</v>
      </c>
      <c r="H63" s="212">
        <v>0</v>
      </c>
      <c r="I63" s="213">
        <f t="shared" si="1"/>
        <v>0</v>
      </c>
      <c r="J63" s="214" t="s">
        <v>1295</v>
      </c>
      <c r="K63" s="188" t="s">
        <v>1296</v>
      </c>
      <c r="M63" s="215" t="s">
        <v>1297</v>
      </c>
      <c r="P63" s="254"/>
    </row>
    <row r="64" spans="1:16" x14ac:dyDescent="0.25">
      <c r="A64" s="207">
        <v>53</v>
      </c>
      <c r="B64" s="208">
        <v>418112</v>
      </c>
      <c r="C64" s="209" t="s">
        <v>1377</v>
      </c>
      <c r="D64" s="209" t="s">
        <v>1299</v>
      </c>
      <c r="E64" s="210">
        <v>1</v>
      </c>
      <c r="F64" s="210"/>
      <c r="G64" s="211">
        <f t="shared" si="0"/>
        <v>0</v>
      </c>
      <c r="H64" s="212">
        <v>0</v>
      </c>
      <c r="I64" s="213">
        <f t="shared" si="1"/>
        <v>0</v>
      </c>
      <c r="J64" s="214" t="s">
        <v>1295</v>
      </c>
      <c r="K64" s="188" t="s">
        <v>1296</v>
      </c>
      <c r="M64" s="215" t="s">
        <v>1297</v>
      </c>
    </row>
    <row r="65" spans="1:13" x14ac:dyDescent="0.25">
      <c r="A65" s="207">
        <v>54</v>
      </c>
      <c r="B65" s="208">
        <v>592153</v>
      </c>
      <c r="C65" s="209" t="s">
        <v>1378</v>
      </c>
      <c r="D65" s="209" t="s">
        <v>1299</v>
      </c>
      <c r="E65" s="210">
        <v>1</v>
      </c>
      <c r="F65" s="210"/>
      <c r="G65" s="211">
        <f t="shared" si="0"/>
        <v>0</v>
      </c>
      <c r="H65" s="212">
        <v>0</v>
      </c>
      <c r="I65" s="213">
        <f t="shared" si="1"/>
        <v>0</v>
      </c>
      <c r="J65" s="214" t="s">
        <v>1348</v>
      </c>
      <c r="M65" s="215" t="s">
        <v>1297</v>
      </c>
    </row>
    <row r="66" spans="1:13" x14ac:dyDescent="0.25">
      <c r="A66" s="207">
        <v>55</v>
      </c>
      <c r="B66" s="208">
        <v>592126</v>
      </c>
      <c r="C66" s="209" t="s">
        <v>1379</v>
      </c>
      <c r="D66" s="209" t="s">
        <v>1299</v>
      </c>
      <c r="E66" s="210">
        <v>4</v>
      </c>
      <c r="F66" s="210"/>
      <c r="G66" s="211">
        <f t="shared" si="0"/>
        <v>0</v>
      </c>
      <c r="H66" s="212">
        <v>0</v>
      </c>
      <c r="I66" s="213">
        <f t="shared" si="1"/>
        <v>0</v>
      </c>
      <c r="J66" s="214" t="s">
        <v>1348</v>
      </c>
      <c r="M66" s="215" t="s">
        <v>1297</v>
      </c>
    </row>
    <row r="67" spans="1:13" x14ac:dyDescent="0.25">
      <c r="A67" s="207">
        <v>56</v>
      </c>
      <c r="B67" s="208">
        <v>595111</v>
      </c>
      <c r="C67" s="209" t="s">
        <v>1380</v>
      </c>
      <c r="D67" s="209" t="s">
        <v>1299</v>
      </c>
      <c r="E67" s="210">
        <v>4</v>
      </c>
      <c r="F67" s="210"/>
      <c r="G67" s="211">
        <f t="shared" si="0"/>
        <v>0</v>
      </c>
      <c r="H67" s="212">
        <v>0</v>
      </c>
      <c r="I67" s="213">
        <f t="shared" si="1"/>
        <v>0</v>
      </c>
      <c r="J67" s="214" t="s">
        <v>1348</v>
      </c>
      <c r="M67" s="215" t="s">
        <v>1297</v>
      </c>
    </row>
    <row r="68" spans="1:13" x14ac:dyDescent="0.25">
      <c r="A68" s="207">
        <v>57</v>
      </c>
      <c r="B68" s="208" t="s">
        <v>1381</v>
      </c>
      <c r="C68" s="209" t="s">
        <v>1382</v>
      </c>
      <c r="D68" s="209" t="s">
        <v>1383</v>
      </c>
      <c r="E68" s="210">
        <v>3</v>
      </c>
      <c r="F68" s="210"/>
      <c r="G68" s="211">
        <f t="shared" si="0"/>
        <v>0</v>
      </c>
      <c r="H68" s="212">
        <v>0</v>
      </c>
      <c r="I68" s="213">
        <f t="shared" si="1"/>
        <v>0</v>
      </c>
      <c r="J68" s="214" t="s">
        <v>1295</v>
      </c>
      <c r="K68" s="188" t="s">
        <v>1296</v>
      </c>
      <c r="M68" s="215" t="s">
        <v>1297</v>
      </c>
    </row>
    <row r="69" spans="1:13" ht="15.75" thickBot="1" x14ac:dyDescent="0.3">
      <c r="A69" s="218">
        <v>58</v>
      </c>
      <c r="B69" s="219" t="s">
        <v>1384</v>
      </c>
      <c r="C69" s="220" t="s">
        <v>1385</v>
      </c>
      <c r="D69" s="220" t="s">
        <v>1299</v>
      </c>
      <c r="E69" s="221">
        <v>2</v>
      </c>
      <c r="F69" s="221"/>
      <c r="G69" s="222">
        <f t="shared" si="0"/>
        <v>0</v>
      </c>
      <c r="H69" s="223">
        <v>0</v>
      </c>
      <c r="I69" s="224">
        <f t="shared" si="1"/>
        <v>0</v>
      </c>
      <c r="J69" s="225" t="s">
        <v>1295</v>
      </c>
      <c r="K69" s="188" t="s">
        <v>1296</v>
      </c>
      <c r="M69" s="215" t="s">
        <v>1297</v>
      </c>
    </row>
    <row r="70" spans="1:13" s="234" customFormat="1" ht="14.25" x14ac:dyDescent="0.2">
      <c r="A70" s="226"/>
      <c r="B70" s="227"/>
      <c r="C70" s="228" t="s">
        <v>1319</v>
      </c>
      <c r="D70" s="228"/>
      <c r="E70" s="229"/>
      <c r="F70" s="229"/>
      <c r="G70" s="230">
        <f>SUM(G17:G69)</f>
        <v>0</v>
      </c>
      <c r="H70" s="231"/>
      <c r="I70" s="232">
        <f>SUM(I17:I69)</f>
        <v>0</v>
      </c>
      <c r="J70" s="233"/>
      <c r="M70" s="235" t="s">
        <v>1297</v>
      </c>
    </row>
    <row r="71" spans="1:13" s="185" customFormat="1" ht="20.100000000000001" customHeight="1" x14ac:dyDescent="0.25">
      <c r="A71" s="236" t="s">
        <v>1325</v>
      </c>
      <c r="B71" s="237"/>
      <c r="C71" s="238"/>
      <c r="D71" s="238"/>
      <c r="E71" s="239"/>
      <c r="F71" s="239"/>
      <c r="G71" s="240"/>
      <c r="H71" s="241"/>
      <c r="I71" s="242"/>
      <c r="J71" s="243"/>
      <c r="M71" s="244"/>
    </row>
    <row r="72" spans="1:13" x14ac:dyDescent="0.25">
      <c r="A72" s="207">
        <v>59</v>
      </c>
      <c r="B72" s="208">
        <v>46114</v>
      </c>
      <c r="C72" s="209" t="s">
        <v>1386</v>
      </c>
      <c r="D72" s="209" t="s">
        <v>144</v>
      </c>
      <c r="E72" s="210">
        <v>1</v>
      </c>
      <c r="F72" s="210"/>
      <c r="G72" s="211">
        <f>E72*F72</f>
        <v>0</v>
      </c>
      <c r="H72" s="212">
        <v>0</v>
      </c>
      <c r="I72" s="213">
        <f>E72*H72</f>
        <v>0</v>
      </c>
      <c r="J72" s="214" t="s">
        <v>1295</v>
      </c>
      <c r="M72" s="215" t="s">
        <v>1327</v>
      </c>
    </row>
    <row r="73" spans="1:13" ht="15.75" thickBot="1" x14ac:dyDescent="0.3">
      <c r="A73" s="218">
        <v>60</v>
      </c>
      <c r="B73" s="219">
        <v>46381</v>
      </c>
      <c r="C73" s="220" t="s">
        <v>1387</v>
      </c>
      <c r="D73" s="220" t="s">
        <v>269</v>
      </c>
      <c r="E73" s="221">
        <v>10</v>
      </c>
      <c r="F73" s="221"/>
      <c r="G73" s="222">
        <f>E73*F73</f>
        <v>0</v>
      </c>
      <c r="H73" s="223">
        <v>0</v>
      </c>
      <c r="I73" s="224">
        <f>E73*H73</f>
        <v>0</v>
      </c>
      <c r="J73" s="225" t="s">
        <v>1295</v>
      </c>
      <c r="M73" s="215" t="s">
        <v>1327</v>
      </c>
    </row>
    <row r="74" spans="1:13" s="234" customFormat="1" ht="14.25" x14ac:dyDescent="0.2">
      <c r="A74" s="226"/>
      <c r="B74" s="227"/>
      <c r="C74" s="228" t="s">
        <v>1319</v>
      </c>
      <c r="D74" s="228"/>
      <c r="E74" s="229"/>
      <c r="F74" s="229"/>
      <c r="G74" s="230">
        <f>SUM(G72:G73)</f>
        <v>0</v>
      </c>
      <c r="H74" s="231"/>
      <c r="I74" s="232">
        <f>SUM(I72:I73)</f>
        <v>0</v>
      </c>
      <c r="J74" s="233"/>
      <c r="M74" s="235" t="s">
        <v>1327</v>
      </c>
    </row>
    <row r="75" spans="1:13" s="185" customFormat="1" ht="20.100000000000001" customHeight="1" x14ac:dyDescent="0.25">
      <c r="A75" s="236" t="s">
        <v>110</v>
      </c>
      <c r="B75" s="237"/>
      <c r="C75" s="238"/>
      <c r="D75" s="238"/>
      <c r="E75" s="239"/>
      <c r="F75" s="239"/>
      <c r="G75" s="240"/>
      <c r="H75" s="241"/>
      <c r="I75" s="242"/>
      <c r="J75" s="243"/>
      <c r="M75" s="244"/>
    </row>
    <row r="76" spans="1:13" x14ac:dyDescent="0.25">
      <c r="A76" s="207">
        <v>61</v>
      </c>
      <c r="B76" s="208">
        <v>210810081</v>
      </c>
      <c r="C76" s="209" t="s">
        <v>1388</v>
      </c>
      <c r="D76" s="209" t="s">
        <v>269</v>
      </c>
      <c r="E76" s="210">
        <v>3</v>
      </c>
      <c r="F76" s="210"/>
      <c r="G76" s="211">
        <f t="shared" ref="G76:G105" si="2">E76*F76</f>
        <v>0</v>
      </c>
      <c r="H76" s="212">
        <v>6.7000000000000004E-2</v>
      </c>
      <c r="I76" s="213">
        <f t="shared" ref="I76:I105" si="3">E76*H76</f>
        <v>0.20100000000000001</v>
      </c>
      <c r="J76" s="214" t="s">
        <v>1295</v>
      </c>
      <c r="M76" s="215" t="s">
        <v>1329</v>
      </c>
    </row>
    <row r="77" spans="1:13" x14ac:dyDescent="0.25">
      <c r="A77" s="207">
        <v>62</v>
      </c>
      <c r="B77" s="208">
        <v>210810013</v>
      </c>
      <c r="C77" s="209" t="s">
        <v>1389</v>
      </c>
      <c r="D77" s="209" t="s">
        <v>269</v>
      </c>
      <c r="E77" s="210">
        <v>15</v>
      </c>
      <c r="F77" s="210"/>
      <c r="G77" s="211">
        <f t="shared" si="2"/>
        <v>0</v>
      </c>
      <c r="H77" s="212">
        <v>5.7000000000000002E-2</v>
      </c>
      <c r="I77" s="213">
        <f t="shared" si="3"/>
        <v>0.85499999999999998</v>
      </c>
      <c r="J77" s="214" t="s">
        <v>1295</v>
      </c>
      <c r="M77" s="215" t="s">
        <v>1329</v>
      </c>
    </row>
    <row r="78" spans="1:13" x14ac:dyDescent="0.25">
      <c r="A78" s="207">
        <v>63</v>
      </c>
      <c r="B78" s="208">
        <v>210810008</v>
      </c>
      <c r="C78" s="209" t="s">
        <v>1390</v>
      </c>
      <c r="D78" s="209" t="s">
        <v>269</v>
      </c>
      <c r="E78" s="210">
        <v>15</v>
      </c>
      <c r="F78" s="210"/>
      <c r="G78" s="211">
        <f t="shared" si="2"/>
        <v>0</v>
      </c>
      <c r="H78" s="212">
        <v>4.5999999999999999E-2</v>
      </c>
      <c r="I78" s="213">
        <f t="shared" si="3"/>
        <v>0.69</v>
      </c>
      <c r="J78" s="214" t="s">
        <v>1295</v>
      </c>
      <c r="M78" s="215" t="s">
        <v>1329</v>
      </c>
    </row>
    <row r="79" spans="1:13" x14ac:dyDescent="0.25">
      <c r="A79" s="207">
        <v>64</v>
      </c>
      <c r="B79" s="208">
        <v>210010124</v>
      </c>
      <c r="C79" s="209" t="s">
        <v>1391</v>
      </c>
      <c r="D79" s="209" t="s">
        <v>269</v>
      </c>
      <c r="E79" s="210">
        <v>15</v>
      </c>
      <c r="F79" s="210"/>
      <c r="G79" s="211">
        <f t="shared" si="2"/>
        <v>0</v>
      </c>
      <c r="H79" s="212">
        <v>0.13700000000000001</v>
      </c>
      <c r="I79" s="213">
        <f t="shared" si="3"/>
        <v>2.0550000000000002</v>
      </c>
      <c r="J79" s="214" t="s">
        <v>1295</v>
      </c>
      <c r="M79" s="215" t="s">
        <v>1329</v>
      </c>
    </row>
    <row r="80" spans="1:13" x14ac:dyDescent="0.25">
      <c r="A80" s="207">
        <v>65</v>
      </c>
      <c r="B80" s="208">
        <v>210800112</v>
      </c>
      <c r="C80" s="209" t="s">
        <v>1392</v>
      </c>
      <c r="D80" s="209" t="s">
        <v>269</v>
      </c>
      <c r="E80" s="210">
        <v>20</v>
      </c>
      <c r="F80" s="210"/>
      <c r="G80" s="211">
        <f t="shared" si="2"/>
        <v>0</v>
      </c>
      <c r="H80" s="212">
        <v>5.8999999999999997E-2</v>
      </c>
      <c r="I80" s="213">
        <f t="shared" si="3"/>
        <v>1.18</v>
      </c>
      <c r="J80" s="214" t="s">
        <v>1295</v>
      </c>
      <c r="M80" s="215" t="s">
        <v>1329</v>
      </c>
    </row>
    <row r="81" spans="1:13" x14ac:dyDescent="0.25">
      <c r="A81" s="207">
        <v>66</v>
      </c>
      <c r="B81" s="208">
        <v>210800103</v>
      </c>
      <c r="C81" s="209" t="s">
        <v>1393</v>
      </c>
      <c r="D81" s="209" t="s">
        <v>269</v>
      </c>
      <c r="E81" s="210">
        <v>195</v>
      </c>
      <c r="F81" s="210"/>
      <c r="G81" s="211">
        <f t="shared" si="2"/>
        <v>0</v>
      </c>
      <c r="H81" s="212">
        <v>5.7000000000000002E-2</v>
      </c>
      <c r="I81" s="213">
        <f t="shared" si="3"/>
        <v>11.115</v>
      </c>
      <c r="J81" s="214" t="s">
        <v>1295</v>
      </c>
      <c r="M81" s="215" t="s">
        <v>1329</v>
      </c>
    </row>
    <row r="82" spans="1:13" x14ac:dyDescent="0.25">
      <c r="A82" s="207">
        <v>67</v>
      </c>
      <c r="B82" s="208">
        <v>210800103</v>
      </c>
      <c r="C82" s="209" t="s">
        <v>1393</v>
      </c>
      <c r="D82" s="209" t="s">
        <v>269</v>
      </c>
      <c r="E82" s="210">
        <v>360</v>
      </c>
      <c r="F82" s="210"/>
      <c r="G82" s="211">
        <f t="shared" si="2"/>
        <v>0</v>
      </c>
      <c r="H82" s="212">
        <v>5.7000000000000002E-2</v>
      </c>
      <c r="I82" s="213">
        <f t="shared" si="3"/>
        <v>20.52</v>
      </c>
      <c r="J82" s="214" t="s">
        <v>1295</v>
      </c>
      <c r="M82" s="215" t="s">
        <v>1329</v>
      </c>
    </row>
    <row r="83" spans="1:13" x14ac:dyDescent="0.25">
      <c r="A83" s="207">
        <v>68</v>
      </c>
      <c r="B83" s="208">
        <v>210800103</v>
      </c>
      <c r="C83" s="209" t="s">
        <v>1393</v>
      </c>
      <c r="D83" s="209" t="s">
        <v>269</v>
      </c>
      <c r="E83" s="210">
        <v>250</v>
      </c>
      <c r="F83" s="210"/>
      <c r="G83" s="211">
        <f t="shared" si="2"/>
        <v>0</v>
      </c>
      <c r="H83" s="212">
        <v>5.7000000000000002E-2</v>
      </c>
      <c r="I83" s="213">
        <f t="shared" si="3"/>
        <v>14.25</v>
      </c>
      <c r="J83" s="214" t="s">
        <v>1295</v>
      </c>
      <c r="M83" s="215" t="s">
        <v>1329</v>
      </c>
    </row>
    <row r="84" spans="1:13" x14ac:dyDescent="0.25">
      <c r="A84" s="207">
        <v>69</v>
      </c>
      <c r="B84" s="208">
        <v>210800831</v>
      </c>
      <c r="C84" s="209" t="s">
        <v>1394</v>
      </c>
      <c r="D84" s="209" t="s">
        <v>269</v>
      </c>
      <c r="E84" s="210">
        <v>40</v>
      </c>
      <c r="F84" s="210"/>
      <c r="G84" s="211">
        <f t="shared" si="2"/>
        <v>0</v>
      </c>
      <c r="H84" s="212">
        <v>4.5999999999999999E-2</v>
      </c>
      <c r="I84" s="213">
        <f t="shared" si="3"/>
        <v>1.8399999999999999</v>
      </c>
      <c r="J84" s="214" t="s">
        <v>1295</v>
      </c>
      <c r="M84" s="215" t="s">
        <v>1329</v>
      </c>
    </row>
    <row r="85" spans="1:13" x14ac:dyDescent="0.25">
      <c r="A85" s="207">
        <v>70</v>
      </c>
      <c r="B85" s="208">
        <v>210800006</v>
      </c>
      <c r="C85" s="209" t="s">
        <v>1395</v>
      </c>
      <c r="D85" s="209" t="s">
        <v>269</v>
      </c>
      <c r="E85" s="210">
        <v>70</v>
      </c>
      <c r="F85" s="210"/>
      <c r="G85" s="211">
        <f t="shared" si="2"/>
        <v>0</v>
      </c>
      <c r="H85" s="212">
        <v>5.0999999999999997E-2</v>
      </c>
      <c r="I85" s="213">
        <f t="shared" si="3"/>
        <v>3.57</v>
      </c>
      <c r="J85" s="214" t="s">
        <v>1295</v>
      </c>
      <c r="M85" s="215" t="s">
        <v>1329</v>
      </c>
    </row>
    <row r="86" spans="1:13" x14ac:dyDescent="0.25">
      <c r="A86" s="207">
        <v>71</v>
      </c>
      <c r="B86" s="208">
        <v>210010313</v>
      </c>
      <c r="C86" s="209" t="s">
        <v>1396</v>
      </c>
      <c r="D86" s="209" t="s">
        <v>1299</v>
      </c>
      <c r="E86" s="210">
        <v>2</v>
      </c>
      <c r="F86" s="210"/>
      <c r="G86" s="211">
        <f t="shared" si="2"/>
        <v>0</v>
      </c>
      <c r="H86" s="212">
        <v>0.23200000000000001</v>
      </c>
      <c r="I86" s="213">
        <f t="shared" si="3"/>
        <v>0.46400000000000002</v>
      </c>
      <c r="J86" s="214" t="s">
        <v>1295</v>
      </c>
      <c r="M86" s="215" t="s">
        <v>1329</v>
      </c>
    </row>
    <row r="87" spans="1:13" x14ac:dyDescent="0.25">
      <c r="A87" s="207">
        <v>72</v>
      </c>
      <c r="B87" s="208">
        <v>210010312</v>
      </c>
      <c r="C87" s="209" t="s">
        <v>1397</v>
      </c>
      <c r="D87" s="209" t="s">
        <v>1299</v>
      </c>
      <c r="E87" s="210">
        <v>10</v>
      </c>
      <c r="F87" s="210"/>
      <c r="G87" s="211">
        <f t="shared" si="2"/>
        <v>0</v>
      </c>
      <c r="H87" s="212">
        <v>0.2</v>
      </c>
      <c r="I87" s="213">
        <f t="shared" si="3"/>
        <v>2</v>
      </c>
      <c r="J87" s="214" t="s">
        <v>1295</v>
      </c>
      <c r="M87" s="215" t="s">
        <v>1329</v>
      </c>
    </row>
    <row r="88" spans="1:13" x14ac:dyDescent="0.25">
      <c r="A88" s="207">
        <v>73</v>
      </c>
      <c r="B88" s="208">
        <v>210010003</v>
      </c>
      <c r="C88" s="209" t="s">
        <v>1398</v>
      </c>
      <c r="D88" s="209" t="s">
        <v>269</v>
      </c>
      <c r="E88" s="210">
        <v>60</v>
      </c>
      <c r="F88" s="210"/>
      <c r="G88" s="211">
        <f t="shared" si="2"/>
        <v>0</v>
      </c>
      <c r="H88" s="212">
        <v>8.2000000000000003E-2</v>
      </c>
      <c r="I88" s="213">
        <f t="shared" si="3"/>
        <v>4.92</v>
      </c>
      <c r="J88" s="214" t="s">
        <v>1295</v>
      </c>
      <c r="M88" s="215" t="s">
        <v>1329</v>
      </c>
    </row>
    <row r="89" spans="1:13" x14ac:dyDescent="0.25">
      <c r="A89" s="207">
        <v>74</v>
      </c>
      <c r="B89" s="208">
        <v>210192562</v>
      </c>
      <c r="C89" s="209" t="s">
        <v>1399</v>
      </c>
      <c r="D89" s="209" t="s">
        <v>1299</v>
      </c>
      <c r="E89" s="210">
        <v>1</v>
      </c>
      <c r="F89" s="210"/>
      <c r="G89" s="211">
        <f t="shared" si="2"/>
        <v>0</v>
      </c>
      <c r="H89" s="212">
        <v>0.36899999999999999</v>
      </c>
      <c r="I89" s="213">
        <f t="shared" si="3"/>
        <v>0.36899999999999999</v>
      </c>
      <c r="J89" s="214" t="s">
        <v>1295</v>
      </c>
      <c r="M89" s="215" t="s">
        <v>1329</v>
      </c>
    </row>
    <row r="90" spans="1:13" x14ac:dyDescent="0.25">
      <c r="A90" s="207">
        <v>75</v>
      </c>
      <c r="B90" s="208">
        <v>210110041</v>
      </c>
      <c r="C90" s="209" t="s">
        <v>1400</v>
      </c>
      <c r="D90" s="209" t="s">
        <v>1299</v>
      </c>
      <c r="E90" s="210">
        <v>10</v>
      </c>
      <c r="F90" s="210"/>
      <c r="G90" s="211">
        <f t="shared" si="2"/>
        <v>0</v>
      </c>
      <c r="H90" s="212">
        <v>0.14799999999999999</v>
      </c>
      <c r="I90" s="213">
        <f t="shared" si="3"/>
        <v>1.48</v>
      </c>
      <c r="J90" s="214" t="s">
        <v>1295</v>
      </c>
      <c r="M90" s="215" t="s">
        <v>1329</v>
      </c>
    </row>
    <row r="91" spans="1:13" x14ac:dyDescent="0.25">
      <c r="A91" s="207">
        <v>76</v>
      </c>
      <c r="B91" s="208">
        <v>210110043</v>
      </c>
      <c r="C91" s="209" t="s">
        <v>1401</v>
      </c>
      <c r="D91" s="209" t="s">
        <v>1299</v>
      </c>
      <c r="E91" s="210">
        <v>6</v>
      </c>
      <c r="F91" s="210"/>
      <c r="G91" s="211">
        <f t="shared" si="2"/>
        <v>0</v>
      </c>
      <c r="H91" s="212">
        <v>0.17</v>
      </c>
      <c r="I91" s="213">
        <f t="shared" si="3"/>
        <v>1.02</v>
      </c>
      <c r="J91" s="214" t="s">
        <v>1295</v>
      </c>
      <c r="M91" s="215" t="s">
        <v>1329</v>
      </c>
    </row>
    <row r="92" spans="1:13" x14ac:dyDescent="0.25">
      <c r="A92" s="207">
        <v>77</v>
      </c>
      <c r="B92" s="208">
        <v>210110045</v>
      </c>
      <c r="C92" s="209" t="s">
        <v>1402</v>
      </c>
      <c r="D92" s="209" t="s">
        <v>1299</v>
      </c>
      <c r="E92" s="210">
        <v>10</v>
      </c>
      <c r="F92" s="210"/>
      <c r="G92" s="211">
        <f t="shared" si="2"/>
        <v>0</v>
      </c>
      <c r="H92" s="212">
        <v>0.17</v>
      </c>
      <c r="I92" s="213">
        <f t="shared" si="3"/>
        <v>1.7000000000000002</v>
      </c>
      <c r="J92" s="214" t="s">
        <v>1295</v>
      </c>
      <c r="M92" s="215" t="s">
        <v>1329</v>
      </c>
    </row>
    <row r="93" spans="1:13" x14ac:dyDescent="0.25">
      <c r="A93" s="207">
        <v>78</v>
      </c>
      <c r="B93" s="208">
        <v>210110046</v>
      </c>
      <c r="C93" s="209" t="s">
        <v>1403</v>
      </c>
      <c r="D93" s="209" t="s">
        <v>1299</v>
      </c>
      <c r="E93" s="210">
        <v>8</v>
      </c>
      <c r="F93" s="210"/>
      <c r="G93" s="211">
        <f t="shared" si="2"/>
        <v>0</v>
      </c>
      <c r="H93" s="212">
        <v>0.19</v>
      </c>
      <c r="I93" s="213">
        <f t="shared" si="3"/>
        <v>1.52</v>
      </c>
      <c r="J93" s="214" t="s">
        <v>1295</v>
      </c>
      <c r="M93" s="215" t="s">
        <v>1329</v>
      </c>
    </row>
    <row r="94" spans="1:13" x14ac:dyDescent="0.25">
      <c r="A94" s="207">
        <v>79</v>
      </c>
      <c r="B94" s="208">
        <v>210110045</v>
      </c>
      <c r="C94" s="209" t="s">
        <v>1402</v>
      </c>
      <c r="D94" s="209" t="s">
        <v>1299</v>
      </c>
      <c r="E94" s="210">
        <v>2</v>
      </c>
      <c r="F94" s="210"/>
      <c r="G94" s="211">
        <f t="shared" si="2"/>
        <v>0</v>
      </c>
      <c r="H94" s="212">
        <v>0.17</v>
      </c>
      <c r="I94" s="213">
        <f t="shared" si="3"/>
        <v>0.34</v>
      </c>
      <c r="J94" s="214" t="s">
        <v>1295</v>
      </c>
      <c r="M94" s="215" t="s">
        <v>1329</v>
      </c>
    </row>
    <row r="95" spans="1:13" x14ac:dyDescent="0.25">
      <c r="A95" s="207">
        <v>80</v>
      </c>
      <c r="B95" s="208">
        <v>210110045</v>
      </c>
      <c r="C95" s="209" t="s">
        <v>1402</v>
      </c>
      <c r="D95" s="209" t="s">
        <v>1299</v>
      </c>
      <c r="E95" s="210">
        <v>2</v>
      </c>
      <c r="F95" s="210"/>
      <c r="G95" s="211">
        <f t="shared" si="2"/>
        <v>0</v>
      </c>
      <c r="H95" s="212">
        <v>0.17</v>
      </c>
      <c r="I95" s="213">
        <f t="shared" si="3"/>
        <v>0.34</v>
      </c>
      <c r="J95" s="214" t="s">
        <v>1295</v>
      </c>
      <c r="M95" s="215" t="s">
        <v>1329</v>
      </c>
    </row>
    <row r="96" spans="1:13" x14ac:dyDescent="0.25">
      <c r="A96" s="207">
        <v>81</v>
      </c>
      <c r="B96" s="208">
        <v>210110062</v>
      </c>
      <c r="C96" s="209" t="s">
        <v>1404</v>
      </c>
      <c r="D96" s="209" t="s">
        <v>1299</v>
      </c>
      <c r="E96" s="210">
        <v>3</v>
      </c>
      <c r="F96" s="210"/>
      <c r="G96" s="211">
        <f t="shared" si="2"/>
        <v>0</v>
      </c>
      <c r="H96" s="212">
        <v>0.14799999999999999</v>
      </c>
      <c r="I96" s="213">
        <f t="shared" si="3"/>
        <v>0.44399999999999995</v>
      </c>
      <c r="J96" s="214" t="s">
        <v>1295</v>
      </c>
      <c r="M96" s="215" t="s">
        <v>1329</v>
      </c>
    </row>
    <row r="97" spans="1:13" x14ac:dyDescent="0.25">
      <c r="A97" s="207">
        <v>82</v>
      </c>
      <c r="B97" s="208">
        <v>210111012</v>
      </c>
      <c r="C97" s="209" t="s">
        <v>1405</v>
      </c>
      <c r="D97" s="209" t="s">
        <v>1299</v>
      </c>
      <c r="E97" s="210">
        <v>57</v>
      </c>
      <c r="F97" s="210"/>
      <c r="G97" s="211">
        <f t="shared" si="2"/>
        <v>0</v>
      </c>
      <c r="H97" s="212">
        <v>0.32700000000000001</v>
      </c>
      <c r="I97" s="213">
        <f t="shared" si="3"/>
        <v>18.638999999999999</v>
      </c>
      <c r="J97" s="214" t="s">
        <v>1295</v>
      </c>
      <c r="M97" s="215" t="s">
        <v>1329</v>
      </c>
    </row>
    <row r="98" spans="1:13" x14ac:dyDescent="0.25">
      <c r="A98" s="207">
        <v>83</v>
      </c>
      <c r="B98" s="208">
        <v>210111012</v>
      </c>
      <c r="C98" s="209" t="s">
        <v>1405</v>
      </c>
      <c r="D98" s="209" t="s">
        <v>1299</v>
      </c>
      <c r="E98" s="210">
        <v>5</v>
      </c>
      <c r="F98" s="210"/>
      <c r="G98" s="211">
        <f t="shared" si="2"/>
        <v>0</v>
      </c>
      <c r="H98" s="212">
        <v>0.32700000000000001</v>
      </c>
      <c r="I98" s="213">
        <f t="shared" si="3"/>
        <v>1.635</v>
      </c>
      <c r="J98" s="214" t="s">
        <v>1295</v>
      </c>
      <c r="M98" s="215" t="s">
        <v>1329</v>
      </c>
    </row>
    <row r="99" spans="1:13" x14ac:dyDescent="0.25">
      <c r="A99" s="207">
        <v>84</v>
      </c>
      <c r="B99" s="208">
        <v>210010301</v>
      </c>
      <c r="C99" s="209" t="s">
        <v>1406</v>
      </c>
      <c r="D99" s="209" t="s">
        <v>1299</v>
      </c>
      <c r="E99" s="210">
        <v>103</v>
      </c>
      <c r="F99" s="210"/>
      <c r="G99" s="211">
        <f t="shared" si="2"/>
        <v>0</v>
      </c>
      <c r="H99" s="212">
        <v>9.0999999999999998E-2</v>
      </c>
      <c r="I99" s="213">
        <f t="shared" si="3"/>
        <v>9.3729999999999993</v>
      </c>
      <c r="J99" s="214" t="s">
        <v>1295</v>
      </c>
      <c r="M99" s="215" t="s">
        <v>1329</v>
      </c>
    </row>
    <row r="100" spans="1:13" x14ac:dyDescent="0.25">
      <c r="A100" s="207">
        <v>85</v>
      </c>
      <c r="B100" s="208">
        <v>210110082</v>
      </c>
      <c r="C100" s="209" t="s">
        <v>1407</v>
      </c>
      <c r="D100" s="209" t="s">
        <v>1299</v>
      </c>
      <c r="E100" s="210">
        <v>1</v>
      </c>
      <c r="F100" s="210"/>
      <c r="G100" s="211">
        <f t="shared" si="2"/>
        <v>0</v>
      </c>
      <c r="H100" s="212">
        <v>0.4</v>
      </c>
      <c r="I100" s="213">
        <f t="shared" si="3"/>
        <v>0.4</v>
      </c>
      <c r="J100" s="214" t="s">
        <v>1295</v>
      </c>
      <c r="M100" s="215" t="s">
        <v>1329</v>
      </c>
    </row>
    <row r="101" spans="1:13" x14ac:dyDescent="0.25">
      <c r="A101" s="207">
        <v>86</v>
      </c>
      <c r="B101" s="208">
        <v>210200012</v>
      </c>
      <c r="C101" s="209" t="s">
        <v>1408</v>
      </c>
      <c r="D101" s="209" t="s">
        <v>1299</v>
      </c>
      <c r="E101" s="210">
        <v>27</v>
      </c>
      <c r="F101" s="210"/>
      <c r="G101" s="211">
        <f t="shared" si="2"/>
        <v>0</v>
      </c>
      <c r="H101" s="212">
        <v>0.54800000000000004</v>
      </c>
      <c r="I101" s="213">
        <f t="shared" si="3"/>
        <v>14.796000000000001</v>
      </c>
      <c r="J101" s="214" t="s">
        <v>1295</v>
      </c>
      <c r="M101" s="215" t="s">
        <v>1329</v>
      </c>
    </row>
    <row r="102" spans="1:13" x14ac:dyDescent="0.25">
      <c r="A102" s="207">
        <v>87</v>
      </c>
      <c r="B102" s="208">
        <v>210202201</v>
      </c>
      <c r="C102" s="209" t="s">
        <v>1409</v>
      </c>
      <c r="D102" s="209" t="s">
        <v>1299</v>
      </c>
      <c r="E102" s="210">
        <v>2</v>
      </c>
      <c r="F102" s="210"/>
      <c r="G102" s="211">
        <f t="shared" si="2"/>
        <v>0</v>
      </c>
      <c r="H102" s="212">
        <v>0.88500000000000001</v>
      </c>
      <c r="I102" s="213">
        <f t="shared" si="3"/>
        <v>1.77</v>
      </c>
      <c r="J102" s="214" t="s">
        <v>1295</v>
      </c>
      <c r="M102" s="215" t="s">
        <v>1329</v>
      </c>
    </row>
    <row r="103" spans="1:13" x14ac:dyDescent="0.25">
      <c r="A103" s="207">
        <v>88</v>
      </c>
      <c r="B103" s="208">
        <v>210201001</v>
      </c>
      <c r="C103" s="209" t="s">
        <v>1410</v>
      </c>
      <c r="D103" s="209" t="s">
        <v>1299</v>
      </c>
      <c r="E103" s="210">
        <v>1</v>
      </c>
      <c r="F103" s="210"/>
      <c r="G103" s="211">
        <f t="shared" si="2"/>
        <v>0</v>
      </c>
      <c r="H103" s="212">
        <v>0.80100000000000005</v>
      </c>
      <c r="I103" s="213">
        <f t="shared" si="3"/>
        <v>0.80100000000000005</v>
      </c>
      <c r="J103" s="214" t="s">
        <v>1295</v>
      </c>
      <c r="M103" s="215" t="s">
        <v>1329</v>
      </c>
    </row>
    <row r="104" spans="1:13" x14ac:dyDescent="0.25">
      <c r="A104" s="207">
        <v>89</v>
      </c>
      <c r="B104" s="208">
        <v>210201102</v>
      </c>
      <c r="C104" s="209" t="s">
        <v>1411</v>
      </c>
      <c r="D104" s="209" t="s">
        <v>1299</v>
      </c>
      <c r="E104" s="210">
        <v>2</v>
      </c>
      <c r="F104" s="210"/>
      <c r="G104" s="211">
        <f t="shared" si="2"/>
        <v>0</v>
      </c>
      <c r="H104" s="212">
        <v>0.92800000000000005</v>
      </c>
      <c r="I104" s="213">
        <f t="shared" si="3"/>
        <v>1.8560000000000001</v>
      </c>
      <c r="J104" s="214" t="s">
        <v>1295</v>
      </c>
      <c r="M104" s="215" t="s">
        <v>1329</v>
      </c>
    </row>
    <row r="105" spans="1:13" ht="15.75" thickBot="1" x14ac:dyDescent="0.3">
      <c r="A105" s="218">
        <v>90</v>
      </c>
      <c r="B105" s="219">
        <v>210190001</v>
      </c>
      <c r="C105" s="220" t="s">
        <v>1412</v>
      </c>
      <c r="D105" s="220" t="s">
        <v>1299</v>
      </c>
      <c r="E105" s="221">
        <v>1</v>
      </c>
      <c r="F105" s="221"/>
      <c r="G105" s="222">
        <f t="shared" si="2"/>
        <v>0</v>
      </c>
      <c r="H105" s="223">
        <v>0.50600000000000001</v>
      </c>
      <c r="I105" s="224">
        <f t="shared" si="3"/>
        <v>0.50600000000000001</v>
      </c>
      <c r="J105" s="225" t="s">
        <v>1295</v>
      </c>
      <c r="M105" s="215" t="s">
        <v>1329</v>
      </c>
    </row>
    <row r="106" spans="1:13" s="234" customFormat="1" ht="14.25" x14ac:dyDescent="0.2">
      <c r="A106" s="226"/>
      <c r="B106" s="227"/>
      <c r="C106" s="228" t="s">
        <v>1319</v>
      </c>
      <c r="D106" s="228"/>
      <c r="E106" s="229"/>
      <c r="F106" s="229"/>
      <c r="G106" s="230">
        <f>SUM(G76:G105)</f>
        <v>0</v>
      </c>
      <c r="H106" s="231"/>
      <c r="I106" s="232">
        <f>SUM(I76:I105)</f>
        <v>120.64900000000003</v>
      </c>
      <c r="J106" s="233"/>
      <c r="M106" s="235" t="s">
        <v>1329</v>
      </c>
    </row>
    <row r="107" spans="1:13" s="185" customFormat="1" ht="20.100000000000001" customHeight="1" x14ac:dyDescent="0.25">
      <c r="A107" s="236" t="s">
        <v>47</v>
      </c>
      <c r="B107" s="237"/>
      <c r="C107" s="238"/>
      <c r="D107" s="238"/>
      <c r="E107" s="239"/>
      <c r="F107" s="239"/>
      <c r="G107" s="240"/>
      <c r="H107" s="241"/>
      <c r="I107" s="242"/>
      <c r="J107" s="243"/>
      <c r="M107" s="244"/>
    </row>
    <row r="108" spans="1:13" x14ac:dyDescent="0.25">
      <c r="A108" s="207">
        <v>91</v>
      </c>
      <c r="B108" s="208">
        <v>460200303</v>
      </c>
      <c r="C108" s="209" t="s">
        <v>1413</v>
      </c>
      <c r="D108" s="209" t="s">
        <v>269</v>
      </c>
      <c r="E108" s="210">
        <v>10</v>
      </c>
      <c r="F108" s="210"/>
      <c r="G108" s="211">
        <f t="shared" ref="G108:G113" si="4">E108*F108</f>
        <v>0</v>
      </c>
      <c r="H108" s="212">
        <v>0.64100000000000001</v>
      </c>
      <c r="I108" s="213">
        <f t="shared" ref="I108:I113" si="5">E108*H108</f>
        <v>6.41</v>
      </c>
      <c r="J108" s="214" t="s">
        <v>1295</v>
      </c>
      <c r="K108" s="188" t="s">
        <v>1296</v>
      </c>
      <c r="M108" s="215" t="s">
        <v>1414</v>
      </c>
    </row>
    <row r="109" spans="1:13" x14ac:dyDescent="0.25">
      <c r="A109" s="207">
        <v>92</v>
      </c>
      <c r="B109" s="208">
        <v>460420022</v>
      </c>
      <c r="C109" s="209" t="s">
        <v>1415</v>
      </c>
      <c r="D109" s="209" t="s">
        <v>269</v>
      </c>
      <c r="E109" s="210">
        <v>10</v>
      </c>
      <c r="F109" s="210"/>
      <c r="G109" s="211">
        <f t="shared" si="4"/>
        <v>0</v>
      </c>
      <c r="H109" s="212">
        <v>7.0999999999999994E-2</v>
      </c>
      <c r="I109" s="213">
        <f t="shared" si="5"/>
        <v>0.71</v>
      </c>
      <c r="J109" s="214" t="s">
        <v>1295</v>
      </c>
      <c r="M109" s="215" t="s">
        <v>1414</v>
      </c>
    </row>
    <row r="110" spans="1:13" x14ac:dyDescent="0.25">
      <c r="A110" s="207">
        <v>93</v>
      </c>
      <c r="B110" s="208">
        <v>460490011</v>
      </c>
      <c r="C110" s="209" t="s">
        <v>1416</v>
      </c>
      <c r="D110" s="209" t="s">
        <v>269</v>
      </c>
      <c r="E110" s="210">
        <v>10</v>
      </c>
      <c r="F110" s="210"/>
      <c r="G110" s="211">
        <f t="shared" si="4"/>
        <v>0</v>
      </c>
      <c r="H110" s="212">
        <v>2.5999999999999999E-2</v>
      </c>
      <c r="I110" s="213">
        <f t="shared" si="5"/>
        <v>0.26</v>
      </c>
      <c r="J110" s="214" t="s">
        <v>1295</v>
      </c>
      <c r="M110" s="215" t="s">
        <v>1414</v>
      </c>
    </row>
    <row r="111" spans="1:13" x14ac:dyDescent="0.25">
      <c r="A111" s="207">
        <v>94</v>
      </c>
      <c r="B111" s="208">
        <v>460560303</v>
      </c>
      <c r="C111" s="209" t="s">
        <v>1417</v>
      </c>
      <c r="D111" s="209" t="s">
        <v>269</v>
      </c>
      <c r="E111" s="210">
        <v>10</v>
      </c>
      <c r="F111" s="210"/>
      <c r="G111" s="211">
        <f t="shared" si="4"/>
        <v>0</v>
      </c>
      <c r="H111" s="212">
        <v>0.27500000000000002</v>
      </c>
      <c r="I111" s="213">
        <f t="shared" si="5"/>
        <v>2.75</v>
      </c>
      <c r="J111" s="214" t="s">
        <v>1295</v>
      </c>
      <c r="M111" s="215" t="s">
        <v>1414</v>
      </c>
    </row>
    <row r="112" spans="1:13" x14ac:dyDescent="0.25">
      <c r="A112" s="207">
        <v>95</v>
      </c>
      <c r="B112" s="208">
        <v>460600001</v>
      </c>
      <c r="C112" s="209" t="s">
        <v>1418</v>
      </c>
      <c r="D112" s="209" t="s">
        <v>144</v>
      </c>
      <c r="E112" s="210">
        <v>1</v>
      </c>
      <c r="F112" s="210"/>
      <c r="G112" s="211">
        <f t="shared" si="4"/>
        <v>0</v>
      </c>
      <c r="H112" s="212">
        <v>2.2799999999999998</v>
      </c>
      <c r="I112" s="213">
        <f t="shared" si="5"/>
        <v>2.2799999999999998</v>
      </c>
      <c r="J112" s="214" t="s">
        <v>1295</v>
      </c>
      <c r="M112" s="215" t="s">
        <v>1414</v>
      </c>
    </row>
    <row r="113" spans="1:13" ht="15.75" thickBot="1" x14ac:dyDescent="0.3">
      <c r="A113" s="218">
        <v>96</v>
      </c>
      <c r="B113" s="219">
        <v>460620013</v>
      </c>
      <c r="C113" s="220" t="s">
        <v>1419</v>
      </c>
      <c r="D113" s="220" t="s">
        <v>202</v>
      </c>
      <c r="E113" s="221">
        <v>5</v>
      </c>
      <c r="F113" s="221"/>
      <c r="G113" s="222">
        <f t="shared" si="4"/>
        <v>0</v>
      </c>
      <c r="H113" s="223">
        <v>0.112</v>
      </c>
      <c r="I113" s="224">
        <f t="shared" si="5"/>
        <v>0.56000000000000005</v>
      </c>
      <c r="J113" s="225" t="s">
        <v>1295</v>
      </c>
      <c r="M113" s="215" t="s">
        <v>1414</v>
      </c>
    </row>
    <row r="114" spans="1:13" s="234" customFormat="1" ht="14.25" x14ac:dyDescent="0.2">
      <c r="A114" s="226"/>
      <c r="B114" s="227"/>
      <c r="C114" s="228" t="s">
        <v>1319</v>
      </c>
      <c r="D114" s="228"/>
      <c r="E114" s="229"/>
      <c r="F114" s="229"/>
      <c r="G114" s="230">
        <f>SUM(G108:G113)</f>
        <v>0</v>
      </c>
      <c r="H114" s="231"/>
      <c r="I114" s="232">
        <f>SUM(I108:I113)</f>
        <v>12.969999999999999</v>
      </c>
      <c r="J114" s="233"/>
      <c r="M114" s="235" t="s">
        <v>1414</v>
      </c>
    </row>
    <row r="115" spans="1:13" s="185" customFormat="1" ht="20.100000000000001" customHeight="1" x14ac:dyDescent="0.25">
      <c r="A115" s="236" t="s">
        <v>29</v>
      </c>
      <c r="B115" s="237"/>
      <c r="C115" s="238"/>
      <c r="D115" s="238"/>
      <c r="E115" s="239"/>
      <c r="F115" s="239"/>
      <c r="G115" s="240"/>
      <c r="H115" s="241"/>
      <c r="I115" s="242"/>
      <c r="J115" s="243"/>
      <c r="M115" s="244"/>
    </row>
    <row r="116" spans="1:13" x14ac:dyDescent="0.25">
      <c r="A116" s="207">
        <v>97</v>
      </c>
      <c r="B116" s="208">
        <v>218009001</v>
      </c>
      <c r="C116" s="209" t="s">
        <v>1420</v>
      </c>
      <c r="D116" s="209" t="s">
        <v>1299</v>
      </c>
      <c r="E116" s="210">
        <v>27</v>
      </c>
      <c r="F116" s="210"/>
      <c r="G116" s="211">
        <f t="shared" ref="G116:G126" si="6">E116*F116</f>
        <v>0</v>
      </c>
      <c r="H116" s="212">
        <v>0</v>
      </c>
      <c r="I116" s="213">
        <f t="shared" ref="I116:I126" si="7">E116*H116</f>
        <v>0</v>
      </c>
      <c r="J116" s="214" t="s">
        <v>1348</v>
      </c>
      <c r="M116" s="215" t="s">
        <v>117</v>
      </c>
    </row>
    <row r="117" spans="1:13" x14ac:dyDescent="0.25">
      <c r="A117" s="207">
        <v>98</v>
      </c>
      <c r="B117" s="208">
        <v>218009001</v>
      </c>
      <c r="C117" s="209" t="s">
        <v>1420</v>
      </c>
      <c r="D117" s="209" t="s">
        <v>1299</v>
      </c>
      <c r="E117" s="210">
        <v>2</v>
      </c>
      <c r="F117" s="210"/>
      <c r="G117" s="211">
        <f t="shared" si="6"/>
        <v>0</v>
      </c>
      <c r="H117" s="212">
        <v>0</v>
      </c>
      <c r="I117" s="213">
        <f t="shared" si="7"/>
        <v>0</v>
      </c>
      <c r="J117" s="214" t="s">
        <v>1348</v>
      </c>
      <c r="M117" s="215" t="s">
        <v>117</v>
      </c>
    </row>
    <row r="118" spans="1:13" x14ac:dyDescent="0.25">
      <c r="A118" s="207">
        <v>99</v>
      </c>
      <c r="B118" s="208">
        <v>218009001</v>
      </c>
      <c r="C118" s="209" t="s">
        <v>1420</v>
      </c>
      <c r="D118" s="209" t="s">
        <v>1299</v>
      </c>
      <c r="E118" s="210">
        <v>1</v>
      </c>
      <c r="F118" s="210"/>
      <c r="G118" s="211">
        <f t="shared" si="6"/>
        <v>0</v>
      </c>
      <c r="H118" s="212">
        <v>0</v>
      </c>
      <c r="I118" s="213">
        <f t="shared" si="7"/>
        <v>0</v>
      </c>
      <c r="J118" s="214" t="s">
        <v>1348</v>
      </c>
      <c r="M118" s="215" t="s">
        <v>117</v>
      </c>
    </row>
    <row r="119" spans="1:13" x14ac:dyDescent="0.25">
      <c r="A119" s="207">
        <v>100</v>
      </c>
      <c r="B119" s="208">
        <v>218009011</v>
      </c>
      <c r="C119" s="209" t="s">
        <v>1421</v>
      </c>
      <c r="D119" s="209" t="s">
        <v>1299</v>
      </c>
      <c r="E119" s="210">
        <v>1</v>
      </c>
      <c r="F119" s="210"/>
      <c r="G119" s="211">
        <f t="shared" si="6"/>
        <v>0</v>
      </c>
      <c r="H119" s="212">
        <v>8.9999999999999993E-3</v>
      </c>
      <c r="I119" s="213">
        <f t="shared" si="7"/>
        <v>8.9999999999999993E-3</v>
      </c>
      <c r="J119" s="214" t="s">
        <v>1348</v>
      </c>
      <c r="M119" s="215" t="s">
        <v>117</v>
      </c>
    </row>
    <row r="120" spans="1:13" x14ac:dyDescent="0.25">
      <c r="A120" s="207">
        <v>101</v>
      </c>
      <c r="B120" s="208">
        <v>218009001</v>
      </c>
      <c r="C120" s="209" t="s">
        <v>1420</v>
      </c>
      <c r="D120" s="209" t="s">
        <v>1299</v>
      </c>
      <c r="E120" s="210">
        <v>2</v>
      </c>
      <c r="F120" s="210"/>
      <c r="G120" s="211">
        <f t="shared" si="6"/>
        <v>0</v>
      </c>
      <c r="H120" s="212">
        <v>0</v>
      </c>
      <c r="I120" s="213">
        <f t="shared" si="7"/>
        <v>0</v>
      </c>
      <c r="J120" s="214" t="s">
        <v>1348</v>
      </c>
      <c r="M120" s="215" t="s">
        <v>117</v>
      </c>
    </row>
    <row r="121" spans="1:13" x14ac:dyDescent="0.25">
      <c r="A121" s="207">
        <v>102</v>
      </c>
      <c r="B121" s="208">
        <v>218009011</v>
      </c>
      <c r="C121" s="209" t="s">
        <v>1421</v>
      </c>
      <c r="D121" s="209" t="s">
        <v>1299</v>
      </c>
      <c r="E121" s="210">
        <v>4</v>
      </c>
      <c r="F121" s="210"/>
      <c r="G121" s="211">
        <f t="shared" si="6"/>
        <v>0</v>
      </c>
      <c r="H121" s="212">
        <v>8.9999999999999993E-3</v>
      </c>
      <c r="I121" s="213">
        <f t="shared" si="7"/>
        <v>3.5999999999999997E-2</v>
      </c>
      <c r="J121" s="214" t="s">
        <v>1348</v>
      </c>
      <c r="M121" s="215" t="s">
        <v>117</v>
      </c>
    </row>
    <row r="122" spans="1:13" x14ac:dyDescent="0.25">
      <c r="A122" s="207">
        <v>103</v>
      </c>
      <c r="B122" s="208">
        <v>219001213</v>
      </c>
      <c r="C122" s="209" t="s">
        <v>1422</v>
      </c>
      <c r="D122" s="209" t="s">
        <v>1299</v>
      </c>
      <c r="E122" s="210">
        <v>10</v>
      </c>
      <c r="F122" s="210"/>
      <c r="G122" s="211">
        <f t="shared" si="6"/>
        <v>0</v>
      </c>
      <c r="H122" s="212">
        <v>0.4</v>
      </c>
      <c r="I122" s="213">
        <f t="shared" si="7"/>
        <v>4</v>
      </c>
      <c r="J122" s="214" t="s">
        <v>1295</v>
      </c>
      <c r="K122" s="188" t="s">
        <v>1296</v>
      </c>
      <c r="M122" s="215" t="s">
        <v>117</v>
      </c>
    </row>
    <row r="123" spans="1:13" x14ac:dyDescent="0.25">
      <c r="A123" s="207">
        <v>104</v>
      </c>
      <c r="B123" s="208">
        <v>219001212</v>
      </c>
      <c r="C123" s="209" t="s">
        <v>1423</v>
      </c>
      <c r="D123" s="209" t="s">
        <v>1299</v>
      </c>
      <c r="E123" s="210">
        <v>10</v>
      </c>
      <c r="F123" s="210"/>
      <c r="G123" s="211">
        <f t="shared" si="6"/>
        <v>0</v>
      </c>
      <c r="H123" s="212">
        <v>0.14399999999999999</v>
      </c>
      <c r="I123" s="213">
        <f t="shared" si="7"/>
        <v>1.44</v>
      </c>
      <c r="J123" s="214" t="s">
        <v>1295</v>
      </c>
      <c r="K123" s="188" t="s">
        <v>1296</v>
      </c>
      <c r="M123" s="215" t="s">
        <v>117</v>
      </c>
    </row>
    <row r="124" spans="1:13" x14ac:dyDescent="0.25">
      <c r="A124" s="207">
        <v>105</v>
      </c>
      <c r="B124" s="208">
        <v>219002611</v>
      </c>
      <c r="C124" s="209" t="s">
        <v>1424</v>
      </c>
      <c r="D124" s="209" t="s">
        <v>269</v>
      </c>
      <c r="E124" s="210">
        <v>200</v>
      </c>
      <c r="F124" s="210"/>
      <c r="G124" s="211">
        <f t="shared" si="6"/>
        <v>0</v>
      </c>
      <c r="H124" s="212">
        <v>0.23200000000000001</v>
      </c>
      <c r="I124" s="213">
        <f t="shared" si="7"/>
        <v>46.400000000000006</v>
      </c>
      <c r="J124" s="214" t="s">
        <v>1295</v>
      </c>
      <c r="K124" s="188" t="s">
        <v>1296</v>
      </c>
      <c r="M124" s="215" t="s">
        <v>117</v>
      </c>
    </row>
    <row r="125" spans="1:13" x14ac:dyDescent="0.25">
      <c r="A125" s="207">
        <v>106</v>
      </c>
      <c r="B125" s="208">
        <v>219002612</v>
      </c>
      <c r="C125" s="209" t="s">
        <v>1425</v>
      </c>
      <c r="D125" s="209" t="s">
        <v>269</v>
      </c>
      <c r="E125" s="210">
        <v>50</v>
      </c>
      <c r="F125" s="210"/>
      <c r="G125" s="211">
        <f t="shared" si="6"/>
        <v>0</v>
      </c>
      <c r="H125" s="212">
        <v>0.25700000000000001</v>
      </c>
      <c r="I125" s="213">
        <f t="shared" si="7"/>
        <v>12.85</v>
      </c>
      <c r="J125" s="214" t="s">
        <v>1295</v>
      </c>
      <c r="K125" s="188" t="s">
        <v>1296</v>
      </c>
      <c r="M125" s="215" t="s">
        <v>117</v>
      </c>
    </row>
    <row r="126" spans="1:13" ht="15.75" thickBot="1" x14ac:dyDescent="0.3">
      <c r="A126" s="218">
        <v>107</v>
      </c>
      <c r="B126" s="219">
        <v>219002211</v>
      </c>
      <c r="C126" s="220" t="s">
        <v>1426</v>
      </c>
      <c r="D126" s="220" t="s">
        <v>1299</v>
      </c>
      <c r="E126" s="221">
        <v>150</v>
      </c>
      <c r="F126" s="221"/>
      <c r="G126" s="222">
        <f t="shared" si="6"/>
        <v>0</v>
      </c>
      <c r="H126" s="223">
        <v>8.3000000000000004E-2</v>
      </c>
      <c r="I126" s="224">
        <f t="shared" si="7"/>
        <v>12.450000000000001</v>
      </c>
      <c r="J126" s="225" t="s">
        <v>1295</v>
      </c>
      <c r="K126" s="188" t="s">
        <v>1296</v>
      </c>
      <c r="M126" s="215" t="s">
        <v>117</v>
      </c>
    </row>
    <row r="127" spans="1:13" s="234" customFormat="1" thickBot="1" x14ac:dyDescent="0.25">
      <c r="A127" s="245"/>
      <c r="B127" s="246"/>
      <c r="C127" s="247" t="s">
        <v>1319</v>
      </c>
      <c r="D127" s="247"/>
      <c r="E127" s="248"/>
      <c r="F127" s="248"/>
      <c r="G127" s="249">
        <f>SUM(G116:G126)</f>
        <v>0</v>
      </c>
      <c r="H127" s="250"/>
      <c r="I127" s="251">
        <f>SUM(I116:I126)</f>
        <v>77.185000000000002</v>
      </c>
      <c r="J127" s="252"/>
      <c r="M127" s="234" t="s">
        <v>117</v>
      </c>
    </row>
    <row r="128" spans="1:13" x14ac:dyDescent="0.25">
      <c r="B128" s="253"/>
      <c r="E128" s="254"/>
      <c r="F128" s="254"/>
      <c r="G128" s="255"/>
      <c r="H128" s="256"/>
      <c r="I128" s="257"/>
    </row>
    <row r="129" spans="1:16" x14ac:dyDescent="0.25">
      <c r="A129" s="234" t="s">
        <v>1340</v>
      </c>
      <c r="B129" s="253"/>
      <c r="E129" s="254"/>
      <c r="F129" s="254"/>
      <c r="G129" s="259">
        <f>G15+G70+G74+G106+G114+G127</f>
        <v>0</v>
      </c>
      <c r="H129" s="260" t="s">
        <v>1341</v>
      </c>
      <c r="I129" s="257"/>
    </row>
    <row r="130" spans="1:16" s="258" customFormat="1" x14ac:dyDescent="0.25">
      <c r="A130" s="188" t="s">
        <v>1427</v>
      </c>
      <c r="B130" s="253"/>
      <c r="C130" s="188"/>
      <c r="D130" s="188"/>
      <c r="E130" s="254"/>
      <c r="F130" s="254"/>
      <c r="G130" s="255"/>
      <c r="H130" s="256"/>
      <c r="I130" s="257"/>
      <c r="K130" s="188"/>
      <c r="L130" s="188"/>
      <c r="M130" s="188"/>
      <c r="N130" s="188"/>
      <c r="O130" s="188"/>
      <c r="P130" s="188"/>
    </row>
    <row r="131" spans="1:16" s="258" customFormat="1" x14ac:dyDescent="0.25">
      <c r="A131" s="188" t="s">
        <v>1342</v>
      </c>
      <c r="B131" s="253"/>
      <c r="C131" s="188"/>
      <c r="D131" s="188"/>
      <c r="E131" s="254"/>
      <c r="F131" s="254"/>
      <c r="G131" s="255"/>
      <c r="H131" s="256"/>
      <c r="I131" s="257"/>
      <c r="K131" s="188"/>
      <c r="L131" s="188"/>
      <c r="M131" s="188"/>
      <c r="N131" s="188"/>
      <c r="O131" s="188"/>
      <c r="P131" s="188"/>
    </row>
    <row r="132" spans="1:16" s="258" customFormat="1" x14ac:dyDescent="0.25">
      <c r="A132" s="188"/>
      <c r="B132" s="253"/>
      <c r="C132" s="188"/>
      <c r="D132" s="188"/>
      <c r="E132" s="254"/>
      <c r="F132" s="254"/>
      <c r="G132" s="255"/>
      <c r="H132" s="256"/>
      <c r="I132" s="257"/>
      <c r="K132" s="188"/>
      <c r="L132" s="188"/>
      <c r="M132" s="188"/>
      <c r="N132" s="188"/>
      <c r="O132" s="188"/>
      <c r="P132" s="188"/>
    </row>
    <row r="133" spans="1:16" s="258" customFormat="1" x14ac:dyDescent="0.25">
      <c r="A133" s="188"/>
      <c r="B133" s="253"/>
      <c r="C133" s="188"/>
      <c r="D133" s="188"/>
      <c r="E133" s="254"/>
      <c r="F133" s="254"/>
      <c r="G133" s="255"/>
      <c r="H133" s="256"/>
      <c r="I133" s="257"/>
      <c r="K133" s="188"/>
      <c r="L133" s="188"/>
      <c r="M133" s="188"/>
      <c r="N133" s="188"/>
      <c r="O133" s="188"/>
      <c r="P133" s="188"/>
    </row>
    <row r="134" spans="1:16" s="258" customFormat="1" x14ac:dyDescent="0.25">
      <c r="A134" s="188"/>
      <c r="B134" s="253"/>
      <c r="C134" s="188"/>
      <c r="D134" s="188"/>
      <c r="E134" s="254"/>
      <c r="F134" s="254"/>
      <c r="G134" s="255"/>
      <c r="H134" s="256"/>
      <c r="I134" s="257"/>
      <c r="K134" s="188"/>
      <c r="L134" s="188"/>
      <c r="M134" s="188"/>
      <c r="N134" s="188"/>
      <c r="O134" s="188"/>
      <c r="P134" s="188"/>
    </row>
    <row r="135" spans="1:16" s="258" customFormat="1" x14ac:dyDescent="0.25">
      <c r="A135" s="188"/>
      <c r="B135" s="253"/>
      <c r="C135" s="188"/>
      <c r="D135" s="188"/>
      <c r="E135" s="254"/>
      <c r="F135" s="254"/>
      <c r="G135" s="255"/>
      <c r="H135" s="256"/>
      <c r="I135" s="257"/>
      <c r="K135" s="188"/>
      <c r="L135" s="188"/>
      <c r="M135" s="188"/>
      <c r="N135" s="188"/>
      <c r="O135" s="188"/>
      <c r="P135" s="188"/>
    </row>
    <row r="136" spans="1:16" s="258" customFormat="1" x14ac:dyDescent="0.25">
      <c r="A136" s="188"/>
      <c r="B136" s="253"/>
      <c r="C136" s="188"/>
      <c r="D136" s="188"/>
      <c r="E136" s="254"/>
      <c r="F136" s="254"/>
      <c r="G136" s="255"/>
      <c r="H136" s="256"/>
      <c r="I136" s="257"/>
      <c r="K136" s="188"/>
      <c r="L136" s="188"/>
      <c r="M136" s="188"/>
      <c r="N136" s="188"/>
      <c r="O136" s="188"/>
      <c r="P136" s="188"/>
    </row>
    <row r="137" spans="1:16" s="258" customFormat="1" x14ac:dyDescent="0.25">
      <c r="A137" s="188"/>
      <c r="B137" s="253"/>
      <c r="C137" s="188"/>
      <c r="D137" s="188"/>
      <c r="E137" s="254"/>
      <c r="F137" s="254"/>
      <c r="G137" s="255"/>
      <c r="H137" s="256"/>
      <c r="I137" s="257"/>
      <c r="K137" s="188"/>
      <c r="L137" s="188"/>
      <c r="M137" s="188"/>
      <c r="N137" s="188"/>
      <c r="O137" s="188"/>
      <c r="P137" s="188"/>
    </row>
    <row r="138" spans="1:16" s="258" customFormat="1" x14ac:dyDescent="0.25">
      <c r="A138" s="188"/>
      <c r="B138" s="253"/>
      <c r="C138" s="188"/>
      <c r="D138" s="188"/>
      <c r="E138" s="254"/>
      <c r="F138" s="254"/>
      <c r="G138" s="255"/>
      <c r="H138" s="256"/>
      <c r="I138" s="257"/>
      <c r="K138" s="188"/>
      <c r="L138" s="188"/>
      <c r="M138" s="188"/>
      <c r="N138" s="188"/>
      <c r="O138" s="188"/>
      <c r="P138" s="188"/>
    </row>
    <row r="139" spans="1:16" s="258" customFormat="1" x14ac:dyDescent="0.25">
      <c r="A139" s="188"/>
      <c r="B139" s="253"/>
      <c r="C139" s="188"/>
      <c r="D139" s="188"/>
      <c r="E139" s="254"/>
      <c r="F139" s="254"/>
      <c r="G139" s="255"/>
      <c r="H139" s="256"/>
      <c r="I139" s="257"/>
      <c r="K139" s="188"/>
      <c r="L139" s="188"/>
      <c r="M139" s="188"/>
      <c r="N139" s="188"/>
      <c r="O139" s="188"/>
      <c r="P139" s="188"/>
    </row>
    <row r="140" spans="1:16" s="258" customFormat="1" x14ac:dyDescent="0.25">
      <c r="A140" s="188"/>
      <c r="B140" s="253"/>
      <c r="C140" s="188"/>
      <c r="D140" s="188"/>
      <c r="E140" s="254"/>
      <c r="F140" s="254"/>
      <c r="G140" s="255"/>
      <c r="H140" s="256"/>
      <c r="I140" s="257"/>
      <c r="K140" s="188"/>
      <c r="L140" s="188"/>
      <c r="M140" s="188"/>
      <c r="N140" s="188"/>
      <c r="O140" s="188"/>
      <c r="P140" s="188"/>
    </row>
    <row r="141" spans="1:16" s="258" customFormat="1" x14ac:dyDescent="0.25">
      <c r="A141" s="188"/>
      <c r="B141" s="253"/>
      <c r="C141" s="188"/>
      <c r="D141" s="188"/>
      <c r="E141" s="254"/>
      <c r="F141" s="254"/>
      <c r="G141" s="255"/>
      <c r="H141" s="256"/>
      <c r="I141" s="257"/>
      <c r="K141" s="188"/>
      <c r="L141" s="188"/>
      <c r="M141" s="188"/>
      <c r="N141" s="188"/>
      <c r="O141" s="188"/>
      <c r="P141" s="188"/>
    </row>
    <row r="142" spans="1:16" s="258" customFormat="1" x14ac:dyDescent="0.25">
      <c r="A142" s="188"/>
      <c r="B142" s="253"/>
      <c r="C142" s="188"/>
      <c r="D142" s="188"/>
      <c r="E142" s="254"/>
      <c r="F142" s="254"/>
      <c r="G142" s="255"/>
      <c r="H142" s="256"/>
      <c r="I142" s="257"/>
      <c r="K142" s="188"/>
      <c r="L142" s="188"/>
      <c r="M142" s="188"/>
      <c r="N142" s="188"/>
      <c r="O142" s="188"/>
      <c r="P142" s="188"/>
    </row>
    <row r="143" spans="1:16" s="258" customFormat="1" x14ac:dyDescent="0.25">
      <c r="A143" s="188"/>
      <c r="B143" s="253"/>
      <c r="C143" s="188"/>
      <c r="D143" s="188"/>
      <c r="E143" s="254"/>
      <c r="F143" s="254"/>
      <c r="G143" s="255"/>
      <c r="H143" s="256"/>
      <c r="I143" s="257"/>
      <c r="K143" s="188"/>
      <c r="L143" s="188"/>
      <c r="M143" s="188"/>
      <c r="N143" s="188"/>
      <c r="O143" s="188"/>
      <c r="P143" s="188"/>
    </row>
    <row r="144" spans="1:16" s="258" customFormat="1" x14ac:dyDescent="0.25">
      <c r="A144" s="188"/>
      <c r="B144" s="253"/>
      <c r="C144" s="188"/>
      <c r="D144" s="188"/>
      <c r="E144" s="254"/>
      <c r="F144" s="254"/>
      <c r="G144" s="255"/>
      <c r="H144" s="256"/>
      <c r="I144" s="257"/>
      <c r="K144" s="188"/>
      <c r="L144" s="188"/>
      <c r="M144" s="188"/>
      <c r="N144" s="188"/>
      <c r="O144" s="188"/>
      <c r="P144" s="188"/>
    </row>
    <row r="145" spans="1:16" s="258" customFormat="1" x14ac:dyDescent="0.25">
      <c r="A145" s="188"/>
      <c r="B145" s="253"/>
      <c r="C145" s="188"/>
      <c r="D145" s="188"/>
      <c r="E145" s="254"/>
      <c r="F145" s="254"/>
      <c r="G145" s="255"/>
      <c r="H145" s="256"/>
      <c r="I145" s="257"/>
      <c r="K145" s="188"/>
      <c r="L145" s="188"/>
      <c r="M145" s="188"/>
      <c r="N145" s="188"/>
      <c r="O145" s="188"/>
      <c r="P145" s="188"/>
    </row>
    <row r="146" spans="1:16" s="258" customFormat="1" x14ac:dyDescent="0.25">
      <c r="A146" s="188"/>
      <c r="B146" s="253"/>
      <c r="C146" s="188"/>
      <c r="D146" s="188"/>
      <c r="E146" s="254"/>
      <c r="F146" s="254"/>
      <c r="G146" s="255"/>
      <c r="H146" s="256"/>
      <c r="I146" s="257"/>
      <c r="K146" s="188"/>
      <c r="L146" s="188"/>
      <c r="M146" s="188"/>
      <c r="N146" s="188"/>
      <c r="O146" s="188"/>
      <c r="P146" s="188"/>
    </row>
  </sheetData>
  <printOptions horizontalCentered="1"/>
  <pageMargins left="0.7" right="0.7" top="0.78740157499999996" bottom="0.78740157499999996" header="0.3" footer="0.3"/>
  <pageSetup paperSize="9" scale="76" fitToHeight="0" orientation="portrait" horizontalDpi="4294967293" verticalDpi="4294967293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M75"/>
  <sheetViews>
    <sheetView workbookViewId="0">
      <selection activeCell="C36" sqref="C36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0" style="188" bestFit="1" customWidth="1"/>
    <col min="4" max="4" width="3.570312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0" style="188" bestFit="1" customWidth="1"/>
    <col min="260" max="260" width="3.570312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0" style="188" bestFit="1" customWidth="1"/>
    <col min="516" max="516" width="3.570312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0" style="188" bestFit="1" customWidth="1"/>
    <col min="772" max="772" width="3.570312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0" style="188" bestFit="1" customWidth="1"/>
    <col min="1028" max="1028" width="3.570312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0" style="188" bestFit="1" customWidth="1"/>
    <col min="1284" max="1284" width="3.570312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0" style="188" bestFit="1" customWidth="1"/>
    <col min="1540" max="1540" width="3.570312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0" style="188" bestFit="1" customWidth="1"/>
    <col min="1796" max="1796" width="3.570312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0" style="188" bestFit="1" customWidth="1"/>
    <col min="2052" max="2052" width="3.570312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0" style="188" bestFit="1" customWidth="1"/>
    <col min="2308" max="2308" width="3.570312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0" style="188" bestFit="1" customWidth="1"/>
    <col min="2564" max="2564" width="3.570312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0" style="188" bestFit="1" customWidth="1"/>
    <col min="2820" max="2820" width="3.570312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0" style="188" bestFit="1" customWidth="1"/>
    <col min="3076" max="3076" width="3.570312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0" style="188" bestFit="1" customWidth="1"/>
    <col min="3332" max="3332" width="3.570312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0" style="188" bestFit="1" customWidth="1"/>
    <col min="3588" max="3588" width="3.570312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0" style="188" bestFit="1" customWidth="1"/>
    <col min="3844" max="3844" width="3.570312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0" style="188" bestFit="1" customWidth="1"/>
    <col min="4100" max="4100" width="3.570312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0" style="188" bestFit="1" customWidth="1"/>
    <col min="4356" max="4356" width="3.570312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0" style="188" bestFit="1" customWidth="1"/>
    <col min="4612" max="4612" width="3.570312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0" style="188" bestFit="1" customWidth="1"/>
    <col min="4868" max="4868" width="3.570312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0" style="188" bestFit="1" customWidth="1"/>
    <col min="5124" max="5124" width="3.570312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0" style="188" bestFit="1" customWidth="1"/>
    <col min="5380" max="5380" width="3.570312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0" style="188" bestFit="1" customWidth="1"/>
    <col min="5636" max="5636" width="3.570312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0" style="188" bestFit="1" customWidth="1"/>
    <col min="5892" max="5892" width="3.570312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0" style="188" bestFit="1" customWidth="1"/>
    <col min="6148" max="6148" width="3.570312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0" style="188" bestFit="1" customWidth="1"/>
    <col min="6404" max="6404" width="3.570312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0" style="188" bestFit="1" customWidth="1"/>
    <col min="6660" max="6660" width="3.570312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0" style="188" bestFit="1" customWidth="1"/>
    <col min="6916" max="6916" width="3.570312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0" style="188" bestFit="1" customWidth="1"/>
    <col min="7172" max="7172" width="3.570312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0" style="188" bestFit="1" customWidth="1"/>
    <col min="7428" max="7428" width="3.570312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0" style="188" bestFit="1" customWidth="1"/>
    <col min="7684" max="7684" width="3.570312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0" style="188" bestFit="1" customWidth="1"/>
    <col min="7940" max="7940" width="3.570312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0" style="188" bestFit="1" customWidth="1"/>
    <col min="8196" max="8196" width="3.570312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0" style="188" bestFit="1" customWidth="1"/>
    <col min="8452" max="8452" width="3.570312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0" style="188" bestFit="1" customWidth="1"/>
    <col min="8708" max="8708" width="3.570312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0" style="188" bestFit="1" customWidth="1"/>
    <col min="8964" max="8964" width="3.570312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0" style="188" bestFit="1" customWidth="1"/>
    <col min="9220" max="9220" width="3.570312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0" style="188" bestFit="1" customWidth="1"/>
    <col min="9476" max="9476" width="3.570312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0" style="188" bestFit="1" customWidth="1"/>
    <col min="9732" max="9732" width="3.570312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0" style="188" bestFit="1" customWidth="1"/>
    <col min="9988" max="9988" width="3.570312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0" style="188" bestFit="1" customWidth="1"/>
    <col min="10244" max="10244" width="3.570312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0" style="188" bestFit="1" customWidth="1"/>
    <col min="10500" max="10500" width="3.570312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0" style="188" bestFit="1" customWidth="1"/>
    <col min="10756" max="10756" width="3.570312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0" style="188" bestFit="1" customWidth="1"/>
    <col min="11012" max="11012" width="3.570312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0" style="188" bestFit="1" customWidth="1"/>
    <col min="11268" max="11268" width="3.570312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0" style="188" bestFit="1" customWidth="1"/>
    <col min="11524" max="11524" width="3.570312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0" style="188" bestFit="1" customWidth="1"/>
    <col min="11780" max="11780" width="3.570312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0" style="188" bestFit="1" customWidth="1"/>
    <col min="12036" max="12036" width="3.570312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0" style="188" bestFit="1" customWidth="1"/>
    <col min="12292" max="12292" width="3.570312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0" style="188" bestFit="1" customWidth="1"/>
    <col min="12548" max="12548" width="3.570312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0" style="188" bestFit="1" customWidth="1"/>
    <col min="12804" max="12804" width="3.570312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0" style="188" bestFit="1" customWidth="1"/>
    <col min="13060" max="13060" width="3.570312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0" style="188" bestFit="1" customWidth="1"/>
    <col min="13316" max="13316" width="3.570312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0" style="188" bestFit="1" customWidth="1"/>
    <col min="13572" max="13572" width="3.570312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0" style="188" bestFit="1" customWidth="1"/>
    <col min="13828" max="13828" width="3.570312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0" style="188" bestFit="1" customWidth="1"/>
    <col min="14084" max="14084" width="3.570312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0" style="188" bestFit="1" customWidth="1"/>
    <col min="14340" max="14340" width="3.570312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0" style="188" bestFit="1" customWidth="1"/>
    <col min="14596" max="14596" width="3.570312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0" style="188" bestFit="1" customWidth="1"/>
    <col min="14852" max="14852" width="3.570312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0" style="188" bestFit="1" customWidth="1"/>
    <col min="15108" max="15108" width="3.570312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0" style="188" bestFit="1" customWidth="1"/>
    <col min="15364" max="15364" width="3.570312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0" style="188" bestFit="1" customWidth="1"/>
    <col min="15620" max="15620" width="3.570312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0" style="188" bestFit="1" customWidth="1"/>
    <col min="15876" max="15876" width="3.570312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0" style="188" bestFit="1" customWidth="1"/>
    <col min="16132" max="16132" width="3.570312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1532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474702</v>
      </c>
      <c r="C10" s="209" t="s">
        <v>1429</v>
      </c>
      <c r="D10" s="209" t="s">
        <v>1299</v>
      </c>
      <c r="E10" s="210">
        <v>1</v>
      </c>
      <c r="F10" s="210"/>
      <c r="G10" s="211">
        <f t="shared" ref="G10:G17" si="0">E10*F10</f>
        <v>0</v>
      </c>
      <c r="H10" s="212">
        <v>0</v>
      </c>
      <c r="I10" s="213">
        <f t="shared" ref="I10:I17" si="1">E10*H10</f>
        <v>0</v>
      </c>
      <c r="J10" s="214" t="s">
        <v>1295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491403</v>
      </c>
      <c r="C11" s="209" t="s">
        <v>1430</v>
      </c>
      <c r="D11" s="209" t="s">
        <v>1299</v>
      </c>
      <c r="E11" s="210">
        <v>1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1349</v>
      </c>
    </row>
    <row r="12" spans="1:13" x14ac:dyDescent="0.25">
      <c r="A12" s="207"/>
      <c r="B12" s="208"/>
      <c r="C12" s="209" t="s">
        <v>1431</v>
      </c>
      <c r="D12" s="216"/>
      <c r="E12" s="210"/>
      <c r="F12" s="210"/>
      <c r="G12" s="211">
        <f t="shared" si="0"/>
        <v>0</v>
      </c>
      <c r="H12" s="212">
        <v>0</v>
      </c>
      <c r="I12" s="213">
        <f t="shared" si="1"/>
        <v>0</v>
      </c>
      <c r="J12" s="217"/>
      <c r="K12" s="188" t="s">
        <v>1306</v>
      </c>
      <c r="M12" s="215" t="s">
        <v>1349</v>
      </c>
    </row>
    <row r="13" spans="1:13" x14ac:dyDescent="0.25">
      <c r="A13" s="207">
        <v>3</v>
      </c>
      <c r="B13" s="208">
        <v>474751</v>
      </c>
      <c r="C13" s="209" t="s">
        <v>1432</v>
      </c>
      <c r="D13" s="209" t="s">
        <v>1299</v>
      </c>
      <c r="E13" s="210">
        <v>1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1349</v>
      </c>
    </row>
    <row r="14" spans="1:13" x14ac:dyDescent="0.25">
      <c r="A14" s="207">
        <v>4</v>
      </c>
      <c r="B14" s="208">
        <v>739111</v>
      </c>
      <c r="C14" s="209" t="s">
        <v>1433</v>
      </c>
      <c r="D14" s="209" t="s">
        <v>1299</v>
      </c>
      <c r="E14" s="210">
        <v>1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1348</v>
      </c>
      <c r="K14" s="188" t="s">
        <v>1296</v>
      </c>
      <c r="M14" s="215" t="s">
        <v>1349</v>
      </c>
    </row>
    <row r="15" spans="1:13" x14ac:dyDescent="0.25">
      <c r="A15" s="207"/>
      <c r="B15" s="208"/>
      <c r="C15" s="209" t="s">
        <v>1434</v>
      </c>
      <c r="D15" s="216"/>
      <c r="E15" s="210"/>
      <c r="F15" s="210"/>
      <c r="G15" s="211">
        <f t="shared" si="0"/>
        <v>0</v>
      </c>
      <c r="H15" s="212">
        <v>0</v>
      </c>
      <c r="I15" s="213">
        <f t="shared" si="1"/>
        <v>0</v>
      </c>
      <c r="J15" s="217"/>
      <c r="K15" s="188" t="s">
        <v>1306</v>
      </c>
      <c r="M15" s="215" t="s">
        <v>1349</v>
      </c>
    </row>
    <row r="16" spans="1:13" x14ac:dyDescent="0.25">
      <c r="A16" s="207">
        <v>5</v>
      </c>
      <c r="B16" s="208">
        <v>739100</v>
      </c>
      <c r="C16" s="209" t="s">
        <v>1435</v>
      </c>
      <c r="D16" s="209" t="s">
        <v>1299</v>
      </c>
      <c r="E16" s="210">
        <v>1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1348</v>
      </c>
      <c r="K16" s="188" t="s">
        <v>1296</v>
      </c>
      <c r="M16" s="215" t="s">
        <v>1349</v>
      </c>
    </row>
    <row r="17" spans="1:13" ht="15.75" thickBot="1" x14ac:dyDescent="0.3">
      <c r="A17" s="218"/>
      <c r="B17" s="219"/>
      <c r="C17" s="220" t="s">
        <v>1436</v>
      </c>
      <c r="D17" s="261"/>
      <c r="E17" s="221"/>
      <c r="F17" s="221"/>
      <c r="G17" s="222">
        <f t="shared" si="0"/>
        <v>0</v>
      </c>
      <c r="H17" s="223">
        <v>0</v>
      </c>
      <c r="I17" s="224">
        <f t="shared" si="1"/>
        <v>0</v>
      </c>
      <c r="J17" s="262"/>
      <c r="K17" s="188" t="s">
        <v>1306</v>
      </c>
      <c r="M17" s="215" t="s">
        <v>1349</v>
      </c>
    </row>
    <row r="18" spans="1:13" s="234" customFormat="1" ht="14.25" x14ac:dyDescent="0.2">
      <c r="A18" s="226"/>
      <c r="B18" s="227"/>
      <c r="C18" s="228" t="s">
        <v>1319</v>
      </c>
      <c r="D18" s="263"/>
      <c r="E18" s="229"/>
      <c r="F18" s="229"/>
      <c r="G18" s="230">
        <f>SUM(G10:G17)</f>
        <v>0</v>
      </c>
      <c r="H18" s="231"/>
      <c r="I18" s="232">
        <f>SUM(I10:I17)</f>
        <v>0</v>
      </c>
      <c r="J18" s="264"/>
      <c r="M18" s="235" t="s">
        <v>1349</v>
      </c>
    </row>
    <row r="19" spans="1:13" s="185" customFormat="1" ht="20.100000000000001" customHeight="1" x14ac:dyDescent="0.25">
      <c r="A19" s="236" t="s">
        <v>1293</v>
      </c>
      <c r="B19" s="237"/>
      <c r="C19" s="238"/>
      <c r="D19" s="265"/>
      <c r="E19" s="239"/>
      <c r="F19" s="239"/>
      <c r="G19" s="240"/>
      <c r="H19" s="241"/>
      <c r="I19" s="242"/>
      <c r="J19" s="266"/>
      <c r="M19" s="244"/>
    </row>
    <row r="20" spans="1:13" x14ac:dyDescent="0.25">
      <c r="A20" s="207">
        <v>6</v>
      </c>
      <c r="B20" s="208">
        <v>209403</v>
      </c>
      <c r="C20" s="209" t="s">
        <v>1437</v>
      </c>
      <c r="D20" s="209" t="s">
        <v>269</v>
      </c>
      <c r="E20" s="210">
        <v>180</v>
      </c>
      <c r="F20" s="210"/>
      <c r="G20" s="211">
        <f t="shared" ref="G20:G35" si="2">E20*F20</f>
        <v>0</v>
      </c>
      <c r="H20" s="212">
        <v>0</v>
      </c>
      <c r="I20" s="213">
        <f t="shared" ref="I20:I35" si="3">E20*H20</f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7</v>
      </c>
      <c r="B21" s="208">
        <v>321113</v>
      </c>
      <c r="C21" s="209" t="s">
        <v>1365</v>
      </c>
      <c r="D21" s="209" t="s">
        <v>269</v>
      </c>
      <c r="E21" s="210">
        <v>180</v>
      </c>
      <c r="F21" s="210"/>
      <c r="G21" s="211">
        <f t="shared" si="2"/>
        <v>0</v>
      </c>
      <c r="H21" s="212">
        <v>0</v>
      </c>
      <c r="I21" s="213">
        <f t="shared" si="3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8</v>
      </c>
      <c r="B22" s="208">
        <v>420086</v>
      </c>
      <c r="C22" s="209" t="s">
        <v>1544</v>
      </c>
      <c r="D22" s="216"/>
      <c r="E22" s="210">
        <v>5</v>
      </c>
      <c r="F22" s="210"/>
      <c r="G22" s="211">
        <f t="shared" si="2"/>
        <v>0</v>
      </c>
      <c r="H22" s="212">
        <v>0</v>
      </c>
      <c r="I22" s="213">
        <f t="shared" si="3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9</v>
      </c>
      <c r="B23" s="208">
        <v>420053</v>
      </c>
      <c r="C23" s="209" t="s">
        <v>1545</v>
      </c>
      <c r="D23" s="209" t="s">
        <v>1299</v>
      </c>
      <c r="E23" s="210">
        <v>5</v>
      </c>
      <c r="F23" s="210"/>
      <c r="G23" s="211">
        <f t="shared" si="2"/>
        <v>0</v>
      </c>
      <c r="H23" s="212">
        <v>0</v>
      </c>
      <c r="I23" s="213">
        <f t="shared" si="3"/>
        <v>0</v>
      </c>
      <c r="J23" s="214" t="s">
        <v>1295</v>
      </c>
      <c r="M23" s="215" t="s">
        <v>1297</v>
      </c>
    </row>
    <row r="24" spans="1:13" x14ac:dyDescent="0.25">
      <c r="A24" s="207">
        <v>10</v>
      </c>
      <c r="B24" s="208">
        <v>420091</v>
      </c>
      <c r="C24" s="209" t="s">
        <v>1546</v>
      </c>
      <c r="D24" s="209" t="s">
        <v>1299</v>
      </c>
      <c r="E24" s="210">
        <v>5</v>
      </c>
      <c r="F24" s="210"/>
      <c r="G24" s="211">
        <f t="shared" si="2"/>
        <v>0</v>
      </c>
      <c r="H24" s="212">
        <v>0</v>
      </c>
      <c r="I24" s="213">
        <f t="shared" si="3"/>
        <v>0</v>
      </c>
      <c r="J24" s="214" t="s">
        <v>1295</v>
      </c>
      <c r="M24" s="215" t="s">
        <v>1297</v>
      </c>
    </row>
    <row r="25" spans="1:13" x14ac:dyDescent="0.25">
      <c r="A25" s="207">
        <v>11</v>
      </c>
      <c r="B25" s="208">
        <v>420204</v>
      </c>
      <c r="C25" s="209" t="s">
        <v>1438</v>
      </c>
      <c r="D25" s="209" t="s">
        <v>1299</v>
      </c>
      <c r="E25" s="210">
        <v>10</v>
      </c>
      <c r="F25" s="210"/>
      <c r="G25" s="211">
        <f t="shared" si="2"/>
        <v>0</v>
      </c>
      <c r="H25" s="212">
        <v>0</v>
      </c>
      <c r="I25" s="213">
        <f t="shared" si="3"/>
        <v>0</v>
      </c>
      <c r="J25" s="214" t="s">
        <v>1295</v>
      </c>
      <c r="M25" s="215" t="s">
        <v>1297</v>
      </c>
    </row>
    <row r="26" spans="1:13" x14ac:dyDescent="0.25">
      <c r="A26" s="207">
        <v>12</v>
      </c>
      <c r="B26" s="208">
        <v>420212</v>
      </c>
      <c r="C26" s="209" t="s">
        <v>1439</v>
      </c>
      <c r="D26" s="209" t="s">
        <v>1299</v>
      </c>
      <c r="E26" s="210">
        <v>5</v>
      </c>
      <c r="F26" s="210"/>
      <c r="G26" s="211">
        <f t="shared" si="2"/>
        <v>0</v>
      </c>
      <c r="H26" s="212">
        <v>0</v>
      </c>
      <c r="I26" s="213">
        <f t="shared" si="3"/>
        <v>0</v>
      </c>
      <c r="J26" s="214" t="s">
        <v>1295</v>
      </c>
      <c r="M26" s="215" t="s">
        <v>1297</v>
      </c>
    </row>
    <row r="27" spans="1:13" x14ac:dyDescent="0.25">
      <c r="A27" s="207">
        <v>13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2"/>
        <v>0</v>
      </c>
      <c r="H27" s="212">
        <v>0</v>
      </c>
      <c r="I27" s="213">
        <f t="shared" si="3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14</v>
      </c>
      <c r="B28" s="208">
        <v>204213</v>
      </c>
      <c r="C28" s="209" t="s">
        <v>1440</v>
      </c>
      <c r="D28" s="209" t="s">
        <v>269</v>
      </c>
      <c r="E28" s="210">
        <v>60</v>
      </c>
      <c r="F28" s="210"/>
      <c r="G28" s="211">
        <f t="shared" si="2"/>
        <v>0</v>
      </c>
      <c r="H28" s="212">
        <v>0</v>
      </c>
      <c r="I28" s="213">
        <f t="shared" si="3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15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2"/>
        <v>0</v>
      </c>
      <c r="H29" s="212">
        <v>0</v>
      </c>
      <c r="I29" s="213">
        <f t="shared" si="3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16</v>
      </c>
      <c r="B30" s="208">
        <v>209371</v>
      </c>
      <c r="C30" s="209" t="s">
        <v>1441</v>
      </c>
      <c r="D30" s="209" t="s">
        <v>269</v>
      </c>
      <c r="E30" s="210">
        <v>110</v>
      </c>
      <c r="F30" s="210"/>
      <c r="G30" s="211">
        <f t="shared" si="2"/>
        <v>0</v>
      </c>
      <c r="H30" s="212">
        <v>0</v>
      </c>
      <c r="I30" s="213">
        <f t="shared" si="3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17</v>
      </c>
      <c r="B31" s="208">
        <v>321113</v>
      </c>
      <c r="C31" s="209" t="s">
        <v>1365</v>
      </c>
      <c r="D31" s="209" t="s">
        <v>269</v>
      </c>
      <c r="E31" s="210">
        <v>110</v>
      </c>
      <c r="F31" s="210"/>
      <c r="G31" s="211">
        <f t="shared" si="2"/>
        <v>0</v>
      </c>
      <c r="H31" s="212">
        <v>0</v>
      </c>
      <c r="I31" s="213">
        <f t="shared" si="3"/>
        <v>0</v>
      </c>
      <c r="J31" s="214" t="s">
        <v>1295</v>
      </c>
      <c r="K31" s="188" t="s">
        <v>1296</v>
      </c>
      <c r="M31" s="215" t="s">
        <v>1297</v>
      </c>
    </row>
    <row r="32" spans="1:13" x14ac:dyDescent="0.25">
      <c r="A32" s="207">
        <v>18</v>
      </c>
      <c r="B32" s="208">
        <v>420060</v>
      </c>
      <c r="C32" s="209" t="s">
        <v>1547</v>
      </c>
      <c r="D32" s="216"/>
      <c r="E32" s="210">
        <v>5</v>
      </c>
      <c r="F32" s="210"/>
      <c r="G32" s="211">
        <f t="shared" si="2"/>
        <v>0</v>
      </c>
      <c r="H32" s="212">
        <v>0</v>
      </c>
      <c r="I32" s="213">
        <f t="shared" si="3"/>
        <v>0</v>
      </c>
      <c r="J32" s="214" t="s">
        <v>1295</v>
      </c>
      <c r="K32" s="188" t="s">
        <v>1296</v>
      </c>
      <c r="M32" s="215" t="s">
        <v>1297</v>
      </c>
    </row>
    <row r="33" spans="1:13" x14ac:dyDescent="0.25">
      <c r="A33" s="207">
        <v>19</v>
      </c>
      <c r="B33" s="208">
        <v>420030</v>
      </c>
      <c r="C33" s="209" t="s">
        <v>1442</v>
      </c>
      <c r="D33" s="209" t="s">
        <v>1299</v>
      </c>
      <c r="E33" s="210">
        <v>5</v>
      </c>
      <c r="F33" s="210"/>
      <c r="G33" s="211">
        <f t="shared" si="2"/>
        <v>0</v>
      </c>
      <c r="H33" s="212">
        <v>0</v>
      </c>
      <c r="I33" s="213">
        <f t="shared" si="3"/>
        <v>0</v>
      </c>
      <c r="J33" s="214" t="s">
        <v>1295</v>
      </c>
      <c r="M33" s="215" t="s">
        <v>1297</v>
      </c>
    </row>
    <row r="34" spans="1:13" x14ac:dyDescent="0.25">
      <c r="A34" s="207">
        <v>20</v>
      </c>
      <c r="B34" s="208">
        <v>420050</v>
      </c>
      <c r="C34" s="209" t="s">
        <v>1548</v>
      </c>
      <c r="D34" s="209" t="s">
        <v>1299</v>
      </c>
      <c r="E34" s="210">
        <v>5</v>
      </c>
      <c r="F34" s="210"/>
      <c r="G34" s="211">
        <f t="shared" si="2"/>
        <v>0</v>
      </c>
      <c r="H34" s="212">
        <v>0</v>
      </c>
      <c r="I34" s="213">
        <f t="shared" si="3"/>
        <v>0</v>
      </c>
      <c r="J34" s="214" t="s">
        <v>1295</v>
      </c>
      <c r="M34" s="215" t="s">
        <v>1297</v>
      </c>
    </row>
    <row r="35" spans="1:13" ht="15.75" thickBot="1" x14ac:dyDescent="0.3">
      <c r="A35" s="218">
        <v>21</v>
      </c>
      <c r="B35" s="219">
        <v>420091</v>
      </c>
      <c r="C35" s="220" t="s">
        <v>1546</v>
      </c>
      <c r="D35" s="220" t="s">
        <v>1299</v>
      </c>
      <c r="E35" s="221">
        <v>5</v>
      </c>
      <c r="F35" s="221"/>
      <c r="G35" s="222">
        <f t="shared" si="2"/>
        <v>0</v>
      </c>
      <c r="H35" s="223">
        <v>0</v>
      </c>
      <c r="I35" s="224">
        <f t="shared" si="3"/>
        <v>0</v>
      </c>
      <c r="J35" s="225" t="s">
        <v>1295</v>
      </c>
      <c r="M35" s="215" t="s">
        <v>1297</v>
      </c>
    </row>
    <row r="36" spans="1:13" s="234" customFormat="1" ht="14.25" x14ac:dyDescent="0.2">
      <c r="A36" s="226"/>
      <c r="B36" s="227"/>
      <c r="C36" s="228" t="s">
        <v>1319</v>
      </c>
      <c r="D36" s="228"/>
      <c r="E36" s="229"/>
      <c r="F36" s="229"/>
      <c r="G36" s="230">
        <f>SUM(G20:G35)</f>
        <v>0</v>
      </c>
      <c r="H36" s="231"/>
      <c r="I36" s="232">
        <f>SUM(I20:I35)</f>
        <v>0</v>
      </c>
      <c r="J36" s="233"/>
      <c r="M36" s="235" t="s">
        <v>1297</v>
      </c>
    </row>
    <row r="37" spans="1:13" s="185" customFormat="1" ht="20.100000000000001" customHeight="1" x14ac:dyDescent="0.25">
      <c r="A37" s="236" t="s">
        <v>110</v>
      </c>
      <c r="B37" s="237"/>
      <c r="C37" s="238"/>
      <c r="D37" s="238"/>
      <c r="E37" s="239"/>
      <c r="F37" s="239"/>
      <c r="G37" s="240"/>
      <c r="H37" s="241"/>
      <c r="I37" s="242"/>
      <c r="J37" s="243"/>
      <c r="M37" s="244"/>
    </row>
    <row r="38" spans="1:13" x14ac:dyDescent="0.25">
      <c r="A38" s="207">
        <v>22</v>
      </c>
      <c r="B38" s="208">
        <v>210950341</v>
      </c>
      <c r="C38" s="209" t="s">
        <v>1443</v>
      </c>
      <c r="D38" s="209" t="s">
        <v>269</v>
      </c>
      <c r="E38" s="210">
        <v>180</v>
      </c>
      <c r="F38" s="210"/>
      <c r="G38" s="211">
        <f t="shared" ref="G38:G52" si="4">E38*F38</f>
        <v>0</v>
      </c>
      <c r="H38" s="212">
        <v>4.5999999999999999E-2</v>
      </c>
      <c r="I38" s="213">
        <f t="shared" ref="I38:I52" si="5">E38*H38</f>
        <v>8.2799999999999994</v>
      </c>
      <c r="J38" s="214" t="s">
        <v>1295</v>
      </c>
      <c r="M38" s="215" t="s">
        <v>1329</v>
      </c>
    </row>
    <row r="39" spans="1:13" x14ac:dyDescent="0.25">
      <c r="A39" s="207">
        <v>23</v>
      </c>
      <c r="B39" s="208">
        <v>210010003</v>
      </c>
      <c r="C39" s="209" t="s">
        <v>1398</v>
      </c>
      <c r="D39" s="209" t="s">
        <v>269</v>
      </c>
      <c r="E39" s="210">
        <v>180</v>
      </c>
      <c r="F39" s="210"/>
      <c r="G39" s="211">
        <f t="shared" si="4"/>
        <v>0</v>
      </c>
      <c r="H39" s="212">
        <v>8.2000000000000003E-2</v>
      </c>
      <c r="I39" s="213">
        <f t="shared" si="5"/>
        <v>14.76</v>
      </c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210111312</v>
      </c>
      <c r="C40" s="209" t="s">
        <v>1444</v>
      </c>
      <c r="D40" s="209" t="s">
        <v>1299</v>
      </c>
      <c r="E40" s="210">
        <v>5</v>
      </c>
      <c r="F40" s="210"/>
      <c r="G40" s="211">
        <f t="shared" si="4"/>
        <v>0</v>
      </c>
      <c r="H40" s="212">
        <v>0.73</v>
      </c>
      <c r="I40" s="213">
        <f t="shared" si="5"/>
        <v>3.65</v>
      </c>
      <c r="J40" s="214" t="s">
        <v>1295</v>
      </c>
      <c r="M40" s="215" t="s">
        <v>1329</v>
      </c>
    </row>
    <row r="41" spans="1:13" x14ac:dyDescent="0.25">
      <c r="A41" s="207">
        <v>25</v>
      </c>
      <c r="B41" s="208">
        <v>210120332</v>
      </c>
      <c r="C41" s="209" t="s">
        <v>1445</v>
      </c>
      <c r="D41" s="209" t="s">
        <v>1299</v>
      </c>
      <c r="E41" s="210">
        <v>1</v>
      </c>
      <c r="F41" s="210"/>
      <c r="G41" s="211">
        <f t="shared" si="4"/>
        <v>0</v>
      </c>
      <c r="H41" s="212">
        <v>0.43099999999999999</v>
      </c>
      <c r="I41" s="213">
        <f t="shared" si="5"/>
        <v>0.43099999999999999</v>
      </c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210010313</v>
      </c>
      <c r="C42" s="209" t="s">
        <v>1396</v>
      </c>
      <c r="D42" s="209" t="s">
        <v>1299</v>
      </c>
      <c r="E42" s="210">
        <v>2</v>
      </c>
      <c r="F42" s="210"/>
      <c r="G42" s="211">
        <f t="shared" si="4"/>
        <v>0</v>
      </c>
      <c r="H42" s="212">
        <v>0.23200000000000001</v>
      </c>
      <c r="I42" s="213">
        <f t="shared" si="5"/>
        <v>0.46400000000000002</v>
      </c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210950341</v>
      </c>
      <c r="C43" s="209" t="s">
        <v>1443</v>
      </c>
      <c r="D43" s="209" t="s">
        <v>269</v>
      </c>
      <c r="E43" s="210">
        <v>60</v>
      </c>
      <c r="F43" s="210"/>
      <c r="G43" s="211">
        <f t="shared" si="4"/>
        <v>0</v>
      </c>
      <c r="H43" s="212">
        <v>4.5999999999999999E-2</v>
      </c>
      <c r="I43" s="213">
        <f t="shared" si="5"/>
        <v>2.76</v>
      </c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210010003</v>
      </c>
      <c r="C44" s="209" t="s">
        <v>1398</v>
      </c>
      <c r="D44" s="209" t="s">
        <v>269</v>
      </c>
      <c r="E44" s="210">
        <v>60</v>
      </c>
      <c r="F44" s="210"/>
      <c r="G44" s="211">
        <f t="shared" si="4"/>
        <v>0</v>
      </c>
      <c r="H44" s="212">
        <v>8.2000000000000003E-2</v>
      </c>
      <c r="I44" s="213">
        <f t="shared" si="5"/>
        <v>4.92</v>
      </c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210140492</v>
      </c>
      <c r="C45" s="209" t="s">
        <v>1446</v>
      </c>
      <c r="D45" s="209" t="s">
        <v>1299</v>
      </c>
      <c r="E45" s="210">
        <v>1</v>
      </c>
      <c r="F45" s="210"/>
      <c r="G45" s="211">
        <f t="shared" si="4"/>
        <v>0</v>
      </c>
      <c r="H45" s="212">
        <v>7.5</v>
      </c>
      <c r="I45" s="213">
        <f t="shared" si="5"/>
        <v>7.5</v>
      </c>
      <c r="J45" s="214" t="s">
        <v>1295</v>
      </c>
      <c r="M45" s="215" t="s">
        <v>1329</v>
      </c>
    </row>
    <row r="46" spans="1:13" x14ac:dyDescent="0.25">
      <c r="A46" s="207"/>
      <c r="B46" s="208"/>
      <c r="C46" s="209" t="s">
        <v>1447</v>
      </c>
      <c r="D46" s="216"/>
      <c r="E46" s="210"/>
      <c r="F46" s="210"/>
      <c r="G46" s="211">
        <f t="shared" si="4"/>
        <v>0</v>
      </c>
      <c r="H46" s="212"/>
      <c r="I46" s="213">
        <f t="shared" si="5"/>
        <v>0</v>
      </c>
      <c r="J46" s="217"/>
      <c r="K46" s="188" t="s">
        <v>1306</v>
      </c>
      <c r="M46" s="215" t="s">
        <v>1329</v>
      </c>
    </row>
    <row r="47" spans="1:13" x14ac:dyDescent="0.25">
      <c r="A47" s="207">
        <v>30</v>
      </c>
      <c r="B47" s="208">
        <v>210803501</v>
      </c>
      <c r="C47" s="209" t="s">
        <v>1448</v>
      </c>
      <c r="D47" s="209" t="s">
        <v>269</v>
      </c>
      <c r="E47" s="210">
        <v>110</v>
      </c>
      <c r="F47" s="210"/>
      <c r="G47" s="211">
        <f t="shared" si="4"/>
        <v>0</v>
      </c>
      <c r="H47" s="212">
        <v>4.5999999999999999E-2</v>
      </c>
      <c r="I47" s="213">
        <f t="shared" si="5"/>
        <v>5.0599999999999996</v>
      </c>
      <c r="J47" s="214" t="s">
        <v>1295</v>
      </c>
      <c r="M47" s="215" t="s">
        <v>1329</v>
      </c>
    </row>
    <row r="48" spans="1:13" x14ac:dyDescent="0.25">
      <c r="A48" s="207">
        <v>31</v>
      </c>
      <c r="B48" s="208">
        <v>210010003</v>
      </c>
      <c r="C48" s="209" t="s">
        <v>1398</v>
      </c>
      <c r="D48" s="209" t="s">
        <v>269</v>
      </c>
      <c r="E48" s="210">
        <v>110</v>
      </c>
      <c r="F48" s="210"/>
      <c r="G48" s="211">
        <f t="shared" si="4"/>
        <v>0</v>
      </c>
      <c r="H48" s="212">
        <v>8.2000000000000003E-2</v>
      </c>
      <c r="I48" s="213">
        <f t="shared" si="5"/>
        <v>9.02</v>
      </c>
      <c r="J48" s="214" t="s">
        <v>1295</v>
      </c>
      <c r="M48" s="215" t="s">
        <v>1329</v>
      </c>
    </row>
    <row r="49" spans="1:13" x14ac:dyDescent="0.25">
      <c r="A49" s="207">
        <v>32</v>
      </c>
      <c r="B49" s="208">
        <v>210111311</v>
      </c>
      <c r="C49" s="209" t="s">
        <v>1449</v>
      </c>
      <c r="D49" s="209" t="s">
        <v>1299</v>
      </c>
      <c r="E49" s="210">
        <v>5</v>
      </c>
      <c r="F49" s="210"/>
      <c r="G49" s="211">
        <f t="shared" si="4"/>
        <v>0</v>
      </c>
      <c r="H49" s="212">
        <v>0.44</v>
      </c>
      <c r="I49" s="213">
        <f t="shared" si="5"/>
        <v>2.2000000000000002</v>
      </c>
      <c r="J49" s="214" t="s">
        <v>1295</v>
      </c>
      <c r="M49" s="215" t="s">
        <v>1329</v>
      </c>
    </row>
    <row r="50" spans="1:13" x14ac:dyDescent="0.25">
      <c r="A50" s="207">
        <v>33</v>
      </c>
      <c r="B50" s="208">
        <v>210120331</v>
      </c>
      <c r="C50" s="209" t="s">
        <v>1450</v>
      </c>
      <c r="D50" s="209" t="s">
        <v>1299</v>
      </c>
      <c r="E50" s="210">
        <v>1</v>
      </c>
      <c r="F50" s="210"/>
      <c r="G50" s="211">
        <f t="shared" si="4"/>
        <v>0</v>
      </c>
      <c r="H50" s="212">
        <v>0.27</v>
      </c>
      <c r="I50" s="213">
        <f t="shared" si="5"/>
        <v>0.27</v>
      </c>
      <c r="J50" s="214" t="s">
        <v>1295</v>
      </c>
      <c r="M50" s="215" t="s">
        <v>1329</v>
      </c>
    </row>
    <row r="51" spans="1:13" x14ac:dyDescent="0.25">
      <c r="A51" s="207">
        <v>34</v>
      </c>
      <c r="B51" s="208">
        <v>210190051</v>
      </c>
      <c r="C51" s="209" t="s">
        <v>1451</v>
      </c>
      <c r="D51" s="209" t="s">
        <v>1299</v>
      </c>
      <c r="E51" s="210">
        <v>1</v>
      </c>
      <c r="F51" s="210"/>
      <c r="G51" s="211">
        <f t="shared" si="4"/>
        <v>0</v>
      </c>
      <c r="H51" s="212">
        <v>4.95</v>
      </c>
      <c r="I51" s="213">
        <f t="shared" si="5"/>
        <v>4.95</v>
      </c>
      <c r="J51" s="214" t="s">
        <v>1295</v>
      </c>
      <c r="M51" s="215" t="s">
        <v>1329</v>
      </c>
    </row>
    <row r="52" spans="1:13" ht="15.75" thickBot="1" x14ac:dyDescent="0.3">
      <c r="A52" s="218">
        <v>35</v>
      </c>
      <c r="B52" s="219">
        <v>210190051</v>
      </c>
      <c r="C52" s="220" t="s">
        <v>1452</v>
      </c>
      <c r="D52" s="220" t="s">
        <v>1299</v>
      </c>
      <c r="E52" s="221">
        <v>1</v>
      </c>
      <c r="F52" s="221"/>
      <c r="G52" s="222">
        <f t="shared" si="4"/>
        <v>0</v>
      </c>
      <c r="H52" s="223">
        <v>16.346</v>
      </c>
      <c r="I52" s="224">
        <f t="shared" si="5"/>
        <v>16.346</v>
      </c>
      <c r="J52" s="225" t="s">
        <v>1295</v>
      </c>
      <c r="M52" s="215" t="s">
        <v>1329</v>
      </c>
    </row>
    <row r="53" spans="1:13" s="234" customFormat="1" ht="14.25" x14ac:dyDescent="0.2">
      <c r="A53" s="226"/>
      <c r="B53" s="227"/>
      <c r="C53" s="228" t="s">
        <v>1319</v>
      </c>
      <c r="D53" s="228"/>
      <c r="E53" s="229"/>
      <c r="F53" s="229"/>
      <c r="G53" s="230">
        <f>SUM(G38:G52)</f>
        <v>0</v>
      </c>
      <c r="H53" s="231"/>
      <c r="I53" s="232">
        <f>SUM(I38:I52)</f>
        <v>80.611000000000004</v>
      </c>
      <c r="J53" s="233"/>
      <c r="M53" s="235" t="s">
        <v>1329</v>
      </c>
    </row>
    <row r="54" spans="1:13" s="185" customFormat="1" ht="20.100000000000001" customHeight="1" x14ac:dyDescent="0.25">
      <c r="A54" s="236" t="s">
        <v>29</v>
      </c>
      <c r="B54" s="237"/>
      <c r="C54" s="238"/>
      <c r="D54" s="238"/>
      <c r="E54" s="239"/>
      <c r="F54" s="239"/>
      <c r="G54" s="240"/>
      <c r="H54" s="241"/>
      <c r="I54" s="242"/>
      <c r="J54" s="243"/>
      <c r="M54" s="244"/>
    </row>
    <row r="55" spans="1:13" x14ac:dyDescent="0.25">
      <c r="A55" s="207">
        <v>36</v>
      </c>
      <c r="B55" s="208">
        <v>219001211</v>
      </c>
      <c r="C55" s="209" t="s">
        <v>1453</v>
      </c>
      <c r="D55" s="209" t="s">
        <v>1299</v>
      </c>
      <c r="E55" s="210">
        <v>10</v>
      </c>
      <c r="F55" s="210"/>
      <c r="G55" s="211">
        <f>E55*F55</f>
        <v>0</v>
      </c>
      <c r="H55" s="212">
        <v>0.05</v>
      </c>
      <c r="I55" s="213">
        <f>E55*H55</f>
        <v>0.5</v>
      </c>
      <c r="J55" s="214" t="s">
        <v>1295</v>
      </c>
      <c r="K55" s="188" t="s">
        <v>1296</v>
      </c>
      <c r="M55" s="215" t="s">
        <v>117</v>
      </c>
    </row>
    <row r="56" spans="1:13" x14ac:dyDescent="0.25">
      <c r="A56" s="207">
        <v>37</v>
      </c>
      <c r="B56" s="208">
        <v>219002211</v>
      </c>
      <c r="C56" s="209" t="s">
        <v>1426</v>
      </c>
      <c r="D56" s="209" t="s">
        <v>1299</v>
      </c>
      <c r="E56" s="210">
        <v>10</v>
      </c>
      <c r="F56" s="210"/>
      <c r="G56" s="211">
        <f>E56*F56</f>
        <v>0</v>
      </c>
      <c r="H56" s="212">
        <v>8.3000000000000004E-2</v>
      </c>
      <c r="I56" s="213">
        <f>E56*H56</f>
        <v>0.83000000000000007</v>
      </c>
      <c r="J56" s="214" t="s">
        <v>1295</v>
      </c>
      <c r="K56" s="188" t="s">
        <v>1296</v>
      </c>
      <c r="M56" s="215" t="s">
        <v>117</v>
      </c>
    </row>
    <row r="57" spans="1:13" x14ac:dyDescent="0.25">
      <c r="A57" s="207">
        <v>38</v>
      </c>
      <c r="B57" s="208">
        <v>219002213</v>
      </c>
      <c r="C57" s="209" t="s">
        <v>1454</v>
      </c>
      <c r="D57" s="209" t="s">
        <v>1299</v>
      </c>
      <c r="E57" s="210">
        <v>6</v>
      </c>
      <c r="F57" s="210"/>
      <c r="G57" s="211">
        <f>E57*F57</f>
        <v>0</v>
      </c>
      <c r="H57" s="212">
        <v>0.13700000000000001</v>
      </c>
      <c r="I57" s="213">
        <f>E57*H57</f>
        <v>0.82200000000000006</v>
      </c>
      <c r="J57" s="214" t="s">
        <v>1295</v>
      </c>
      <c r="K57" s="188" t="s">
        <v>1296</v>
      </c>
      <c r="M57" s="215" t="s">
        <v>117</v>
      </c>
    </row>
    <row r="58" spans="1:13" x14ac:dyDescent="0.25">
      <c r="A58" s="207">
        <v>39</v>
      </c>
      <c r="B58" s="208">
        <v>219002611</v>
      </c>
      <c r="C58" s="209" t="s">
        <v>1424</v>
      </c>
      <c r="D58" s="209" t="s">
        <v>269</v>
      </c>
      <c r="E58" s="210">
        <v>130</v>
      </c>
      <c r="F58" s="210"/>
      <c r="G58" s="211">
        <f>E58*F58</f>
        <v>0</v>
      </c>
      <c r="H58" s="212">
        <v>0.23200000000000001</v>
      </c>
      <c r="I58" s="213">
        <f>E58*H58</f>
        <v>30.16</v>
      </c>
      <c r="J58" s="214" t="s">
        <v>1295</v>
      </c>
      <c r="K58" s="188" t="s">
        <v>1296</v>
      </c>
      <c r="M58" s="215" t="s">
        <v>117</v>
      </c>
    </row>
    <row r="59" spans="1:13" ht="15.75" thickBot="1" x14ac:dyDescent="0.3">
      <c r="A59" s="218">
        <v>40</v>
      </c>
      <c r="B59" s="219">
        <v>219002612</v>
      </c>
      <c r="C59" s="220" t="s">
        <v>1425</v>
      </c>
      <c r="D59" s="220" t="s">
        <v>269</v>
      </c>
      <c r="E59" s="221">
        <v>60</v>
      </c>
      <c r="F59" s="221"/>
      <c r="G59" s="222">
        <f>E59*F59</f>
        <v>0</v>
      </c>
      <c r="H59" s="223">
        <v>0.25700000000000001</v>
      </c>
      <c r="I59" s="224">
        <f>E59*H59</f>
        <v>15.42</v>
      </c>
      <c r="J59" s="225" t="s">
        <v>1295</v>
      </c>
      <c r="K59" s="188" t="s">
        <v>1296</v>
      </c>
      <c r="M59" s="215" t="s">
        <v>117</v>
      </c>
    </row>
    <row r="60" spans="1:13" s="234" customFormat="1" thickBot="1" x14ac:dyDescent="0.25">
      <c r="A60" s="245"/>
      <c r="B60" s="246"/>
      <c r="C60" s="247" t="s">
        <v>1319</v>
      </c>
      <c r="D60" s="247"/>
      <c r="E60" s="248"/>
      <c r="F60" s="248"/>
      <c r="G60" s="249">
        <f>SUM(G55:G59)</f>
        <v>0</v>
      </c>
      <c r="H60" s="250"/>
      <c r="I60" s="251">
        <f>SUM(I55:I59)</f>
        <v>47.731999999999999</v>
      </c>
      <c r="J60" s="252"/>
      <c r="M60" s="234" t="s">
        <v>117</v>
      </c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A62" s="234" t="s">
        <v>1340</v>
      </c>
      <c r="B62" s="253"/>
      <c r="E62" s="254"/>
      <c r="F62" s="254"/>
      <c r="G62" s="259">
        <f>G18+G36+G53+G60</f>
        <v>0</v>
      </c>
      <c r="H62" s="260" t="s">
        <v>1341</v>
      </c>
      <c r="I62" s="257"/>
    </row>
    <row r="63" spans="1:13" x14ac:dyDescent="0.25">
      <c r="A63" s="188" t="s">
        <v>1455</v>
      </c>
      <c r="B63" s="253"/>
      <c r="E63" s="254"/>
      <c r="F63" s="254"/>
      <c r="G63" s="255"/>
      <c r="H63" s="256"/>
      <c r="I63" s="257"/>
    </row>
    <row r="64" spans="1:13" x14ac:dyDescent="0.25">
      <c r="A64" s="188" t="s">
        <v>1342</v>
      </c>
      <c r="B64" s="253"/>
      <c r="E64" s="254"/>
      <c r="F64" s="254"/>
      <c r="G64" s="255"/>
      <c r="H64" s="256"/>
      <c r="I64" s="257"/>
    </row>
    <row r="65" spans="1:13" x14ac:dyDescent="0.25">
      <c r="B65" s="253"/>
      <c r="E65" s="254"/>
      <c r="F65" s="254"/>
      <c r="G65" s="255"/>
      <c r="H65" s="256"/>
      <c r="I65" s="257"/>
    </row>
    <row r="66" spans="1:13" s="258" customFormat="1" x14ac:dyDescent="0.25">
      <c r="A66" s="188"/>
      <c r="B66" s="253"/>
      <c r="C66" s="188"/>
      <c r="D66" s="188"/>
      <c r="E66" s="254"/>
      <c r="F66" s="254"/>
      <c r="G66" s="255"/>
      <c r="H66" s="256"/>
      <c r="I66" s="257"/>
      <c r="K66" s="188"/>
      <c r="L66" s="188"/>
      <c r="M66" s="188"/>
    </row>
    <row r="67" spans="1:13" s="258" customFormat="1" x14ac:dyDescent="0.25">
      <c r="A67" s="188"/>
      <c r="B67" s="253"/>
      <c r="C67" s="188"/>
      <c r="D67" s="188"/>
      <c r="E67" s="254"/>
      <c r="F67" s="254"/>
      <c r="G67" s="255"/>
      <c r="H67" s="256"/>
      <c r="I67" s="257"/>
      <c r="K67" s="188"/>
      <c r="L67" s="188"/>
      <c r="M67" s="188"/>
    </row>
    <row r="68" spans="1:13" s="258" customFormat="1" x14ac:dyDescent="0.25">
      <c r="A68" s="188"/>
      <c r="B68" s="253"/>
      <c r="C68" s="188"/>
      <c r="D68" s="188"/>
      <c r="E68" s="254"/>
      <c r="F68" s="254"/>
      <c r="G68" s="255"/>
      <c r="H68" s="256"/>
      <c r="I68" s="257"/>
      <c r="K68" s="188"/>
      <c r="L68" s="188"/>
      <c r="M68" s="188"/>
    </row>
    <row r="69" spans="1:13" s="258" customFormat="1" x14ac:dyDescent="0.25">
      <c r="A69" s="188"/>
      <c r="B69" s="253"/>
      <c r="C69" s="188"/>
      <c r="D69" s="188"/>
      <c r="E69" s="254"/>
      <c r="F69" s="254"/>
      <c r="G69" s="255"/>
      <c r="H69" s="256"/>
      <c r="I69" s="257"/>
      <c r="K69" s="188"/>
      <c r="L69" s="188"/>
      <c r="M69" s="188"/>
    </row>
    <row r="70" spans="1:13" s="258" customFormat="1" x14ac:dyDescent="0.25">
      <c r="A70" s="188"/>
      <c r="B70" s="253"/>
      <c r="C70" s="188"/>
      <c r="D70" s="188"/>
      <c r="E70" s="254"/>
      <c r="F70" s="254"/>
      <c r="G70" s="255"/>
      <c r="H70" s="256"/>
      <c r="I70" s="257"/>
      <c r="K70" s="188"/>
      <c r="L70" s="188"/>
      <c r="M70" s="188"/>
    </row>
    <row r="71" spans="1:13" s="258" customFormat="1" x14ac:dyDescent="0.25">
      <c r="A71" s="188"/>
      <c r="B71" s="253"/>
      <c r="C71" s="188"/>
      <c r="D71" s="188"/>
      <c r="E71" s="254"/>
      <c r="F71" s="254"/>
      <c r="G71" s="255"/>
      <c r="H71" s="256"/>
      <c r="I71" s="257"/>
      <c r="K71" s="188"/>
      <c r="L71" s="188"/>
      <c r="M71" s="188"/>
    </row>
    <row r="72" spans="1:13" s="258" customFormat="1" x14ac:dyDescent="0.25">
      <c r="A72" s="188"/>
      <c r="B72" s="253"/>
      <c r="C72" s="188"/>
      <c r="D72" s="188"/>
      <c r="E72" s="254"/>
      <c r="F72" s="254"/>
      <c r="G72" s="255"/>
      <c r="H72" s="256"/>
      <c r="I72" s="257"/>
      <c r="K72" s="188"/>
      <c r="L72" s="188"/>
      <c r="M72" s="188"/>
    </row>
    <row r="73" spans="1:13" s="258" customFormat="1" x14ac:dyDescent="0.25">
      <c r="A73" s="188"/>
      <c r="B73" s="253"/>
      <c r="C73" s="188"/>
      <c r="D73" s="188"/>
      <c r="E73" s="254"/>
      <c r="F73" s="254"/>
      <c r="G73" s="255"/>
      <c r="H73" s="256"/>
      <c r="I73" s="257"/>
      <c r="K73" s="188"/>
      <c r="L73" s="188"/>
      <c r="M73" s="188"/>
    </row>
    <row r="74" spans="1:13" s="258" customFormat="1" x14ac:dyDescent="0.25">
      <c r="A74" s="188"/>
      <c r="B74" s="253"/>
      <c r="C74" s="188"/>
      <c r="D74" s="188"/>
      <c r="E74" s="254"/>
      <c r="F74" s="254"/>
      <c r="G74" s="255"/>
      <c r="H74" s="256"/>
      <c r="I74" s="257"/>
      <c r="K74" s="188"/>
      <c r="L74" s="188"/>
      <c r="M74" s="188"/>
    </row>
    <row r="75" spans="1:13" s="258" customFormat="1" x14ac:dyDescent="0.25">
      <c r="A75" s="188"/>
      <c r="B75" s="253"/>
      <c r="C75" s="188"/>
      <c r="D75" s="188"/>
      <c r="E75" s="254"/>
      <c r="F75" s="254"/>
      <c r="G75" s="255"/>
      <c r="H75" s="256"/>
      <c r="I75" s="257"/>
      <c r="K75" s="188"/>
      <c r="L75" s="188"/>
      <c r="M75" s="188"/>
    </row>
  </sheetData>
  <printOptions horizontalCentered="1"/>
  <pageMargins left="0.7" right="0.7" top="0.78740157499999996" bottom="0.78740157499999996" header="0.3" footer="0.3"/>
  <pageSetup paperSize="9" scale="77" fitToHeight="0" orientation="portrait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3"/>
  <sheetViews>
    <sheetView topLeftCell="A25" workbookViewId="0">
      <selection activeCell="C38" sqref="C38"/>
    </sheetView>
  </sheetViews>
  <sheetFormatPr defaultColWidth="11.5703125" defaultRowHeight="12.75" x14ac:dyDescent="0.2"/>
  <cols>
    <col min="1" max="1" width="2.85546875" style="267" customWidth="1"/>
    <col min="2" max="2" width="6.140625" style="267" customWidth="1"/>
    <col min="3" max="3" width="43.85546875" style="267" customWidth="1"/>
    <col min="4" max="4" width="8" style="267" customWidth="1"/>
    <col min="5" max="5" width="5.28515625" style="267" customWidth="1"/>
    <col min="6" max="6" width="10.5703125" style="267" customWidth="1"/>
    <col min="7" max="7" width="10.140625" style="267" customWidth="1"/>
    <col min="8" max="256" width="11.5703125" style="267"/>
    <col min="257" max="257" width="2.85546875" style="267" customWidth="1"/>
    <col min="258" max="258" width="6.140625" style="267" customWidth="1"/>
    <col min="259" max="259" width="43.85546875" style="267" customWidth="1"/>
    <col min="260" max="260" width="8" style="267" customWidth="1"/>
    <col min="261" max="261" width="5.28515625" style="267" customWidth="1"/>
    <col min="262" max="262" width="12.5703125" style="267" customWidth="1"/>
    <col min="263" max="263" width="9" style="267" customWidth="1"/>
    <col min="264" max="512" width="11.5703125" style="267"/>
    <col min="513" max="513" width="2.85546875" style="267" customWidth="1"/>
    <col min="514" max="514" width="6.140625" style="267" customWidth="1"/>
    <col min="515" max="515" width="43.85546875" style="267" customWidth="1"/>
    <col min="516" max="516" width="8" style="267" customWidth="1"/>
    <col min="517" max="517" width="5.28515625" style="267" customWidth="1"/>
    <col min="518" max="518" width="12.5703125" style="267" customWidth="1"/>
    <col min="519" max="519" width="9" style="267" customWidth="1"/>
    <col min="520" max="768" width="11.5703125" style="267"/>
    <col min="769" max="769" width="2.85546875" style="267" customWidth="1"/>
    <col min="770" max="770" width="6.140625" style="267" customWidth="1"/>
    <col min="771" max="771" width="43.85546875" style="267" customWidth="1"/>
    <col min="772" max="772" width="8" style="267" customWidth="1"/>
    <col min="773" max="773" width="5.28515625" style="267" customWidth="1"/>
    <col min="774" max="774" width="12.5703125" style="267" customWidth="1"/>
    <col min="775" max="775" width="9" style="267" customWidth="1"/>
    <col min="776" max="1024" width="11.5703125" style="267"/>
    <col min="1025" max="1025" width="2.85546875" style="267" customWidth="1"/>
    <col min="1026" max="1026" width="6.140625" style="267" customWidth="1"/>
    <col min="1027" max="1027" width="43.85546875" style="267" customWidth="1"/>
    <col min="1028" max="1028" width="8" style="267" customWidth="1"/>
    <col min="1029" max="1029" width="5.28515625" style="267" customWidth="1"/>
    <col min="1030" max="1030" width="12.5703125" style="267" customWidth="1"/>
    <col min="1031" max="1031" width="9" style="267" customWidth="1"/>
    <col min="1032" max="1280" width="11.5703125" style="267"/>
    <col min="1281" max="1281" width="2.85546875" style="267" customWidth="1"/>
    <col min="1282" max="1282" width="6.140625" style="267" customWidth="1"/>
    <col min="1283" max="1283" width="43.85546875" style="267" customWidth="1"/>
    <col min="1284" max="1284" width="8" style="267" customWidth="1"/>
    <col min="1285" max="1285" width="5.28515625" style="267" customWidth="1"/>
    <col min="1286" max="1286" width="12.5703125" style="267" customWidth="1"/>
    <col min="1287" max="1287" width="9" style="267" customWidth="1"/>
    <col min="1288" max="1536" width="11.5703125" style="267"/>
    <col min="1537" max="1537" width="2.85546875" style="267" customWidth="1"/>
    <col min="1538" max="1538" width="6.140625" style="267" customWidth="1"/>
    <col min="1539" max="1539" width="43.85546875" style="267" customWidth="1"/>
    <col min="1540" max="1540" width="8" style="267" customWidth="1"/>
    <col min="1541" max="1541" width="5.28515625" style="267" customWidth="1"/>
    <col min="1542" max="1542" width="12.5703125" style="267" customWidth="1"/>
    <col min="1543" max="1543" width="9" style="267" customWidth="1"/>
    <col min="1544" max="1792" width="11.5703125" style="267"/>
    <col min="1793" max="1793" width="2.85546875" style="267" customWidth="1"/>
    <col min="1794" max="1794" width="6.140625" style="267" customWidth="1"/>
    <col min="1795" max="1795" width="43.85546875" style="267" customWidth="1"/>
    <col min="1796" max="1796" width="8" style="267" customWidth="1"/>
    <col min="1797" max="1797" width="5.28515625" style="267" customWidth="1"/>
    <col min="1798" max="1798" width="12.5703125" style="267" customWidth="1"/>
    <col min="1799" max="1799" width="9" style="267" customWidth="1"/>
    <col min="1800" max="2048" width="11.5703125" style="267"/>
    <col min="2049" max="2049" width="2.85546875" style="267" customWidth="1"/>
    <col min="2050" max="2050" width="6.140625" style="267" customWidth="1"/>
    <col min="2051" max="2051" width="43.85546875" style="267" customWidth="1"/>
    <col min="2052" max="2052" width="8" style="267" customWidth="1"/>
    <col min="2053" max="2053" width="5.28515625" style="267" customWidth="1"/>
    <col min="2054" max="2054" width="12.5703125" style="267" customWidth="1"/>
    <col min="2055" max="2055" width="9" style="267" customWidth="1"/>
    <col min="2056" max="2304" width="11.5703125" style="267"/>
    <col min="2305" max="2305" width="2.85546875" style="267" customWidth="1"/>
    <col min="2306" max="2306" width="6.140625" style="267" customWidth="1"/>
    <col min="2307" max="2307" width="43.85546875" style="267" customWidth="1"/>
    <col min="2308" max="2308" width="8" style="267" customWidth="1"/>
    <col min="2309" max="2309" width="5.28515625" style="267" customWidth="1"/>
    <col min="2310" max="2310" width="12.5703125" style="267" customWidth="1"/>
    <col min="2311" max="2311" width="9" style="267" customWidth="1"/>
    <col min="2312" max="2560" width="11.5703125" style="267"/>
    <col min="2561" max="2561" width="2.85546875" style="267" customWidth="1"/>
    <col min="2562" max="2562" width="6.140625" style="267" customWidth="1"/>
    <col min="2563" max="2563" width="43.85546875" style="267" customWidth="1"/>
    <col min="2564" max="2564" width="8" style="267" customWidth="1"/>
    <col min="2565" max="2565" width="5.28515625" style="267" customWidth="1"/>
    <col min="2566" max="2566" width="12.5703125" style="267" customWidth="1"/>
    <col min="2567" max="2567" width="9" style="267" customWidth="1"/>
    <col min="2568" max="2816" width="11.5703125" style="267"/>
    <col min="2817" max="2817" width="2.85546875" style="267" customWidth="1"/>
    <col min="2818" max="2818" width="6.140625" style="267" customWidth="1"/>
    <col min="2819" max="2819" width="43.85546875" style="267" customWidth="1"/>
    <col min="2820" max="2820" width="8" style="267" customWidth="1"/>
    <col min="2821" max="2821" width="5.28515625" style="267" customWidth="1"/>
    <col min="2822" max="2822" width="12.5703125" style="267" customWidth="1"/>
    <col min="2823" max="2823" width="9" style="267" customWidth="1"/>
    <col min="2824" max="3072" width="11.5703125" style="267"/>
    <col min="3073" max="3073" width="2.85546875" style="267" customWidth="1"/>
    <col min="3074" max="3074" width="6.140625" style="267" customWidth="1"/>
    <col min="3075" max="3075" width="43.85546875" style="267" customWidth="1"/>
    <col min="3076" max="3076" width="8" style="267" customWidth="1"/>
    <col min="3077" max="3077" width="5.28515625" style="267" customWidth="1"/>
    <col min="3078" max="3078" width="12.5703125" style="267" customWidth="1"/>
    <col min="3079" max="3079" width="9" style="267" customWidth="1"/>
    <col min="3080" max="3328" width="11.5703125" style="267"/>
    <col min="3329" max="3329" width="2.85546875" style="267" customWidth="1"/>
    <col min="3330" max="3330" width="6.140625" style="267" customWidth="1"/>
    <col min="3331" max="3331" width="43.85546875" style="267" customWidth="1"/>
    <col min="3332" max="3332" width="8" style="267" customWidth="1"/>
    <col min="3333" max="3333" width="5.28515625" style="267" customWidth="1"/>
    <col min="3334" max="3334" width="12.5703125" style="267" customWidth="1"/>
    <col min="3335" max="3335" width="9" style="267" customWidth="1"/>
    <col min="3336" max="3584" width="11.5703125" style="267"/>
    <col min="3585" max="3585" width="2.85546875" style="267" customWidth="1"/>
    <col min="3586" max="3586" width="6.140625" style="267" customWidth="1"/>
    <col min="3587" max="3587" width="43.85546875" style="267" customWidth="1"/>
    <col min="3588" max="3588" width="8" style="267" customWidth="1"/>
    <col min="3589" max="3589" width="5.28515625" style="267" customWidth="1"/>
    <col min="3590" max="3590" width="12.5703125" style="267" customWidth="1"/>
    <col min="3591" max="3591" width="9" style="267" customWidth="1"/>
    <col min="3592" max="3840" width="11.5703125" style="267"/>
    <col min="3841" max="3841" width="2.85546875" style="267" customWidth="1"/>
    <col min="3842" max="3842" width="6.140625" style="267" customWidth="1"/>
    <col min="3843" max="3843" width="43.85546875" style="267" customWidth="1"/>
    <col min="3844" max="3844" width="8" style="267" customWidth="1"/>
    <col min="3845" max="3845" width="5.28515625" style="267" customWidth="1"/>
    <col min="3846" max="3846" width="12.5703125" style="267" customWidth="1"/>
    <col min="3847" max="3847" width="9" style="267" customWidth="1"/>
    <col min="3848" max="4096" width="11.5703125" style="267"/>
    <col min="4097" max="4097" width="2.85546875" style="267" customWidth="1"/>
    <col min="4098" max="4098" width="6.140625" style="267" customWidth="1"/>
    <col min="4099" max="4099" width="43.85546875" style="267" customWidth="1"/>
    <col min="4100" max="4100" width="8" style="267" customWidth="1"/>
    <col min="4101" max="4101" width="5.28515625" style="267" customWidth="1"/>
    <col min="4102" max="4102" width="12.5703125" style="267" customWidth="1"/>
    <col min="4103" max="4103" width="9" style="267" customWidth="1"/>
    <col min="4104" max="4352" width="11.5703125" style="267"/>
    <col min="4353" max="4353" width="2.85546875" style="267" customWidth="1"/>
    <col min="4354" max="4354" width="6.140625" style="267" customWidth="1"/>
    <col min="4355" max="4355" width="43.85546875" style="267" customWidth="1"/>
    <col min="4356" max="4356" width="8" style="267" customWidth="1"/>
    <col min="4357" max="4357" width="5.28515625" style="267" customWidth="1"/>
    <col min="4358" max="4358" width="12.5703125" style="267" customWidth="1"/>
    <col min="4359" max="4359" width="9" style="267" customWidth="1"/>
    <col min="4360" max="4608" width="11.5703125" style="267"/>
    <col min="4609" max="4609" width="2.85546875" style="267" customWidth="1"/>
    <col min="4610" max="4610" width="6.140625" style="267" customWidth="1"/>
    <col min="4611" max="4611" width="43.85546875" style="267" customWidth="1"/>
    <col min="4612" max="4612" width="8" style="267" customWidth="1"/>
    <col min="4613" max="4613" width="5.28515625" style="267" customWidth="1"/>
    <col min="4614" max="4614" width="12.5703125" style="267" customWidth="1"/>
    <col min="4615" max="4615" width="9" style="267" customWidth="1"/>
    <col min="4616" max="4864" width="11.5703125" style="267"/>
    <col min="4865" max="4865" width="2.85546875" style="267" customWidth="1"/>
    <col min="4866" max="4866" width="6.140625" style="267" customWidth="1"/>
    <col min="4867" max="4867" width="43.85546875" style="267" customWidth="1"/>
    <col min="4868" max="4868" width="8" style="267" customWidth="1"/>
    <col min="4869" max="4869" width="5.28515625" style="267" customWidth="1"/>
    <col min="4870" max="4870" width="12.5703125" style="267" customWidth="1"/>
    <col min="4871" max="4871" width="9" style="267" customWidth="1"/>
    <col min="4872" max="5120" width="11.5703125" style="267"/>
    <col min="5121" max="5121" width="2.85546875" style="267" customWidth="1"/>
    <col min="5122" max="5122" width="6.140625" style="267" customWidth="1"/>
    <col min="5123" max="5123" width="43.85546875" style="267" customWidth="1"/>
    <col min="5124" max="5124" width="8" style="267" customWidth="1"/>
    <col min="5125" max="5125" width="5.28515625" style="267" customWidth="1"/>
    <col min="5126" max="5126" width="12.5703125" style="267" customWidth="1"/>
    <col min="5127" max="5127" width="9" style="267" customWidth="1"/>
    <col min="5128" max="5376" width="11.5703125" style="267"/>
    <col min="5377" max="5377" width="2.85546875" style="267" customWidth="1"/>
    <col min="5378" max="5378" width="6.140625" style="267" customWidth="1"/>
    <col min="5379" max="5379" width="43.85546875" style="267" customWidth="1"/>
    <col min="5380" max="5380" width="8" style="267" customWidth="1"/>
    <col min="5381" max="5381" width="5.28515625" style="267" customWidth="1"/>
    <col min="5382" max="5382" width="12.5703125" style="267" customWidth="1"/>
    <col min="5383" max="5383" width="9" style="267" customWidth="1"/>
    <col min="5384" max="5632" width="11.5703125" style="267"/>
    <col min="5633" max="5633" width="2.85546875" style="267" customWidth="1"/>
    <col min="5634" max="5634" width="6.140625" style="267" customWidth="1"/>
    <col min="5635" max="5635" width="43.85546875" style="267" customWidth="1"/>
    <col min="5636" max="5636" width="8" style="267" customWidth="1"/>
    <col min="5637" max="5637" width="5.28515625" style="267" customWidth="1"/>
    <col min="5638" max="5638" width="12.5703125" style="267" customWidth="1"/>
    <col min="5639" max="5639" width="9" style="267" customWidth="1"/>
    <col min="5640" max="5888" width="11.5703125" style="267"/>
    <col min="5889" max="5889" width="2.85546875" style="267" customWidth="1"/>
    <col min="5890" max="5890" width="6.140625" style="267" customWidth="1"/>
    <col min="5891" max="5891" width="43.85546875" style="267" customWidth="1"/>
    <col min="5892" max="5892" width="8" style="267" customWidth="1"/>
    <col min="5893" max="5893" width="5.28515625" style="267" customWidth="1"/>
    <col min="5894" max="5894" width="12.5703125" style="267" customWidth="1"/>
    <col min="5895" max="5895" width="9" style="267" customWidth="1"/>
    <col min="5896" max="6144" width="11.5703125" style="267"/>
    <col min="6145" max="6145" width="2.85546875" style="267" customWidth="1"/>
    <col min="6146" max="6146" width="6.140625" style="267" customWidth="1"/>
    <col min="6147" max="6147" width="43.85546875" style="267" customWidth="1"/>
    <col min="6148" max="6148" width="8" style="267" customWidth="1"/>
    <col min="6149" max="6149" width="5.28515625" style="267" customWidth="1"/>
    <col min="6150" max="6150" width="12.5703125" style="267" customWidth="1"/>
    <col min="6151" max="6151" width="9" style="267" customWidth="1"/>
    <col min="6152" max="6400" width="11.5703125" style="267"/>
    <col min="6401" max="6401" width="2.85546875" style="267" customWidth="1"/>
    <col min="6402" max="6402" width="6.140625" style="267" customWidth="1"/>
    <col min="6403" max="6403" width="43.85546875" style="267" customWidth="1"/>
    <col min="6404" max="6404" width="8" style="267" customWidth="1"/>
    <col min="6405" max="6405" width="5.28515625" style="267" customWidth="1"/>
    <col min="6406" max="6406" width="12.5703125" style="267" customWidth="1"/>
    <col min="6407" max="6407" width="9" style="267" customWidth="1"/>
    <col min="6408" max="6656" width="11.5703125" style="267"/>
    <col min="6657" max="6657" width="2.85546875" style="267" customWidth="1"/>
    <col min="6658" max="6658" width="6.140625" style="267" customWidth="1"/>
    <col min="6659" max="6659" width="43.85546875" style="267" customWidth="1"/>
    <col min="6660" max="6660" width="8" style="267" customWidth="1"/>
    <col min="6661" max="6661" width="5.28515625" style="267" customWidth="1"/>
    <col min="6662" max="6662" width="12.5703125" style="267" customWidth="1"/>
    <col min="6663" max="6663" width="9" style="267" customWidth="1"/>
    <col min="6664" max="6912" width="11.5703125" style="267"/>
    <col min="6913" max="6913" width="2.85546875" style="267" customWidth="1"/>
    <col min="6914" max="6914" width="6.140625" style="267" customWidth="1"/>
    <col min="6915" max="6915" width="43.85546875" style="267" customWidth="1"/>
    <col min="6916" max="6916" width="8" style="267" customWidth="1"/>
    <col min="6917" max="6917" width="5.28515625" style="267" customWidth="1"/>
    <col min="6918" max="6918" width="12.5703125" style="267" customWidth="1"/>
    <col min="6919" max="6919" width="9" style="267" customWidth="1"/>
    <col min="6920" max="7168" width="11.5703125" style="267"/>
    <col min="7169" max="7169" width="2.85546875" style="267" customWidth="1"/>
    <col min="7170" max="7170" width="6.140625" style="267" customWidth="1"/>
    <col min="7171" max="7171" width="43.85546875" style="267" customWidth="1"/>
    <col min="7172" max="7172" width="8" style="267" customWidth="1"/>
    <col min="7173" max="7173" width="5.28515625" style="267" customWidth="1"/>
    <col min="7174" max="7174" width="12.5703125" style="267" customWidth="1"/>
    <col min="7175" max="7175" width="9" style="267" customWidth="1"/>
    <col min="7176" max="7424" width="11.5703125" style="267"/>
    <col min="7425" max="7425" width="2.85546875" style="267" customWidth="1"/>
    <col min="7426" max="7426" width="6.140625" style="267" customWidth="1"/>
    <col min="7427" max="7427" width="43.85546875" style="267" customWidth="1"/>
    <col min="7428" max="7428" width="8" style="267" customWidth="1"/>
    <col min="7429" max="7429" width="5.28515625" style="267" customWidth="1"/>
    <col min="7430" max="7430" width="12.5703125" style="267" customWidth="1"/>
    <col min="7431" max="7431" width="9" style="267" customWidth="1"/>
    <col min="7432" max="7680" width="11.5703125" style="267"/>
    <col min="7681" max="7681" width="2.85546875" style="267" customWidth="1"/>
    <col min="7682" max="7682" width="6.140625" style="267" customWidth="1"/>
    <col min="7683" max="7683" width="43.85546875" style="267" customWidth="1"/>
    <col min="7684" max="7684" width="8" style="267" customWidth="1"/>
    <col min="7685" max="7685" width="5.28515625" style="267" customWidth="1"/>
    <col min="7686" max="7686" width="12.5703125" style="267" customWidth="1"/>
    <col min="7687" max="7687" width="9" style="267" customWidth="1"/>
    <col min="7688" max="7936" width="11.5703125" style="267"/>
    <col min="7937" max="7937" width="2.85546875" style="267" customWidth="1"/>
    <col min="7938" max="7938" width="6.140625" style="267" customWidth="1"/>
    <col min="7939" max="7939" width="43.85546875" style="267" customWidth="1"/>
    <col min="7940" max="7940" width="8" style="267" customWidth="1"/>
    <col min="7941" max="7941" width="5.28515625" style="267" customWidth="1"/>
    <col min="7942" max="7942" width="12.5703125" style="267" customWidth="1"/>
    <col min="7943" max="7943" width="9" style="267" customWidth="1"/>
    <col min="7944" max="8192" width="11.5703125" style="267"/>
    <col min="8193" max="8193" width="2.85546875" style="267" customWidth="1"/>
    <col min="8194" max="8194" width="6.140625" style="267" customWidth="1"/>
    <col min="8195" max="8195" width="43.85546875" style="267" customWidth="1"/>
    <col min="8196" max="8196" width="8" style="267" customWidth="1"/>
    <col min="8197" max="8197" width="5.28515625" style="267" customWidth="1"/>
    <col min="8198" max="8198" width="12.5703125" style="267" customWidth="1"/>
    <col min="8199" max="8199" width="9" style="267" customWidth="1"/>
    <col min="8200" max="8448" width="11.5703125" style="267"/>
    <col min="8449" max="8449" width="2.85546875" style="267" customWidth="1"/>
    <col min="8450" max="8450" width="6.140625" style="267" customWidth="1"/>
    <col min="8451" max="8451" width="43.85546875" style="267" customWidth="1"/>
    <col min="8452" max="8452" width="8" style="267" customWidth="1"/>
    <col min="8453" max="8453" width="5.28515625" style="267" customWidth="1"/>
    <col min="8454" max="8454" width="12.5703125" style="267" customWidth="1"/>
    <col min="8455" max="8455" width="9" style="267" customWidth="1"/>
    <col min="8456" max="8704" width="11.5703125" style="267"/>
    <col min="8705" max="8705" width="2.85546875" style="267" customWidth="1"/>
    <col min="8706" max="8706" width="6.140625" style="267" customWidth="1"/>
    <col min="8707" max="8707" width="43.85546875" style="267" customWidth="1"/>
    <col min="8708" max="8708" width="8" style="267" customWidth="1"/>
    <col min="8709" max="8709" width="5.28515625" style="267" customWidth="1"/>
    <col min="8710" max="8710" width="12.5703125" style="267" customWidth="1"/>
    <col min="8711" max="8711" width="9" style="267" customWidth="1"/>
    <col min="8712" max="8960" width="11.5703125" style="267"/>
    <col min="8961" max="8961" width="2.85546875" style="267" customWidth="1"/>
    <col min="8962" max="8962" width="6.140625" style="267" customWidth="1"/>
    <col min="8963" max="8963" width="43.85546875" style="267" customWidth="1"/>
    <col min="8964" max="8964" width="8" style="267" customWidth="1"/>
    <col min="8965" max="8965" width="5.28515625" style="267" customWidth="1"/>
    <col min="8966" max="8966" width="12.5703125" style="267" customWidth="1"/>
    <col min="8967" max="8967" width="9" style="267" customWidth="1"/>
    <col min="8968" max="9216" width="11.5703125" style="267"/>
    <col min="9217" max="9217" width="2.85546875" style="267" customWidth="1"/>
    <col min="9218" max="9218" width="6.140625" style="267" customWidth="1"/>
    <col min="9219" max="9219" width="43.85546875" style="267" customWidth="1"/>
    <col min="9220" max="9220" width="8" style="267" customWidth="1"/>
    <col min="9221" max="9221" width="5.28515625" style="267" customWidth="1"/>
    <col min="9222" max="9222" width="12.5703125" style="267" customWidth="1"/>
    <col min="9223" max="9223" width="9" style="267" customWidth="1"/>
    <col min="9224" max="9472" width="11.5703125" style="267"/>
    <col min="9473" max="9473" width="2.85546875" style="267" customWidth="1"/>
    <col min="9474" max="9474" width="6.140625" style="267" customWidth="1"/>
    <col min="9475" max="9475" width="43.85546875" style="267" customWidth="1"/>
    <col min="9476" max="9476" width="8" style="267" customWidth="1"/>
    <col min="9477" max="9477" width="5.28515625" style="267" customWidth="1"/>
    <col min="9478" max="9478" width="12.5703125" style="267" customWidth="1"/>
    <col min="9479" max="9479" width="9" style="267" customWidth="1"/>
    <col min="9480" max="9728" width="11.5703125" style="267"/>
    <col min="9729" max="9729" width="2.85546875" style="267" customWidth="1"/>
    <col min="9730" max="9730" width="6.140625" style="267" customWidth="1"/>
    <col min="9731" max="9731" width="43.85546875" style="267" customWidth="1"/>
    <col min="9732" max="9732" width="8" style="267" customWidth="1"/>
    <col min="9733" max="9733" width="5.28515625" style="267" customWidth="1"/>
    <col min="9734" max="9734" width="12.5703125" style="267" customWidth="1"/>
    <col min="9735" max="9735" width="9" style="267" customWidth="1"/>
    <col min="9736" max="9984" width="11.5703125" style="267"/>
    <col min="9985" max="9985" width="2.85546875" style="267" customWidth="1"/>
    <col min="9986" max="9986" width="6.140625" style="267" customWidth="1"/>
    <col min="9987" max="9987" width="43.85546875" style="267" customWidth="1"/>
    <col min="9988" max="9988" width="8" style="267" customWidth="1"/>
    <col min="9989" max="9989" width="5.28515625" style="267" customWidth="1"/>
    <col min="9990" max="9990" width="12.5703125" style="267" customWidth="1"/>
    <col min="9991" max="9991" width="9" style="267" customWidth="1"/>
    <col min="9992" max="10240" width="11.5703125" style="267"/>
    <col min="10241" max="10241" width="2.85546875" style="267" customWidth="1"/>
    <col min="10242" max="10242" width="6.140625" style="267" customWidth="1"/>
    <col min="10243" max="10243" width="43.85546875" style="267" customWidth="1"/>
    <col min="10244" max="10244" width="8" style="267" customWidth="1"/>
    <col min="10245" max="10245" width="5.28515625" style="267" customWidth="1"/>
    <col min="10246" max="10246" width="12.5703125" style="267" customWidth="1"/>
    <col min="10247" max="10247" width="9" style="267" customWidth="1"/>
    <col min="10248" max="10496" width="11.5703125" style="267"/>
    <col min="10497" max="10497" width="2.85546875" style="267" customWidth="1"/>
    <col min="10498" max="10498" width="6.140625" style="267" customWidth="1"/>
    <col min="10499" max="10499" width="43.85546875" style="267" customWidth="1"/>
    <col min="10500" max="10500" width="8" style="267" customWidth="1"/>
    <col min="10501" max="10501" width="5.28515625" style="267" customWidth="1"/>
    <col min="10502" max="10502" width="12.5703125" style="267" customWidth="1"/>
    <col min="10503" max="10503" width="9" style="267" customWidth="1"/>
    <col min="10504" max="10752" width="11.5703125" style="267"/>
    <col min="10753" max="10753" width="2.85546875" style="267" customWidth="1"/>
    <col min="10754" max="10754" width="6.140625" style="267" customWidth="1"/>
    <col min="10755" max="10755" width="43.85546875" style="267" customWidth="1"/>
    <col min="10756" max="10756" width="8" style="267" customWidth="1"/>
    <col min="10757" max="10757" width="5.28515625" style="267" customWidth="1"/>
    <col min="10758" max="10758" width="12.5703125" style="267" customWidth="1"/>
    <col min="10759" max="10759" width="9" style="267" customWidth="1"/>
    <col min="10760" max="11008" width="11.5703125" style="267"/>
    <col min="11009" max="11009" width="2.85546875" style="267" customWidth="1"/>
    <col min="11010" max="11010" width="6.140625" style="267" customWidth="1"/>
    <col min="11011" max="11011" width="43.85546875" style="267" customWidth="1"/>
    <col min="11012" max="11012" width="8" style="267" customWidth="1"/>
    <col min="11013" max="11013" width="5.28515625" style="267" customWidth="1"/>
    <col min="11014" max="11014" width="12.5703125" style="267" customWidth="1"/>
    <col min="11015" max="11015" width="9" style="267" customWidth="1"/>
    <col min="11016" max="11264" width="11.5703125" style="267"/>
    <col min="11265" max="11265" width="2.85546875" style="267" customWidth="1"/>
    <col min="11266" max="11266" width="6.140625" style="267" customWidth="1"/>
    <col min="11267" max="11267" width="43.85546875" style="267" customWidth="1"/>
    <col min="11268" max="11268" width="8" style="267" customWidth="1"/>
    <col min="11269" max="11269" width="5.28515625" style="267" customWidth="1"/>
    <col min="11270" max="11270" width="12.5703125" style="267" customWidth="1"/>
    <col min="11271" max="11271" width="9" style="267" customWidth="1"/>
    <col min="11272" max="11520" width="11.5703125" style="267"/>
    <col min="11521" max="11521" width="2.85546875" style="267" customWidth="1"/>
    <col min="11522" max="11522" width="6.140625" style="267" customWidth="1"/>
    <col min="11523" max="11523" width="43.85546875" style="267" customWidth="1"/>
    <col min="11524" max="11524" width="8" style="267" customWidth="1"/>
    <col min="11525" max="11525" width="5.28515625" style="267" customWidth="1"/>
    <col min="11526" max="11526" width="12.5703125" style="267" customWidth="1"/>
    <col min="11527" max="11527" width="9" style="267" customWidth="1"/>
    <col min="11528" max="11776" width="11.5703125" style="267"/>
    <col min="11777" max="11777" width="2.85546875" style="267" customWidth="1"/>
    <col min="11778" max="11778" width="6.140625" style="267" customWidth="1"/>
    <col min="11779" max="11779" width="43.85546875" style="267" customWidth="1"/>
    <col min="11780" max="11780" width="8" style="267" customWidth="1"/>
    <col min="11781" max="11781" width="5.28515625" style="267" customWidth="1"/>
    <col min="11782" max="11782" width="12.5703125" style="267" customWidth="1"/>
    <col min="11783" max="11783" width="9" style="267" customWidth="1"/>
    <col min="11784" max="12032" width="11.5703125" style="267"/>
    <col min="12033" max="12033" width="2.85546875" style="267" customWidth="1"/>
    <col min="12034" max="12034" width="6.140625" style="267" customWidth="1"/>
    <col min="12035" max="12035" width="43.85546875" style="267" customWidth="1"/>
    <col min="12036" max="12036" width="8" style="267" customWidth="1"/>
    <col min="12037" max="12037" width="5.28515625" style="267" customWidth="1"/>
    <col min="12038" max="12038" width="12.5703125" style="267" customWidth="1"/>
    <col min="12039" max="12039" width="9" style="267" customWidth="1"/>
    <col min="12040" max="12288" width="11.5703125" style="267"/>
    <col min="12289" max="12289" width="2.85546875" style="267" customWidth="1"/>
    <col min="12290" max="12290" width="6.140625" style="267" customWidth="1"/>
    <col min="12291" max="12291" width="43.85546875" style="267" customWidth="1"/>
    <col min="12292" max="12292" width="8" style="267" customWidth="1"/>
    <col min="12293" max="12293" width="5.28515625" style="267" customWidth="1"/>
    <col min="12294" max="12294" width="12.5703125" style="267" customWidth="1"/>
    <col min="12295" max="12295" width="9" style="267" customWidth="1"/>
    <col min="12296" max="12544" width="11.5703125" style="267"/>
    <col min="12545" max="12545" width="2.85546875" style="267" customWidth="1"/>
    <col min="12546" max="12546" width="6.140625" style="267" customWidth="1"/>
    <col min="12547" max="12547" width="43.85546875" style="267" customWidth="1"/>
    <col min="12548" max="12548" width="8" style="267" customWidth="1"/>
    <col min="12549" max="12549" width="5.28515625" style="267" customWidth="1"/>
    <col min="12550" max="12550" width="12.5703125" style="267" customWidth="1"/>
    <col min="12551" max="12551" width="9" style="267" customWidth="1"/>
    <col min="12552" max="12800" width="11.5703125" style="267"/>
    <col min="12801" max="12801" width="2.85546875" style="267" customWidth="1"/>
    <col min="12802" max="12802" width="6.140625" style="267" customWidth="1"/>
    <col min="12803" max="12803" width="43.85546875" style="267" customWidth="1"/>
    <col min="12804" max="12804" width="8" style="267" customWidth="1"/>
    <col min="12805" max="12805" width="5.28515625" style="267" customWidth="1"/>
    <col min="12806" max="12806" width="12.5703125" style="267" customWidth="1"/>
    <col min="12807" max="12807" width="9" style="267" customWidth="1"/>
    <col min="12808" max="13056" width="11.5703125" style="267"/>
    <col min="13057" max="13057" width="2.85546875" style="267" customWidth="1"/>
    <col min="13058" max="13058" width="6.140625" style="267" customWidth="1"/>
    <col min="13059" max="13059" width="43.85546875" style="267" customWidth="1"/>
    <col min="13060" max="13060" width="8" style="267" customWidth="1"/>
    <col min="13061" max="13061" width="5.28515625" style="267" customWidth="1"/>
    <col min="13062" max="13062" width="12.5703125" style="267" customWidth="1"/>
    <col min="13063" max="13063" width="9" style="267" customWidth="1"/>
    <col min="13064" max="13312" width="11.5703125" style="267"/>
    <col min="13313" max="13313" width="2.85546875" style="267" customWidth="1"/>
    <col min="13314" max="13314" width="6.140625" style="267" customWidth="1"/>
    <col min="13315" max="13315" width="43.85546875" style="267" customWidth="1"/>
    <col min="13316" max="13316" width="8" style="267" customWidth="1"/>
    <col min="13317" max="13317" width="5.28515625" style="267" customWidth="1"/>
    <col min="13318" max="13318" width="12.5703125" style="267" customWidth="1"/>
    <col min="13319" max="13319" width="9" style="267" customWidth="1"/>
    <col min="13320" max="13568" width="11.5703125" style="267"/>
    <col min="13569" max="13569" width="2.85546875" style="267" customWidth="1"/>
    <col min="13570" max="13570" width="6.140625" style="267" customWidth="1"/>
    <col min="13571" max="13571" width="43.85546875" style="267" customWidth="1"/>
    <col min="13572" max="13572" width="8" style="267" customWidth="1"/>
    <col min="13573" max="13573" width="5.28515625" style="267" customWidth="1"/>
    <col min="13574" max="13574" width="12.5703125" style="267" customWidth="1"/>
    <col min="13575" max="13575" width="9" style="267" customWidth="1"/>
    <col min="13576" max="13824" width="11.5703125" style="267"/>
    <col min="13825" max="13825" width="2.85546875" style="267" customWidth="1"/>
    <col min="13826" max="13826" width="6.140625" style="267" customWidth="1"/>
    <col min="13827" max="13827" width="43.85546875" style="267" customWidth="1"/>
    <col min="13828" max="13828" width="8" style="267" customWidth="1"/>
    <col min="13829" max="13829" width="5.28515625" style="267" customWidth="1"/>
    <col min="13830" max="13830" width="12.5703125" style="267" customWidth="1"/>
    <col min="13831" max="13831" width="9" style="267" customWidth="1"/>
    <col min="13832" max="14080" width="11.5703125" style="267"/>
    <col min="14081" max="14081" width="2.85546875" style="267" customWidth="1"/>
    <col min="14082" max="14082" width="6.140625" style="267" customWidth="1"/>
    <col min="14083" max="14083" width="43.85546875" style="267" customWidth="1"/>
    <col min="14084" max="14084" width="8" style="267" customWidth="1"/>
    <col min="14085" max="14085" width="5.28515625" style="267" customWidth="1"/>
    <col min="14086" max="14086" width="12.5703125" style="267" customWidth="1"/>
    <col min="14087" max="14087" width="9" style="267" customWidth="1"/>
    <col min="14088" max="14336" width="11.5703125" style="267"/>
    <col min="14337" max="14337" width="2.85546875" style="267" customWidth="1"/>
    <col min="14338" max="14338" width="6.140625" style="267" customWidth="1"/>
    <col min="14339" max="14339" width="43.85546875" style="267" customWidth="1"/>
    <col min="14340" max="14340" width="8" style="267" customWidth="1"/>
    <col min="14341" max="14341" width="5.28515625" style="267" customWidth="1"/>
    <col min="14342" max="14342" width="12.5703125" style="267" customWidth="1"/>
    <col min="14343" max="14343" width="9" style="267" customWidth="1"/>
    <col min="14344" max="14592" width="11.5703125" style="267"/>
    <col min="14593" max="14593" width="2.85546875" style="267" customWidth="1"/>
    <col min="14594" max="14594" width="6.140625" style="267" customWidth="1"/>
    <col min="14595" max="14595" width="43.85546875" style="267" customWidth="1"/>
    <col min="14596" max="14596" width="8" style="267" customWidth="1"/>
    <col min="14597" max="14597" width="5.28515625" style="267" customWidth="1"/>
    <col min="14598" max="14598" width="12.5703125" style="267" customWidth="1"/>
    <col min="14599" max="14599" width="9" style="267" customWidth="1"/>
    <col min="14600" max="14848" width="11.5703125" style="267"/>
    <col min="14849" max="14849" width="2.85546875" style="267" customWidth="1"/>
    <col min="14850" max="14850" width="6.140625" style="267" customWidth="1"/>
    <col min="14851" max="14851" width="43.85546875" style="267" customWidth="1"/>
    <col min="14852" max="14852" width="8" style="267" customWidth="1"/>
    <col min="14853" max="14853" width="5.28515625" style="267" customWidth="1"/>
    <col min="14854" max="14854" width="12.5703125" style="267" customWidth="1"/>
    <col min="14855" max="14855" width="9" style="267" customWidth="1"/>
    <col min="14856" max="15104" width="11.5703125" style="267"/>
    <col min="15105" max="15105" width="2.85546875" style="267" customWidth="1"/>
    <col min="15106" max="15106" width="6.140625" style="267" customWidth="1"/>
    <col min="15107" max="15107" width="43.85546875" style="267" customWidth="1"/>
    <col min="15108" max="15108" width="8" style="267" customWidth="1"/>
    <col min="15109" max="15109" width="5.28515625" style="267" customWidth="1"/>
    <col min="15110" max="15110" width="12.5703125" style="267" customWidth="1"/>
    <col min="15111" max="15111" width="9" style="267" customWidth="1"/>
    <col min="15112" max="15360" width="11.5703125" style="267"/>
    <col min="15361" max="15361" width="2.85546875" style="267" customWidth="1"/>
    <col min="15362" max="15362" width="6.140625" style="267" customWidth="1"/>
    <col min="15363" max="15363" width="43.85546875" style="267" customWidth="1"/>
    <col min="15364" max="15364" width="8" style="267" customWidth="1"/>
    <col min="15365" max="15365" width="5.28515625" style="267" customWidth="1"/>
    <col min="15366" max="15366" width="12.5703125" style="267" customWidth="1"/>
    <col min="15367" max="15367" width="9" style="267" customWidth="1"/>
    <col min="15368" max="15616" width="11.5703125" style="267"/>
    <col min="15617" max="15617" width="2.85546875" style="267" customWidth="1"/>
    <col min="15618" max="15618" width="6.140625" style="267" customWidth="1"/>
    <col min="15619" max="15619" width="43.85546875" style="267" customWidth="1"/>
    <col min="15620" max="15620" width="8" style="267" customWidth="1"/>
    <col min="15621" max="15621" width="5.28515625" style="267" customWidth="1"/>
    <col min="15622" max="15622" width="12.5703125" style="267" customWidth="1"/>
    <col min="15623" max="15623" width="9" style="267" customWidth="1"/>
    <col min="15624" max="15872" width="11.5703125" style="267"/>
    <col min="15873" max="15873" width="2.85546875" style="267" customWidth="1"/>
    <col min="15874" max="15874" width="6.140625" style="267" customWidth="1"/>
    <col min="15875" max="15875" width="43.85546875" style="267" customWidth="1"/>
    <col min="15876" max="15876" width="8" style="267" customWidth="1"/>
    <col min="15877" max="15877" width="5.28515625" style="267" customWidth="1"/>
    <col min="15878" max="15878" width="12.5703125" style="267" customWidth="1"/>
    <col min="15879" max="15879" width="9" style="267" customWidth="1"/>
    <col min="15880" max="16128" width="11.5703125" style="267"/>
    <col min="16129" max="16129" width="2.85546875" style="267" customWidth="1"/>
    <col min="16130" max="16130" width="6.140625" style="267" customWidth="1"/>
    <col min="16131" max="16131" width="43.85546875" style="267" customWidth="1"/>
    <col min="16132" max="16132" width="8" style="267" customWidth="1"/>
    <col min="16133" max="16133" width="5.28515625" style="267" customWidth="1"/>
    <col min="16134" max="16134" width="12.5703125" style="267" customWidth="1"/>
    <col min="16135" max="16135" width="9" style="267" customWidth="1"/>
    <col min="16136" max="16384" width="11.5703125" style="267"/>
  </cols>
  <sheetData>
    <row r="1" spans="1:7" x14ac:dyDescent="0.2">
      <c r="C1" s="267" t="s">
        <v>1533</v>
      </c>
    </row>
    <row r="2" spans="1:7" x14ac:dyDescent="0.2">
      <c r="C2" s="267" t="s">
        <v>1457</v>
      </c>
    </row>
    <row r="3" spans="1:7" x14ac:dyDescent="0.2">
      <c r="C3" s="267" t="s">
        <v>1458</v>
      </c>
    </row>
    <row r="5" spans="1:7" x14ac:dyDescent="0.2">
      <c r="C5" s="267" t="s">
        <v>1459</v>
      </c>
    </row>
    <row r="6" spans="1:7" x14ac:dyDescent="0.2">
      <c r="A6" s="267" t="s">
        <v>1460</v>
      </c>
      <c r="B6" s="267" t="s">
        <v>1461</v>
      </c>
      <c r="C6" s="267" t="s">
        <v>6</v>
      </c>
      <c r="D6" s="267" t="s">
        <v>1462</v>
      </c>
      <c r="E6" s="267" t="s">
        <v>1463</v>
      </c>
      <c r="F6" s="267" t="s">
        <v>1464</v>
      </c>
      <c r="G6" s="267" t="s">
        <v>1465</v>
      </c>
    </row>
    <row r="7" spans="1:7" x14ac:dyDescent="0.2">
      <c r="A7" s="267">
        <v>1</v>
      </c>
      <c r="B7" s="267">
        <v>0</v>
      </c>
      <c r="C7" s="267" t="s">
        <v>1549</v>
      </c>
      <c r="D7" s="267">
        <v>1</v>
      </c>
      <c r="E7" s="267" t="s">
        <v>1299</v>
      </c>
      <c r="G7" s="267">
        <f>D7*F7</f>
        <v>0</v>
      </c>
    </row>
    <row r="8" spans="1:7" x14ac:dyDescent="0.2">
      <c r="C8" s="267" t="s">
        <v>1466</v>
      </c>
    </row>
    <row r="9" spans="1:7" x14ac:dyDescent="0.2">
      <c r="A9" s="267">
        <v>2</v>
      </c>
      <c r="B9" s="267">
        <v>0</v>
      </c>
      <c r="C9" s="267" t="s">
        <v>32</v>
      </c>
      <c r="D9" s="267">
        <v>1</v>
      </c>
      <c r="E9" s="267" t="s">
        <v>815</v>
      </c>
      <c r="G9" s="267">
        <f t="shared" ref="G9:G44" si="0">D9*F9</f>
        <v>0</v>
      </c>
    </row>
    <row r="10" spans="1:7" x14ac:dyDescent="0.2">
      <c r="A10" s="267">
        <v>3</v>
      </c>
      <c r="B10" s="267">
        <v>0</v>
      </c>
      <c r="C10" s="267" t="s">
        <v>1467</v>
      </c>
      <c r="D10" s="267">
        <v>1</v>
      </c>
      <c r="E10" s="267" t="s">
        <v>815</v>
      </c>
      <c r="G10" s="267">
        <f t="shared" si="0"/>
        <v>0</v>
      </c>
    </row>
    <row r="11" spans="1:7" x14ac:dyDescent="0.2">
      <c r="A11" s="267">
        <v>4</v>
      </c>
      <c r="B11" s="267">
        <v>0</v>
      </c>
      <c r="C11" s="267" t="s">
        <v>1468</v>
      </c>
      <c r="D11" s="267">
        <v>1</v>
      </c>
      <c r="E11" s="267" t="s">
        <v>1299</v>
      </c>
      <c r="G11" s="267">
        <f t="shared" si="0"/>
        <v>0</v>
      </c>
    </row>
    <row r="12" spans="1:7" x14ac:dyDescent="0.2">
      <c r="A12" s="267">
        <v>5</v>
      </c>
      <c r="B12" s="267">
        <v>0</v>
      </c>
      <c r="C12" s="267" t="s">
        <v>1469</v>
      </c>
      <c r="D12" s="267">
        <v>1</v>
      </c>
      <c r="E12" s="267" t="s">
        <v>1299</v>
      </c>
      <c r="G12" s="267">
        <f t="shared" si="0"/>
        <v>0</v>
      </c>
    </row>
    <row r="13" spans="1:7" x14ac:dyDescent="0.2">
      <c r="A13" s="267">
        <v>6</v>
      </c>
      <c r="B13" s="267">
        <v>0</v>
      </c>
      <c r="C13" s="267" t="s">
        <v>1470</v>
      </c>
      <c r="D13" s="267">
        <v>1</v>
      </c>
      <c r="E13" s="267" t="s">
        <v>1299</v>
      </c>
      <c r="G13" s="267">
        <f t="shared" si="0"/>
        <v>0</v>
      </c>
    </row>
    <row r="14" spans="1:7" x14ac:dyDescent="0.2">
      <c r="A14" s="267">
        <v>7</v>
      </c>
      <c r="B14" s="267">
        <v>0</v>
      </c>
      <c r="C14" s="267" t="s">
        <v>1471</v>
      </c>
      <c r="D14" s="267">
        <v>1</v>
      </c>
      <c r="E14" s="267" t="s">
        <v>815</v>
      </c>
      <c r="G14" s="267">
        <f t="shared" si="0"/>
        <v>0</v>
      </c>
    </row>
    <row r="15" spans="1:7" x14ac:dyDescent="0.2">
      <c r="A15" s="267">
        <v>8</v>
      </c>
      <c r="B15" s="267">
        <v>0</v>
      </c>
      <c r="C15" s="267" t="s">
        <v>1472</v>
      </c>
      <c r="D15" s="267">
        <v>1</v>
      </c>
      <c r="E15" s="267" t="s">
        <v>815</v>
      </c>
      <c r="G15" s="267">
        <f t="shared" si="0"/>
        <v>0</v>
      </c>
    </row>
    <row r="16" spans="1:7" x14ac:dyDescent="0.2">
      <c r="A16" s="267">
        <v>9</v>
      </c>
      <c r="B16" s="267">
        <v>124</v>
      </c>
      <c r="C16" s="267" t="s">
        <v>1473</v>
      </c>
      <c r="D16" s="267">
        <v>6</v>
      </c>
      <c r="E16" s="267" t="s">
        <v>1299</v>
      </c>
      <c r="G16" s="267">
        <f t="shared" si="0"/>
        <v>0</v>
      </c>
    </row>
    <row r="17" spans="1:7" x14ac:dyDescent="0.2">
      <c r="A17" s="267">
        <v>10</v>
      </c>
      <c r="B17" s="267">
        <v>167</v>
      </c>
      <c r="C17" s="267" t="s">
        <v>1474</v>
      </c>
      <c r="D17" s="267">
        <v>1</v>
      </c>
      <c r="E17" s="267" t="s">
        <v>1299</v>
      </c>
      <c r="G17" s="267">
        <f t="shared" si="0"/>
        <v>0</v>
      </c>
    </row>
    <row r="18" spans="1:7" x14ac:dyDescent="0.2">
      <c r="A18" s="267">
        <v>11</v>
      </c>
      <c r="B18" s="267">
        <v>160</v>
      </c>
      <c r="C18" s="267" t="s">
        <v>1475</v>
      </c>
      <c r="D18" s="267">
        <v>6</v>
      </c>
      <c r="E18" s="267" t="s">
        <v>1299</v>
      </c>
      <c r="G18" s="267">
        <f t="shared" si="0"/>
        <v>0</v>
      </c>
    </row>
    <row r="19" spans="1:7" x14ac:dyDescent="0.2">
      <c r="A19" s="267">
        <v>12</v>
      </c>
      <c r="B19" s="267">
        <v>168</v>
      </c>
      <c r="C19" s="267" t="s">
        <v>1476</v>
      </c>
      <c r="D19" s="267">
        <v>95</v>
      </c>
      <c r="E19" s="267" t="s">
        <v>269</v>
      </c>
      <c r="G19" s="267">
        <f t="shared" si="0"/>
        <v>0</v>
      </c>
    </row>
    <row r="20" spans="1:7" x14ac:dyDescent="0.2">
      <c r="A20" s="267">
        <v>13</v>
      </c>
      <c r="B20" s="267">
        <v>169</v>
      </c>
      <c r="C20" s="267" t="s">
        <v>1477</v>
      </c>
      <c r="D20" s="267">
        <v>50</v>
      </c>
      <c r="E20" s="267" t="s">
        <v>269</v>
      </c>
      <c r="G20" s="267">
        <f t="shared" si="0"/>
        <v>0</v>
      </c>
    </row>
    <row r="21" spans="1:7" x14ac:dyDescent="0.2">
      <c r="A21" s="267">
        <v>14</v>
      </c>
      <c r="B21" s="267">
        <v>170</v>
      </c>
      <c r="C21" s="267" t="s">
        <v>1478</v>
      </c>
      <c r="D21" s="267">
        <v>2</v>
      </c>
      <c r="E21" s="267" t="s">
        <v>269</v>
      </c>
      <c r="G21" s="267">
        <f t="shared" si="0"/>
        <v>0</v>
      </c>
    </row>
    <row r="22" spans="1:7" x14ac:dyDescent="0.2">
      <c r="A22" s="267">
        <v>15</v>
      </c>
      <c r="B22" s="267">
        <v>92</v>
      </c>
      <c r="C22" s="267" t="s">
        <v>1479</v>
      </c>
      <c r="D22" s="267">
        <v>177</v>
      </c>
      <c r="E22" s="267" t="s">
        <v>269</v>
      </c>
      <c r="G22" s="267">
        <f t="shared" si="0"/>
        <v>0</v>
      </c>
    </row>
    <row r="23" spans="1:7" x14ac:dyDescent="0.2">
      <c r="A23" s="267">
        <v>16</v>
      </c>
      <c r="B23" s="267">
        <v>0</v>
      </c>
      <c r="C23" s="267" t="s">
        <v>1480</v>
      </c>
      <c r="D23" s="267">
        <v>145</v>
      </c>
      <c r="E23" s="267" t="s">
        <v>269</v>
      </c>
      <c r="G23" s="267">
        <f t="shared" si="0"/>
        <v>0</v>
      </c>
    </row>
    <row r="24" spans="1:7" x14ac:dyDescent="0.2">
      <c r="A24" s="267">
        <v>17</v>
      </c>
      <c r="B24" s="267">
        <v>0</v>
      </c>
      <c r="C24" s="267" t="s">
        <v>1481</v>
      </c>
      <c r="D24" s="267">
        <v>2</v>
      </c>
      <c r="E24" s="267" t="s">
        <v>269</v>
      </c>
      <c r="G24" s="267">
        <f t="shared" si="0"/>
        <v>0</v>
      </c>
    </row>
    <row r="25" spans="1:7" x14ac:dyDescent="0.2">
      <c r="A25" s="267">
        <v>18</v>
      </c>
      <c r="B25" s="267">
        <v>42</v>
      </c>
      <c r="C25" s="267" t="s">
        <v>1482</v>
      </c>
      <c r="D25" s="267">
        <v>19</v>
      </c>
      <c r="E25" s="267" t="s">
        <v>1299</v>
      </c>
      <c r="G25" s="267">
        <f t="shared" si="0"/>
        <v>0</v>
      </c>
    </row>
    <row r="26" spans="1:7" x14ac:dyDescent="0.2">
      <c r="A26" s="267">
        <v>19</v>
      </c>
      <c r="B26" s="267">
        <v>0</v>
      </c>
      <c r="C26" s="267" t="s">
        <v>1483</v>
      </c>
      <c r="D26" s="267">
        <v>2</v>
      </c>
      <c r="E26" s="267" t="s">
        <v>1299</v>
      </c>
      <c r="G26" s="267">
        <f t="shared" si="0"/>
        <v>0</v>
      </c>
    </row>
    <row r="27" spans="1:7" x14ac:dyDescent="0.2">
      <c r="A27" s="267">
        <v>20</v>
      </c>
      <c r="B27" s="267">
        <v>0</v>
      </c>
      <c r="C27" s="267" t="s">
        <v>1484</v>
      </c>
      <c r="D27" s="267">
        <v>1</v>
      </c>
      <c r="E27" s="267" t="s">
        <v>1299</v>
      </c>
      <c r="G27" s="267">
        <f t="shared" si="0"/>
        <v>0</v>
      </c>
    </row>
    <row r="28" spans="1:7" x14ac:dyDescent="0.2">
      <c r="A28" s="267">
        <v>21</v>
      </c>
      <c r="B28" s="267">
        <v>0</v>
      </c>
      <c r="C28" s="267" t="s">
        <v>1485</v>
      </c>
      <c r="D28" s="267">
        <v>1</v>
      </c>
      <c r="E28" s="267" t="s">
        <v>1299</v>
      </c>
      <c r="G28" s="267">
        <f t="shared" si="0"/>
        <v>0</v>
      </c>
    </row>
    <row r="29" spans="1:7" x14ac:dyDescent="0.2">
      <c r="A29" s="267">
        <v>22</v>
      </c>
      <c r="B29" s="267">
        <v>0</v>
      </c>
      <c r="C29" s="267" t="s">
        <v>1487</v>
      </c>
      <c r="D29" s="267">
        <v>1</v>
      </c>
      <c r="E29" s="267" t="s">
        <v>1299</v>
      </c>
      <c r="G29" s="267">
        <f t="shared" si="0"/>
        <v>0</v>
      </c>
    </row>
    <row r="30" spans="1:7" x14ac:dyDescent="0.2">
      <c r="A30" s="267">
        <v>23</v>
      </c>
      <c r="B30" s="267">
        <v>0</v>
      </c>
      <c r="C30" s="267" t="s">
        <v>1488</v>
      </c>
      <c r="D30" s="267">
        <v>2</v>
      </c>
      <c r="E30" s="267" t="s">
        <v>1299</v>
      </c>
      <c r="G30" s="267">
        <f t="shared" si="0"/>
        <v>0</v>
      </c>
    </row>
    <row r="31" spans="1:7" x14ac:dyDescent="0.2">
      <c r="A31" s="267">
        <v>24</v>
      </c>
      <c r="B31" s="267">
        <v>0</v>
      </c>
      <c r="C31" s="267" t="s">
        <v>1489</v>
      </c>
      <c r="D31" s="267">
        <v>1</v>
      </c>
      <c r="E31" s="267" t="s">
        <v>1299</v>
      </c>
      <c r="G31" s="267">
        <f t="shared" si="0"/>
        <v>0</v>
      </c>
    </row>
    <row r="32" spans="1:7" x14ac:dyDescent="0.2">
      <c r="A32" s="267">
        <v>25</v>
      </c>
      <c r="B32" s="267">
        <v>0</v>
      </c>
      <c r="C32" s="267" t="s">
        <v>1490</v>
      </c>
      <c r="D32" s="267">
        <v>1</v>
      </c>
      <c r="E32" s="267" t="s">
        <v>1299</v>
      </c>
      <c r="G32" s="267">
        <f t="shared" si="0"/>
        <v>0</v>
      </c>
    </row>
    <row r="33" spans="1:7" x14ac:dyDescent="0.2">
      <c r="A33" s="267">
        <v>26</v>
      </c>
      <c r="B33" s="267">
        <v>0</v>
      </c>
      <c r="C33" s="267" t="s">
        <v>1491</v>
      </c>
      <c r="D33" s="267">
        <v>1</v>
      </c>
      <c r="E33" s="267" t="s">
        <v>1299</v>
      </c>
      <c r="G33" s="267">
        <f t="shared" si="0"/>
        <v>0</v>
      </c>
    </row>
    <row r="34" spans="1:7" x14ac:dyDescent="0.2">
      <c r="A34" s="267">
        <v>27</v>
      </c>
      <c r="B34" s="267">
        <v>0</v>
      </c>
      <c r="C34" s="267" t="s">
        <v>1492</v>
      </c>
      <c r="D34" s="267">
        <v>1</v>
      </c>
      <c r="E34" s="267" t="s">
        <v>1299</v>
      </c>
      <c r="G34" s="267">
        <f t="shared" si="0"/>
        <v>0</v>
      </c>
    </row>
    <row r="35" spans="1:7" x14ac:dyDescent="0.2">
      <c r="A35" s="267">
        <v>28</v>
      </c>
      <c r="B35" s="267">
        <v>0</v>
      </c>
      <c r="C35" s="267" t="s">
        <v>1494</v>
      </c>
      <c r="D35" s="267">
        <v>1</v>
      </c>
      <c r="E35" s="267" t="s">
        <v>1299</v>
      </c>
      <c r="G35" s="267">
        <f t="shared" si="0"/>
        <v>0</v>
      </c>
    </row>
    <row r="36" spans="1:7" x14ac:dyDescent="0.2">
      <c r="A36" s="267">
        <v>29</v>
      </c>
      <c r="B36" s="267">
        <v>0</v>
      </c>
      <c r="C36" s="267" t="s">
        <v>1495</v>
      </c>
      <c r="D36" s="267">
        <v>2</v>
      </c>
      <c r="E36" s="267" t="s">
        <v>1299</v>
      </c>
      <c r="G36" s="267">
        <f t="shared" si="0"/>
        <v>0</v>
      </c>
    </row>
    <row r="37" spans="1:7" x14ac:dyDescent="0.2">
      <c r="A37" s="267">
        <v>30</v>
      </c>
      <c r="B37" s="267">
        <v>47</v>
      </c>
      <c r="C37" s="267" t="s">
        <v>1496</v>
      </c>
      <c r="D37" s="267">
        <v>15</v>
      </c>
      <c r="E37" s="267" t="s">
        <v>839</v>
      </c>
      <c r="G37" s="267">
        <f t="shared" si="0"/>
        <v>0</v>
      </c>
    </row>
    <row r="38" spans="1:7" x14ac:dyDescent="0.2">
      <c r="A38" s="267">
        <v>31</v>
      </c>
      <c r="B38" s="267">
        <v>0</v>
      </c>
      <c r="C38" s="267" t="s">
        <v>1497</v>
      </c>
      <c r="D38" s="267">
        <v>15</v>
      </c>
      <c r="E38" s="267" t="s">
        <v>815</v>
      </c>
      <c r="G38" s="267">
        <f t="shared" si="0"/>
        <v>0</v>
      </c>
    </row>
    <row r="39" spans="1:7" x14ac:dyDescent="0.2">
      <c r="A39" s="267">
        <v>32</v>
      </c>
      <c r="B39" s="267">
        <v>487</v>
      </c>
      <c r="C39" s="267" t="s">
        <v>1498</v>
      </c>
      <c r="D39" s="267">
        <v>3</v>
      </c>
      <c r="E39" s="267" t="s">
        <v>1299</v>
      </c>
      <c r="G39" s="267">
        <f t="shared" si="0"/>
        <v>0</v>
      </c>
    </row>
    <row r="40" spans="1:7" x14ac:dyDescent="0.2">
      <c r="A40" s="267">
        <v>33</v>
      </c>
      <c r="B40" s="267">
        <v>0</v>
      </c>
      <c r="C40" s="267" t="s">
        <v>1499</v>
      </c>
      <c r="D40" s="267">
        <v>3</v>
      </c>
      <c r="E40" s="267" t="s">
        <v>1299</v>
      </c>
      <c r="G40" s="267">
        <f t="shared" si="0"/>
        <v>0</v>
      </c>
    </row>
    <row r="41" spans="1:7" x14ac:dyDescent="0.2">
      <c r="A41" s="267">
        <v>34</v>
      </c>
      <c r="B41" s="267">
        <v>173</v>
      </c>
      <c r="C41" s="267" t="s">
        <v>1500</v>
      </c>
      <c r="D41" s="267">
        <v>11</v>
      </c>
      <c r="E41" s="267" t="s">
        <v>1299</v>
      </c>
      <c r="G41" s="267">
        <f t="shared" si="0"/>
        <v>0</v>
      </c>
    </row>
    <row r="42" spans="1:7" x14ac:dyDescent="0.2">
      <c r="A42" s="267">
        <v>35</v>
      </c>
      <c r="B42" s="267">
        <v>293</v>
      </c>
      <c r="C42" s="267" t="s">
        <v>1501</v>
      </c>
      <c r="D42" s="267">
        <v>3</v>
      </c>
      <c r="E42" s="267" t="s">
        <v>1299</v>
      </c>
      <c r="G42" s="267">
        <f t="shared" si="0"/>
        <v>0</v>
      </c>
    </row>
    <row r="43" spans="1:7" x14ac:dyDescent="0.2">
      <c r="A43" s="267">
        <v>36</v>
      </c>
      <c r="B43" s="267">
        <v>0</v>
      </c>
      <c r="C43" s="267" t="s">
        <v>1502</v>
      </c>
      <c r="D43" s="267">
        <v>8</v>
      </c>
      <c r="E43" s="267" t="s">
        <v>1503</v>
      </c>
      <c r="G43" s="267">
        <f t="shared" si="0"/>
        <v>0</v>
      </c>
    </row>
    <row r="44" spans="1:7" x14ac:dyDescent="0.2">
      <c r="A44" s="267">
        <v>37</v>
      </c>
      <c r="B44" s="267">
        <v>0</v>
      </c>
      <c r="C44" s="267" t="s">
        <v>1504</v>
      </c>
      <c r="D44" s="267">
        <v>1</v>
      </c>
      <c r="E44" s="267" t="s">
        <v>815</v>
      </c>
      <c r="G44" s="267">
        <f t="shared" si="0"/>
        <v>0</v>
      </c>
    </row>
    <row r="45" spans="1:7" x14ac:dyDescent="0.2">
      <c r="C45" s="267" t="s">
        <v>1505</v>
      </c>
      <c r="G45" s="267">
        <f>SUM(G7:G44)</f>
        <v>0</v>
      </c>
    </row>
    <row r="47" spans="1:7" x14ac:dyDescent="0.2">
      <c r="C47" s="267" t="s">
        <v>1506</v>
      </c>
    </row>
    <row r="48" spans="1:7" x14ac:dyDescent="0.2">
      <c r="A48" s="267" t="s">
        <v>1460</v>
      </c>
      <c r="B48" s="267" t="s">
        <v>1461</v>
      </c>
      <c r="C48" s="267" t="s">
        <v>6</v>
      </c>
      <c r="D48" s="267" t="s">
        <v>1462</v>
      </c>
      <c r="E48" s="267" t="s">
        <v>1463</v>
      </c>
      <c r="F48" s="267" t="s">
        <v>1464</v>
      </c>
      <c r="G48" s="267" t="s">
        <v>1465</v>
      </c>
    </row>
    <row r="49" spans="1:7" x14ac:dyDescent="0.2">
      <c r="A49" s="267">
        <v>1</v>
      </c>
      <c r="B49" s="267">
        <v>1390</v>
      </c>
      <c r="C49" s="267" t="s">
        <v>1507</v>
      </c>
      <c r="D49" s="267">
        <v>1</v>
      </c>
      <c r="E49" s="267" t="s">
        <v>815</v>
      </c>
      <c r="G49" s="267">
        <f>D49*F49</f>
        <v>0</v>
      </c>
    </row>
    <row r="50" spans="1:7" x14ac:dyDescent="0.2">
      <c r="A50" s="267">
        <v>2</v>
      </c>
      <c r="B50" s="267">
        <v>66</v>
      </c>
      <c r="C50" s="267" t="s">
        <v>1508</v>
      </c>
      <c r="D50" s="267">
        <v>1</v>
      </c>
      <c r="E50" s="267" t="s">
        <v>815</v>
      </c>
      <c r="G50" s="267">
        <f t="shared" ref="G50:G68" si="1">D50*F50</f>
        <v>0</v>
      </c>
    </row>
    <row r="51" spans="1:7" x14ac:dyDescent="0.2">
      <c r="A51" s="267">
        <v>3</v>
      </c>
      <c r="B51" s="267">
        <v>67</v>
      </c>
      <c r="C51" s="267" t="s">
        <v>1509</v>
      </c>
      <c r="D51" s="267">
        <v>1</v>
      </c>
      <c r="E51" s="267" t="s">
        <v>815</v>
      </c>
      <c r="G51" s="267">
        <f t="shared" si="1"/>
        <v>0</v>
      </c>
    </row>
    <row r="52" spans="1:7" x14ac:dyDescent="0.2">
      <c r="A52" s="267">
        <v>4</v>
      </c>
      <c r="B52" s="267">
        <v>125</v>
      </c>
      <c r="C52" s="267" t="s">
        <v>1510</v>
      </c>
      <c r="D52" s="267">
        <v>1</v>
      </c>
      <c r="E52" s="267" t="s">
        <v>1299</v>
      </c>
      <c r="G52" s="267">
        <f t="shared" si="1"/>
        <v>0</v>
      </c>
    </row>
    <row r="53" spans="1:7" x14ac:dyDescent="0.2">
      <c r="C53" s="267" t="s">
        <v>1511</v>
      </c>
    </row>
    <row r="54" spans="1:7" x14ac:dyDescent="0.2">
      <c r="A54" s="267">
        <v>5</v>
      </c>
      <c r="B54" s="267">
        <v>68</v>
      </c>
      <c r="C54" s="267" t="s">
        <v>1512</v>
      </c>
      <c r="D54" s="267">
        <v>1</v>
      </c>
      <c r="E54" s="267" t="s">
        <v>1299</v>
      </c>
      <c r="G54" s="267">
        <f t="shared" si="1"/>
        <v>0</v>
      </c>
    </row>
    <row r="55" spans="1:7" x14ac:dyDescent="0.2">
      <c r="A55" s="267">
        <v>6</v>
      </c>
      <c r="B55" s="267">
        <v>0</v>
      </c>
      <c r="C55" s="267" t="s">
        <v>1513</v>
      </c>
      <c r="D55" s="267">
        <v>1</v>
      </c>
      <c r="E55" s="267" t="s">
        <v>1299</v>
      </c>
      <c r="G55" s="267">
        <f t="shared" si="1"/>
        <v>0</v>
      </c>
    </row>
    <row r="56" spans="1:7" x14ac:dyDescent="0.2">
      <c r="C56" s="267" t="s">
        <v>1514</v>
      </c>
    </row>
    <row r="57" spans="1:7" x14ac:dyDescent="0.2">
      <c r="A57" s="267">
        <v>7</v>
      </c>
      <c r="B57" s="267">
        <v>71</v>
      </c>
      <c r="C57" s="267" t="s">
        <v>1515</v>
      </c>
      <c r="D57" s="267">
        <v>7</v>
      </c>
      <c r="E57" s="267" t="s">
        <v>269</v>
      </c>
      <c r="G57" s="267">
        <f t="shared" si="1"/>
        <v>0</v>
      </c>
    </row>
    <row r="58" spans="1:7" x14ac:dyDescent="0.2">
      <c r="A58" s="267">
        <v>8</v>
      </c>
      <c r="B58" s="267">
        <v>109</v>
      </c>
      <c r="C58" s="267" t="s">
        <v>1516</v>
      </c>
      <c r="D58" s="267">
        <v>7</v>
      </c>
      <c r="E58" s="267" t="s">
        <v>269</v>
      </c>
      <c r="G58" s="267">
        <f t="shared" si="1"/>
        <v>0</v>
      </c>
    </row>
    <row r="59" spans="1:7" x14ac:dyDescent="0.2">
      <c r="A59" s="267">
        <v>9</v>
      </c>
      <c r="B59" s="267">
        <v>1151</v>
      </c>
      <c r="C59" s="267" t="s">
        <v>1517</v>
      </c>
      <c r="D59" s="267">
        <v>6</v>
      </c>
      <c r="E59" s="267" t="s">
        <v>269</v>
      </c>
      <c r="G59" s="267">
        <f t="shared" si="1"/>
        <v>0</v>
      </c>
    </row>
    <row r="60" spans="1:7" x14ac:dyDescent="0.2">
      <c r="A60" s="267">
        <v>10</v>
      </c>
      <c r="B60" s="267">
        <v>1163</v>
      </c>
      <c r="C60" s="267" t="s">
        <v>1518</v>
      </c>
      <c r="D60" s="267">
        <v>1</v>
      </c>
      <c r="E60" s="267" t="s">
        <v>815</v>
      </c>
      <c r="G60" s="267">
        <f t="shared" si="1"/>
        <v>0</v>
      </c>
    </row>
    <row r="61" spans="1:7" x14ac:dyDescent="0.2">
      <c r="A61" s="267">
        <v>11</v>
      </c>
      <c r="B61" s="267">
        <v>141</v>
      </c>
      <c r="C61" s="267" t="s">
        <v>1519</v>
      </c>
      <c r="D61" s="267">
        <v>3</v>
      </c>
      <c r="E61" s="267" t="s">
        <v>1299</v>
      </c>
      <c r="G61" s="267">
        <f t="shared" si="1"/>
        <v>0</v>
      </c>
    </row>
    <row r="62" spans="1:7" x14ac:dyDescent="0.2">
      <c r="A62" s="267">
        <v>12</v>
      </c>
      <c r="B62" s="267">
        <v>81</v>
      </c>
      <c r="C62" s="267" t="s">
        <v>1520</v>
      </c>
      <c r="D62" s="267">
        <v>1</v>
      </c>
      <c r="E62" s="267" t="s">
        <v>1299</v>
      </c>
      <c r="G62" s="267">
        <f t="shared" si="1"/>
        <v>0</v>
      </c>
    </row>
    <row r="63" spans="1:7" x14ac:dyDescent="0.2">
      <c r="A63" s="267">
        <v>13</v>
      </c>
      <c r="B63" s="267">
        <v>88</v>
      </c>
      <c r="C63" s="267" t="s">
        <v>1521</v>
      </c>
      <c r="D63" s="267">
        <v>4</v>
      </c>
      <c r="E63" s="267" t="s">
        <v>269</v>
      </c>
      <c r="G63" s="267">
        <f t="shared" si="1"/>
        <v>0</v>
      </c>
    </row>
    <row r="64" spans="1:7" x14ac:dyDescent="0.2">
      <c r="A64" s="267">
        <v>14</v>
      </c>
      <c r="B64" s="267">
        <v>2225</v>
      </c>
      <c r="C64" s="267" t="s">
        <v>1522</v>
      </c>
      <c r="D64" s="267">
        <v>4</v>
      </c>
      <c r="E64" s="267" t="s">
        <v>269</v>
      </c>
      <c r="G64" s="267">
        <f t="shared" si="1"/>
        <v>0</v>
      </c>
    </row>
    <row r="65" spans="1:7" x14ac:dyDescent="0.2">
      <c r="A65" s="267">
        <v>15</v>
      </c>
      <c r="B65" s="267">
        <v>39</v>
      </c>
      <c r="C65" s="267" t="s">
        <v>1523</v>
      </c>
      <c r="D65" s="267">
        <v>1</v>
      </c>
      <c r="E65" s="267" t="s">
        <v>1299</v>
      </c>
      <c r="G65" s="267">
        <f t="shared" si="1"/>
        <v>0</v>
      </c>
    </row>
    <row r="66" spans="1:7" x14ac:dyDescent="0.2">
      <c r="A66" s="267">
        <v>16</v>
      </c>
      <c r="B66" s="267">
        <v>89</v>
      </c>
      <c r="C66" s="267" t="s">
        <v>1524</v>
      </c>
      <c r="D66" s="267">
        <v>1</v>
      </c>
      <c r="E66" s="267" t="s">
        <v>815</v>
      </c>
      <c r="G66" s="267">
        <f t="shared" si="1"/>
        <v>0</v>
      </c>
    </row>
    <row r="67" spans="1:7" x14ac:dyDescent="0.2">
      <c r="A67" s="267">
        <v>17</v>
      </c>
      <c r="B67" s="267">
        <v>84</v>
      </c>
      <c r="C67" s="267" t="s">
        <v>1525</v>
      </c>
      <c r="D67" s="267">
        <v>1</v>
      </c>
      <c r="E67" s="267" t="s">
        <v>815</v>
      </c>
      <c r="G67" s="267">
        <f t="shared" si="1"/>
        <v>0</v>
      </c>
    </row>
    <row r="68" spans="1:7" x14ac:dyDescent="0.2">
      <c r="A68" s="267">
        <v>18</v>
      </c>
      <c r="B68" s="267">
        <v>83</v>
      </c>
      <c r="C68" s="267" t="s">
        <v>1526</v>
      </c>
      <c r="D68" s="267">
        <v>1</v>
      </c>
      <c r="E68" s="267" t="s">
        <v>815</v>
      </c>
      <c r="G68" s="267">
        <f t="shared" si="1"/>
        <v>0</v>
      </c>
    </row>
    <row r="69" spans="1:7" x14ac:dyDescent="0.2">
      <c r="C69" s="267" t="s">
        <v>1527</v>
      </c>
    </row>
    <row r="70" spans="1:7" x14ac:dyDescent="0.2">
      <c r="A70" s="267" t="s">
        <v>1528</v>
      </c>
    </row>
    <row r="71" spans="1:7" x14ac:dyDescent="0.2">
      <c r="C71" s="267" t="s">
        <v>1529</v>
      </c>
      <c r="G71" s="267">
        <f>SUM(G49:G68)</f>
        <v>0</v>
      </c>
    </row>
    <row r="73" spans="1:7" x14ac:dyDescent="0.2">
      <c r="C73" s="267" t="s">
        <v>1530</v>
      </c>
      <c r="G73" s="267">
        <f>G71+G45</f>
        <v>0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48</vt:i4>
      </vt:variant>
    </vt:vector>
  </HeadingPairs>
  <TitlesOfParts>
    <vt:vector size="62" baseType="lpstr">
      <vt:lpstr>Pokyny pro vyplnění</vt:lpstr>
      <vt:lpstr>Stavba</vt:lpstr>
      <vt:lpstr>VzorPolozky</vt:lpstr>
      <vt:lpstr>D01-společná část-souhrnně</vt:lpstr>
      <vt:lpstr>D01-společná část-hrom2.11-2.15</vt:lpstr>
      <vt:lpstr>D01-společná část-hrom2.21-2.24</vt:lpstr>
      <vt:lpstr>D02, D03-krajní dům-souhrnně</vt:lpstr>
      <vt:lpstr>D02, D03-krajní dům-elektroinst</vt:lpstr>
      <vt:lpstr>D02, D03-krajní dům-slaboproud</vt:lpstr>
      <vt:lpstr>D02, D03-krajní dům-UT, plyn</vt:lpstr>
      <vt:lpstr>D04, D05-vnitřní dům-souhrnně</vt:lpstr>
      <vt:lpstr>D04, D05-vnitřní dům-elektroins</vt:lpstr>
      <vt:lpstr>D04, D05-vnitřní dům-slaboproud</vt:lpstr>
      <vt:lpstr>D04, D05-vnitřní dům-UT, plyn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'D01-společná část-souhrnně'!Print_Area</vt:lpstr>
      <vt:lpstr>'D02, D03-krajní dům-souhrnně'!Print_Area</vt:lpstr>
      <vt:lpstr>'D04, D05-vnitřní dům-souhrnně'!Print_Area</vt:lpstr>
      <vt:lpstr>Stavba!Print_Area</vt:lpstr>
      <vt:lpstr>'D01-společná část-hrom2.11-2.15'!Print_Titles</vt:lpstr>
      <vt:lpstr>'D01-společná část-hrom2.21-2.24'!Print_Titles</vt:lpstr>
      <vt:lpstr>'D02, D03-krajní dům-elektroinst'!Print_Titles</vt:lpstr>
      <vt:lpstr>'D02, D03-krajní dům-slaboproud'!Print_Titles</vt:lpstr>
      <vt:lpstr>'D04, D05-vnitřní dům-elektroins'!Print_Titles</vt:lpstr>
      <vt:lpstr>'D04, D05-vnitřní dům-slaboproud'!Print_Titles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2014-02-28T09:52:57Z</cp:lastPrinted>
  <dcterms:created xsi:type="dcterms:W3CDTF">2009-04-08T07:15:50Z</dcterms:created>
  <dcterms:modified xsi:type="dcterms:W3CDTF">2018-09-17T13:01:16Z</dcterms:modified>
</cp:coreProperties>
</file>