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Kryci list" sheetId="1" state="visible" r:id="rId2"/>
    <sheet name="Rekapitulace" sheetId="2" state="visible" r:id="rId3"/>
    <sheet name="Zakazka" sheetId="3" state="visible" r:id="rId4"/>
  </sheets>
  <definedNames>
    <definedName function="false" hidden="false" localSheetId="1" name="_xlnm.Print_Titles" vbProcedure="false">Rekapitulace!$3:$4</definedName>
    <definedName function="false" hidden="false" localSheetId="2" name="_xlnm.Print_Titles" vbProcedure="false">Zakazka!$3:$4</definedName>
    <definedName function="false" hidden="false" name="__CENA__" vbProcedure="false">Zakazka!$P$6:$P$177</definedName>
    <definedName function="false" hidden="false" name="__MAIN2__" vbProcedure="false">#REF!</definedName>
    <definedName function="false" hidden="false" name="__MAIN3__" vbProcedure="false">'Kryci list'!$A$2:$C$20</definedName>
    <definedName function="false" hidden="false" name="__MAIN__" vbProcedure="false">Zakazka!$F$1:$CY$49</definedName>
    <definedName function="false" hidden="false" name="__SAZBA__" vbProcedure="false">#REF!</definedName>
    <definedName function="false" hidden="false" name="__T0__" vbProcedure="false">Zakazka!$F$5:$S$49</definedName>
    <definedName function="false" hidden="false" name="__T1__" vbProcedure="false">Zakazka!$F$6:$S$12</definedName>
    <definedName function="false" hidden="false" name="__T2__" vbProcedure="false">Zakazka!$F$7:$CU$7</definedName>
    <definedName function="false" hidden="false" name="__T3__" vbProcedure="false">#REF!</definedName>
    <definedName function="false" hidden="false" name="__TE0__" vbProcedure="false">'Kryci list'!$A$4:$H$14</definedName>
    <definedName function="false" hidden="false" name="__TE1__" vbProcedure="false">'Kryci list'!$A$16:$I$16</definedName>
    <definedName function="false" hidden="false" name="__TE2__" vbProcedure="false">'Kryci list'!$A$20:$B$20</definedName>
    <definedName function="false" hidden="false" name="__TR0__" vbProcedure="false">#REF!</definedName>
    <definedName function="false" hidden="false" name="__TR1__" vbProcedure="false">#REF!</definedName>
    <definedName function="false" hidden="false" localSheetId="1" name="Excel_BuiltIn_Print_Titles" vbProcedure="false">Rekapitulace!$3:$4</definedName>
    <definedName function="false" hidden="false" localSheetId="1" name="__MAIN2__" vbProcedure="false">Rekapitulace!$B$1:$E$36</definedName>
    <definedName function="false" hidden="false" localSheetId="1" name="__TR0__" vbProcedure="false">Rekapitulace!$B$5:$C$6</definedName>
    <definedName function="false" hidden="false" localSheetId="1" name="__TR1__" vbProcedure="false">Rekapitulace!$B$6:$C$6</definedName>
    <definedName function="false" hidden="false" localSheetId="2" name="Excel_BuiltIn_Print_Titles" vbProcedure="false">Zakazka!$3:$4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<sst xmlns="http://schemas.openxmlformats.org/spreadsheetml/2006/main" count="557" uniqueCount="160">
  <si>
    <t xml:space="preserve">Nabídkový rozpočet</t>
  </si>
  <si>
    <t xml:space="preserve">Zakázka</t>
  </si>
  <si>
    <t xml:space="preserve">Číslo zakázky</t>
  </si>
  <si>
    <t xml:space="preserve">Domažlice, Oprava místní komunikace, Baarova ulice</t>
  </si>
  <si>
    <t xml:space="preserve">Klasifikace</t>
  </si>
  <si>
    <t xml:space="preserve">Fáze</t>
  </si>
  <si>
    <t xml:space="preserve">VZ</t>
  </si>
  <si>
    <t xml:space="preserve">Komentář</t>
  </si>
  <si>
    <t xml:space="preserve">Verze</t>
  </si>
  <si>
    <t xml:space="preserve">Popis</t>
  </si>
  <si>
    <t xml:space="preserve">Oprava komunikace </t>
  </si>
  <si>
    <t xml:space="preserve">Oprava komunikace včetně stavební úpravy</t>
  </si>
  <si>
    <t xml:space="preserve">Firmy</t>
  </si>
  <si>
    <t xml:space="preserve">Typ Firmy</t>
  </si>
  <si>
    <t xml:space="preserve">Název</t>
  </si>
  <si>
    <t xml:space="preserve">Dodavatel</t>
  </si>
  <si>
    <t xml:space="preserve">Uživatelé</t>
  </si>
  <si>
    <t xml:space="preserve">Význam (funkce)</t>
  </si>
  <si>
    <t xml:space="preserve">Jméno</t>
  </si>
  <si>
    <t xml:space="preserve">Zpracovatel</t>
  </si>
  <si>
    <t xml:space="preserve">Zakázka:</t>
  </si>
  <si>
    <t xml:space="preserve">Cena</t>
  </si>
  <si>
    <t xml:space="preserve">Celkem (bez DPH)</t>
  </si>
  <si>
    <t xml:space="preserve">DPH</t>
  </si>
  <si>
    <t xml:space="preserve">Celkem (včetně DPH)</t>
  </si>
  <si>
    <t xml:space="preserve">Poř.</t>
  </si>
  <si>
    <t xml:space="preserve">Typ</t>
  </si>
  <si>
    <t xml:space="preserve">Kód</t>
  </si>
  <si>
    <t xml:space="preserve">Alter. kód</t>
  </si>
  <si>
    <t xml:space="preserve">MJ</t>
  </si>
  <si>
    <t xml:space="preserve">Výměra bez ztr.</t>
  </si>
  <si>
    <t xml:space="preserve">Ztratné</t>
  </si>
  <si>
    <t xml:space="preserve">Výměra</t>
  </si>
  <si>
    <t xml:space="preserve">Jedn. cena</t>
  </si>
  <si>
    <t xml:space="preserve">SO_01: Baarova 1.část</t>
  </si>
  <si>
    <t xml:space="preserve">001: Zemní práce</t>
  </si>
  <si>
    <t xml:space="preserve">##T2##N_Catalog_catGUID</t>
  </si>
  <si>
    <t xml:space="preserve">##T2##PRO_ITEM_catID</t>
  </si>
  <si>
    <t xml:space="preserve">##T2##PRO_ITEM_iteCode</t>
  </si>
  <si>
    <t xml:space="preserve">##T2##PRO_ITEM_szvCode</t>
  </si>
  <si>
    <t xml:space="preserve">##T2##PRO_ITEM_tevCode</t>
  </si>
  <si>
    <t xml:space="preserve">SP</t>
  </si>
  <si>
    <t xml:space="preserve">113151314</t>
  </si>
  <si>
    <t xml:space="preserve">Odstranění živičného krytu frézováním pl přes 500 m2 tl 50 mm s překážkami v trase s naložením</t>
  </si>
  <si>
    <t xml:space="preserve">m2</t>
  </si>
  <si>
    <t xml:space="preserve">132201101</t>
  </si>
  <si>
    <t xml:space="preserve">Hloubení rýh š do 600 mm v hornině tř. 3 objemu do 100 m3</t>
  </si>
  <si>
    <t xml:space="preserve">m3</t>
  </si>
  <si>
    <t xml:space="preserve">132201109</t>
  </si>
  <si>
    <t xml:space="preserve">Příplatek za lepivost k hloubení rýh š do 600 mm v hornině tř. 3</t>
  </si>
  <si>
    <t xml:space="preserve">162501102</t>
  </si>
  <si>
    <t xml:space="preserve">Vodorovné přemístění do 3000 m výkopku/sypaniny z horniny tř. 1 až 4</t>
  </si>
  <si>
    <t xml:space="preserve">174102101</t>
  </si>
  <si>
    <t xml:space="preserve">Zásyp jam, šachet a rýh do 30 m3 sypaninou se zhutněním při překopech inženýrských sítí</t>
  </si>
  <si>
    <t xml:space="preserve">005: Komunikace</t>
  </si>
  <si>
    <t xml:space="preserve">573231111</t>
  </si>
  <si>
    <t xml:space="preserve">Postřik živičný spojovací ze silniční emulze v množství 0,70 kg/m2</t>
  </si>
  <si>
    <t xml:space="preserve">572753111</t>
  </si>
  <si>
    <t xml:space="preserve">Vyrovnání povrchu dosavadních krytů asfaltovým betonem ACO (AB)</t>
  </si>
  <si>
    <t xml:space="preserve">t</t>
  </si>
  <si>
    <t xml:space="preserve">577134121</t>
  </si>
  <si>
    <t xml:space="preserve">Asfaltový beton vrstva obrusná ACO 11 (ABS) tř. I tl 40 mm š přes 3 m z nemodifikovaného asfaltu</t>
  </si>
  <si>
    <t xml:space="preserve">599141111</t>
  </si>
  <si>
    <t xml:space="preserve">Vyplnění spár mezi silničními dílci živičnou zálivkou</t>
  </si>
  <si>
    <t xml:space="preserve">m</t>
  </si>
  <si>
    <t xml:space="preserve">008: Trubní vedení</t>
  </si>
  <si>
    <t xml:space="preserve">899103211</t>
  </si>
  <si>
    <t xml:space="preserve">Demontáž poklopů litinových nebo ocelových včetně rámů hmotnosti přes 100 do 150 kg</t>
  </si>
  <si>
    <t xml:space="preserve">kus</t>
  </si>
  <si>
    <t xml:space="preserve">899311113</t>
  </si>
  <si>
    <t xml:space="preserve">Osazení poklopů s rámem hmotnosti nad 100 do 150 kg</t>
  </si>
  <si>
    <t xml:space="preserve">899331111</t>
  </si>
  <si>
    <t xml:space="preserve">Výšková úprava uličního vstupu nebo vpusti do 200 mm zvýšením poklopu</t>
  </si>
  <si>
    <t xml:space="preserve">899431111</t>
  </si>
  <si>
    <t xml:space="preserve">Výšková úprava uličního vstupu nebo vpusti do 200 mm zvýšením krycího hrnce, šoupěte nebo hydrantu</t>
  </si>
  <si>
    <t xml:space="preserve">H</t>
  </si>
  <si>
    <t xml:space="preserve">42200700</t>
  </si>
  <si>
    <t xml:space="preserve">Poklop ze šedé litiny šoupátkový 18kg</t>
  </si>
  <si>
    <t xml:space="preserve">59224660</t>
  </si>
  <si>
    <t xml:space="preserve">Poklop šachtový D2 /betonová výplň+ litina/ D 400 - BEGU-B-1, bez odvětrání</t>
  </si>
  <si>
    <t xml:space="preserve">59224661</t>
  </si>
  <si>
    <t xml:space="preserve">Poklop šachtový D1 /betonová výplň+ litina/ D 400 - BEGU, s odvětráním</t>
  </si>
  <si>
    <t xml:space="preserve">895941311</t>
  </si>
  <si>
    <t xml:space="preserve">Zřízení vpusti kanalizační uliční z betonových dílců typ UVB-50</t>
  </si>
  <si>
    <t xml:space="preserve">954If2382-06</t>
  </si>
  <si>
    <t xml:space="preserve">ULIČNÍ VPUST B&amp;BC SKRUŽE S OTVOREM - TBV 3Z15P se z. u. DN 150 PVC, vnější D 550 mm, vnitřní D 450 mm, výška 550 mm, paleta 2 ks</t>
  </si>
  <si>
    <t xml:space="preserve">954If2383-01</t>
  </si>
  <si>
    <t xml:space="preserve">ULIČNÍ VPUST B&amp;BC SKRUŽE - TBV 45B horní, vnější D 550 mm, vnitřní D 450 mm, výška 295 mm, paleta 16 ks, hmotnost 912 kg/pal</t>
  </si>
  <si>
    <t xml:space="preserve">954If2383-04</t>
  </si>
  <si>
    <t xml:space="preserve">ULIČNÍ VPUST B&amp;BC SKRUŽE - TBV 46A středová, vnější D 550 mm, vnitřní D 450 mm, výška 295 mm, paleta 16 ks, hmotnost 928 kg/pal</t>
  </si>
  <si>
    <t xml:space="preserve">954Ix0001-03</t>
  </si>
  <si>
    <t xml:space="preserve">ULIČNÍ VPUST B&amp;BC MŘÍŽE - s rámem D400 s pantem (KM12P), délka 500 mm, šířka 500 mm, výška 160 mm, paleta 16 ks</t>
  </si>
  <si>
    <t xml:space="preserve">871315211</t>
  </si>
  <si>
    <t xml:space="preserve">Kanalizační potrubí z tvrdého PVC-systém KG tuhost třídy SN4 DN150</t>
  </si>
  <si>
    <t xml:space="preserve">28611239</t>
  </si>
  <si>
    <t xml:space="preserve">Trubka KGEM s hrdlem 150X4,0X1M SN4KOEX,PVC</t>
  </si>
  <si>
    <t xml:space="preserve">X1</t>
  </si>
  <si>
    <t xml:space="preserve">Napojení nové UV na stávající kanalizační potrubí</t>
  </si>
  <si>
    <t xml:space="preserve">899623141</t>
  </si>
  <si>
    <t xml:space="preserve">Obetonování potrubí nebo zdiva stok betonem prostým tř. C 12/15 otevřený výkop</t>
  </si>
  <si>
    <t xml:space="preserve">009: Ostatní konstrukce a práce</t>
  </si>
  <si>
    <t xml:space="preserve">938909311</t>
  </si>
  <si>
    <t xml:space="preserve">Čištění vozovek metením strojně podkladu nebo krytu betonového nebo živičného</t>
  </si>
  <si>
    <t xml:space="preserve">919112212</t>
  </si>
  <si>
    <t xml:space="preserve">Řezání spár pro vytvoření komůrky š 10 mm hl 20 mm pro těsnící zálivku v živičném krytu</t>
  </si>
  <si>
    <t xml:space="preserve">960111221</t>
  </si>
  <si>
    <t xml:space="preserve">Bourání vodních staveb z dílců prefabrikovaných betonových a železobetonových, z vodní hladiny</t>
  </si>
  <si>
    <t xml:space="preserve">915121111</t>
  </si>
  <si>
    <t xml:space="preserve">Vodorovné dopravní značení vodící čáry souvislé š 250 mm základní bíllá barva</t>
  </si>
  <si>
    <t xml:space="preserve">099: Přesun hmot HSV</t>
  </si>
  <si>
    <t xml:space="preserve">997321511</t>
  </si>
  <si>
    <t xml:space="preserve">Vodorovná doprava suti a vybouraných hmot po suchu do 1 km</t>
  </si>
  <si>
    <t xml:space="preserve">997321519</t>
  </si>
  <si>
    <t xml:space="preserve">Příplatek ZKD 1km vodorovné dopravy suti a vybouraných hmot po suchu</t>
  </si>
  <si>
    <t xml:space="preserve">998225111</t>
  </si>
  <si>
    <t xml:space="preserve">Přesun hmot pro pozemní komunikace s krytem z kamene, monolitickým betonovým nebo živičným</t>
  </si>
  <si>
    <t xml:space="preserve">998225191</t>
  </si>
  <si>
    <t xml:space="preserve">Příplatek k přesunu hmot pro pozemní komunikace s krytem z kamene, živičným, betonovým do 1000 m</t>
  </si>
  <si>
    <t xml:space="preserve">SO_02: Baarova 2.část</t>
  </si>
  <si>
    <t xml:space="preserve">42200720</t>
  </si>
  <si>
    <t xml:space="preserve">Poklop ze šedé litiny hydrantový 67 kg</t>
  </si>
  <si>
    <t xml:space="preserve">SO_03: Baarova 3.část</t>
  </si>
  <si>
    <t xml:space="preserve">SO_04: Výměna obrub,přípravné práce</t>
  </si>
  <si>
    <t xml:space="preserve">113201112</t>
  </si>
  <si>
    <t xml:space="preserve">Vytrhání obrub silničních ležatých</t>
  </si>
  <si>
    <t xml:space="preserve">113107171</t>
  </si>
  <si>
    <t xml:space="preserve">Odstranění podkladu pl přes 50 do 200 m2 z betonu prostého tl 150 mm</t>
  </si>
  <si>
    <t xml:space="preserve">113107141</t>
  </si>
  <si>
    <t xml:space="preserve">Odstranění podkladu pl do 50 m2 živičných tl 50 mm</t>
  </si>
  <si>
    <t xml:space="preserve">SUB</t>
  </si>
  <si>
    <t xml:space="preserve">171201211</t>
  </si>
  <si>
    <t xml:space="preserve">Poplatek za uložení stavebního odpadu - zeminy a kameniva na skládce</t>
  </si>
  <si>
    <t xml:space="preserve">577134221</t>
  </si>
  <si>
    <t xml:space="preserve">Asfaltový beton vrstva obrusná ACO 11 (ABS) tř. II tl 40 mm š přes 3 m z nemodifikovaného asfaltu - Dobalení nového chodníku ručně</t>
  </si>
  <si>
    <t xml:space="preserve">564851111</t>
  </si>
  <si>
    <t xml:space="preserve">Podklad ze štěrkodrtě ŠD tl 150 mm</t>
  </si>
  <si>
    <t xml:space="preserve">919735111</t>
  </si>
  <si>
    <t xml:space="preserve">Řezání stávajícího živičného krytu hl do 50 mm</t>
  </si>
  <si>
    <t xml:space="preserve">916131213</t>
  </si>
  <si>
    <t xml:space="preserve">Osazení silničního obrubníku betonového stojatého s boční opěrou do lože z betonu prostého</t>
  </si>
  <si>
    <t xml:space="preserve">916991121</t>
  </si>
  <si>
    <t xml:space="preserve">Lože pod obrubníky, krajníky nebo obruby z dlažebních kostek z betonu prostého</t>
  </si>
  <si>
    <t xml:space="preserve">59217504</t>
  </si>
  <si>
    <t xml:space="preserve">Obrubník BEST-MONO II, 100x15/12x25 cm, přírodní</t>
  </si>
  <si>
    <t xml:space="preserve">916111113</t>
  </si>
  <si>
    <t xml:space="preserve">Osazení obruby z velkých kostek s boční opěrou do lože z betonu prostého</t>
  </si>
  <si>
    <t xml:space="preserve">59245311</t>
  </si>
  <si>
    <t xml:space="preserve">Dlažba BEST-KLASIKO 20 x 10 x 8 cm přírodní</t>
  </si>
  <si>
    <t xml:space="preserve">997013801</t>
  </si>
  <si>
    <t xml:space="preserve">Poplatek za uložení na skládce (skládkovné) stavebního odpadu betonového kód odpadu 170 101</t>
  </si>
  <si>
    <t xml:space="preserve">V03: Zařízení staveniště</t>
  </si>
  <si>
    <t xml:space="preserve">ON</t>
  </si>
  <si>
    <t xml:space="preserve">030001000</t>
  </si>
  <si>
    <t xml:space="preserve">Zařízení staveniště - wc,materiál</t>
  </si>
  <si>
    <t xml:space="preserve">kpl</t>
  </si>
  <si>
    <t xml:space="preserve">032803000</t>
  </si>
  <si>
    <t xml:space="preserve">Ostatní náklady-zabezpečení vjezdů na parcely</t>
  </si>
  <si>
    <t xml:space="preserve">V09: Ostatní náklady</t>
  </si>
  <si>
    <t xml:space="preserve">090001000.1</t>
  </si>
  <si>
    <t xml:space="preserve">DIO-1.-3.etapa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</si>
</sst>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#,##0\._);;;_(@_)"/>
    <numFmt numFmtId="166" formatCode="@"/>
    <numFmt numFmtId="167" formatCode="_(#,##0_);[RED]&quot;- &quot;#,##0_);\–??;_(@_)"/>
    <numFmt numFmtId="168" formatCode="_(#,##0.0??;&quot;- &quot;#,##0.0??;\–???;_(@_)"/>
    <numFmt numFmtId="169" formatCode="_(#,##0.00_);[RED]&quot;- &quot;#,##0.00_);\–??;_(@_)"/>
    <numFmt numFmtId="170" formatCode="_(#,##0.0_);[RED]&quot;- &quot;#,##0.0_);\–??;_(@_)"/>
  </numFmts>
  <fonts count="3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3366"/>
      <name val="Cambria"/>
      <family val="2"/>
      <charset val="238"/>
    </font>
    <font>
      <b val="true"/>
      <sz val="18"/>
      <color rgb="FF000080"/>
      <name val="Arial"/>
      <family val="2"/>
      <charset val="238"/>
    </font>
    <font>
      <b val="true"/>
      <sz val="20"/>
      <color rgb="FF000080"/>
      <name val="Arial"/>
      <family val="2"/>
      <charset val="238"/>
    </font>
    <font>
      <b val="true"/>
      <sz val="15"/>
      <color rgb="FF000080"/>
      <name val="Calibri"/>
      <family val="2"/>
      <charset val="238"/>
    </font>
    <font>
      <b val="true"/>
      <sz val="15"/>
      <color rgb="FF003366"/>
      <name val="Calibri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 val="true"/>
      <sz val="12"/>
      <color rgb="FF993366"/>
      <name val="Arial"/>
      <family val="2"/>
      <charset val="238"/>
    </font>
    <font>
      <sz val="10"/>
      <color rgb="FFFF66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name val="Arial"/>
      <family val="2"/>
      <charset val="238"/>
    </font>
    <font>
      <sz val="10"/>
      <color rgb="FF993366"/>
      <name val="Arial"/>
      <family val="2"/>
      <charset val="238"/>
    </font>
    <font>
      <b val="true"/>
      <sz val="10"/>
      <color rgb="FF993366"/>
      <name val="Arial"/>
      <family val="2"/>
      <charset val="238"/>
    </font>
    <font>
      <sz val="9"/>
      <color rgb="FF000080"/>
      <name val="Arial"/>
      <family val="2"/>
      <charset val="238"/>
    </font>
    <font>
      <b val="true"/>
      <sz val="10"/>
      <color rgb="FF003366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0"/>
      <color rgb="FF666699"/>
      <name val="Arial"/>
      <family val="2"/>
      <charset val="238"/>
    </font>
    <font>
      <b val="true"/>
      <sz val="10"/>
      <color rgb="FF66669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 CE"/>
      <family val="2"/>
      <charset val="238"/>
    </font>
    <font>
      <b val="true"/>
      <i val="true"/>
      <sz val="1"/>
      <color rgb="FFFFFF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 style="thin">
        <color rgb="FF808080"/>
      </left>
      <right style="hair">
        <color rgb="FF808080"/>
      </right>
      <top style="thin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thin">
        <color rgb="FF808080"/>
      </right>
      <top style="thin">
        <color rgb="FF808080"/>
      </top>
      <bottom style="hair">
        <color rgb="FF808080"/>
      </bottom>
      <diagonal/>
    </border>
    <border diagonalUp="false" diagonalDown="false"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 diagonalUp="false" diagonalDown="false"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8" fillId="0" borderId="1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7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3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7" fontId="2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2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29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29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3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29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29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29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_BuiltIn_Název" xfId="20" builtinId="53" customBuiltin="true"/>
    <cellStyle name="Excel_BuiltIn_Nadpis 1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3.2"/>
  <cols>
    <col collapsed="false" hidden="false" max="1" min="1" style="0" width="29.4081632653061"/>
    <col collapsed="false" hidden="false" max="2" min="2" style="0" width="91.9030612244898"/>
    <col collapsed="false" hidden="false" max="7" min="7" style="0" width="17.9795918367347"/>
    <col collapsed="false" hidden="false" max="8" min="8" style="0" width="27.4132653061224"/>
    <col collapsed="false" hidden="false" max="9" min="9" style="0" width="19.9795918367347"/>
  </cols>
  <sheetData>
    <row r="1" s="3" customFormat="true" ht="22.8" hidden="false" customHeight="false" outlineLevel="0" collapsed="false">
      <c r="A1" s="1"/>
      <c r="B1" s="2"/>
    </row>
    <row r="2" customFormat="false" ht="30" hidden="false" customHeight="true" outlineLevel="0" collapsed="false">
      <c r="A2" s="4" t="s">
        <v>0</v>
      </c>
      <c r="B2" s="4"/>
    </row>
    <row r="3" customFormat="false" ht="19.8" hidden="false" customHeight="false" outlineLevel="0" collapsed="false">
      <c r="A3" s="5" t="s">
        <v>1</v>
      </c>
      <c r="B3" s="6"/>
    </row>
    <row r="4" customFormat="false" ht="13.2" hidden="false" customHeight="false" outlineLevel="0" collapsed="false">
      <c r="A4" s="7" t="s">
        <v>2</v>
      </c>
      <c r="B4" s="8"/>
    </row>
    <row r="5" customFormat="false" ht="17.15" hidden="false" customHeight="false" outlineLevel="0" collapsed="false">
      <c r="A5" s="9" t="s">
        <v>1</v>
      </c>
      <c r="B5" s="10" t="s">
        <v>3</v>
      </c>
    </row>
    <row r="6" customFormat="false" ht="13.2" hidden="false" customHeight="false" outlineLevel="0" collapsed="false">
      <c r="A6" s="11" t="s">
        <v>4</v>
      </c>
      <c r="B6" s="12"/>
    </row>
    <row r="7" customFormat="false" ht="13.2" hidden="false" customHeight="false" outlineLevel="0" collapsed="false">
      <c r="A7" s="11" t="s">
        <v>5</v>
      </c>
      <c r="B7" s="12" t="s">
        <v>6</v>
      </c>
    </row>
    <row r="8" customFormat="false" ht="13.2" hidden="false" customHeight="false" outlineLevel="0" collapsed="false">
      <c r="A8" s="13" t="s">
        <v>7</v>
      </c>
      <c r="B8" s="14"/>
    </row>
    <row r="9" customFormat="false" ht="30" hidden="false" customHeight="true" outlineLevel="0" collapsed="false">
      <c r="A9" s="15"/>
      <c r="B9" s="6"/>
    </row>
    <row r="10" customFormat="false" ht="19.8" hidden="false" customHeight="false" outlineLevel="0" collapsed="false">
      <c r="A10" s="5" t="s">
        <v>8</v>
      </c>
      <c r="B10" s="6"/>
    </row>
    <row r="11" customFormat="false" ht="13.2" hidden="false" customHeight="false" outlineLevel="0" collapsed="false">
      <c r="A11" s="7" t="s">
        <v>9</v>
      </c>
      <c r="B11" s="8" t="s">
        <v>10</v>
      </c>
    </row>
    <row r="12" customFormat="false" ht="13.2" hidden="false" customHeight="false" outlineLevel="0" collapsed="false">
      <c r="A12" s="13" t="s">
        <v>7</v>
      </c>
      <c r="B12" s="14" t="s">
        <v>11</v>
      </c>
    </row>
    <row r="13" customFormat="false" ht="13.2" hidden="false" customHeight="false" outlineLevel="0" collapsed="false">
      <c r="A13" s="16"/>
      <c r="B13" s="6"/>
    </row>
    <row r="14" customFormat="false" ht="30" hidden="false" customHeight="true" outlineLevel="0" collapsed="false">
      <c r="A14" s="5" t="s">
        <v>12</v>
      </c>
      <c r="B14" s="6"/>
    </row>
    <row r="15" customFormat="false" ht="19.5" hidden="false" customHeight="true" outlineLevel="0" collapsed="false">
      <c r="A15" s="17" t="s">
        <v>13</v>
      </c>
      <c r="B15" s="18" t="s">
        <v>14</v>
      </c>
    </row>
    <row r="16" customFormat="false" ht="13.2" hidden="false" customHeight="false" outlineLevel="0" collapsed="false">
      <c r="A16" s="19" t="s">
        <v>15</v>
      </c>
      <c r="B16" s="18"/>
    </row>
    <row r="17" customFormat="false" ht="13.2" hidden="false" customHeight="false" outlineLevel="0" collapsed="false">
      <c r="A17" s="16"/>
    </row>
    <row r="18" customFormat="false" ht="19.8" hidden="false" customHeight="false" outlineLevel="0" collapsed="false">
      <c r="A18" s="5" t="s">
        <v>16</v>
      </c>
    </row>
    <row r="19" customFormat="false" ht="13.2" hidden="false" customHeight="false" outlineLevel="0" collapsed="false">
      <c r="A19" s="20" t="s">
        <v>17</v>
      </c>
      <c r="B19" s="21" t="s">
        <v>18</v>
      </c>
    </row>
    <row r="20" customFormat="false" ht="13.8" hidden="false" customHeight="false" outlineLevel="0" collapsed="false">
      <c r="A20" s="19" t="s">
        <v>19</v>
      </c>
      <c r="B20" s="18"/>
      <c r="G20" s="22"/>
    </row>
    <row r="24" customFormat="false" ht="13.8" hidden="false" customHeight="false" outlineLevel="0" collapsed="false"/>
  </sheetData>
  <mergeCells count="1">
    <mergeCell ref="A2:B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5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4" activeCellId="0" sqref="B14"/>
    </sheetView>
  </sheetViews>
  <sheetFormatPr defaultRowHeight="13.2"/>
  <cols>
    <col collapsed="false" hidden="true" max="1" min="1" style="0" width="0"/>
    <col collapsed="false" hidden="false" max="2" min="2" style="0" width="80.5816326530612"/>
    <col collapsed="false" hidden="false" max="3" min="3" style="0" width="15.6479591836735"/>
  </cols>
  <sheetData>
    <row r="1" customFormat="false" ht="15.75" hidden="false" customHeight="true" outlineLevel="0" collapsed="false">
      <c r="A1" s="23"/>
      <c r="B1" s="24" t="s">
        <v>20</v>
      </c>
      <c r="C1" s="25"/>
      <c r="D1" s="26"/>
    </row>
    <row r="2" customFormat="false" ht="14.25" hidden="false" customHeight="true" outlineLevel="0" collapsed="false">
      <c r="A2" s="0" t="e">
        <f aca="false" t="array" ref="A2:A2">INDEX(__SAZBA__,MATCH(0,COUNTIF($A$1:A1,__SAZBA__),0))</f>
        <v>#REF!</v>
      </c>
      <c r="B2" s="27" t="str">
        <f aca="false">'Kryci list'!B5</f>
        <v>Domažlice, Oprava místní komunikace, Baarova ulice</v>
      </c>
      <c r="C2" s="25"/>
      <c r="D2" s="26"/>
    </row>
    <row r="3" customFormat="false" ht="13.8" hidden="false" customHeight="false" outlineLevel="0" collapsed="false">
      <c r="A3" s="0" t="e">
        <f aca="false" t="array" ref="A3:A3">INDEX(__SAZBA__,MATCH(0,COUNTIF($A$1:A2,__SAZBA__),0))</f>
        <v>#REF!</v>
      </c>
      <c r="B3" s="28" t="s">
        <v>9</v>
      </c>
      <c r="C3" s="28" t="s">
        <v>21</v>
      </c>
      <c r="D3" s="29"/>
    </row>
    <row r="4" customFormat="false" ht="13.2" hidden="false" customHeight="false" outlineLevel="0" collapsed="false">
      <c r="A4" s="0" t="e">
        <f aca="false" t="array" ref="A4:A4">INDEX(__SAZBA__,MATCH(0,COUNTIF($A$1:A3,__SAZBA__),0))</f>
        <v>#REF!</v>
      </c>
      <c r="B4" s="30"/>
      <c r="C4" s="31"/>
      <c r="D4" s="29"/>
    </row>
    <row r="5" s="32" customFormat="true" ht="15.75" hidden="false" customHeight="true" outlineLevel="0" collapsed="false">
      <c r="B5" s="33" t="str">
        <f aca="false">IF(Zakazka!$J$5=0,"",Zakazka!$J$5)</f>
        <v>SO_01: Baarova 1.část</v>
      </c>
      <c r="C5" s="34" t="str">
        <f aca="false">IF(Zakazka!$P$5=0,"",Zakazka!$P$5)</f>
        <v/>
      </c>
    </row>
    <row r="6" s="35" customFormat="true" ht="15" hidden="false" customHeight="true" outlineLevel="1" collapsed="false">
      <c r="B6" s="36" t="str">
        <f aca="false">IF(Zakazka!$J$6=0,"",Zakazka!$J$6)</f>
        <v>001: Zemní práce</v>
      </c>
      <c r="C6" s="37" t="str">
        <f aca="false">IF(Zakazka!$P$6=0,"",Zakazka!$P$6)</f>
        <v/>
      </c>
    </row>
    <row r="7" s="35" customFormat="true" ht="15" hidden="false" customHeight="true" outlineLevel="1" collapsed="false">
      <c r="B7" s="36" t="str">
        <f aca="false">IF(Zakazka!$J$13=0,"",Zakazka!$J$13)</f>
        <v>005: Komunikace</v>
      </c>
      <c r="C7" s="37" t="str">
        <f aca="false">IF(Zakazka!$P$13=0,"",Zakazka!$P$13)</f>
        <v/>
      </c>
    </row>
    <row r="8" s="35" customFormat="true" ht="15" hidden="false" customHeight="true" outlineLevel="1" collapsed="false">
      <c r="B8" s="36" t="str">
        <f aca="false">IF(Zakazka!$J$19=0,"",Zakazka!$J$19)</f>
        <v>008: Trubní vedení</v>
      </c>
      <c r="C8" s="37" t="str">
        <f aca="false">IF(Zakazka!$P$19=0,"",Zakazka!$P$19)</f>
        <v/>
      </c>
    </row>
    <row r="9" s="35" customFormat="true" ht="15" hidden="false" customHeight="true" outlineLevel="1" collapsed="false">
      <c r="B9" s="36" t="str">
        <f aca="false">IF(Zakazka!$J$37=0,"",Zakazka!$J$37)</f>
        <v>009: Ostatní konstrukce a práce</v>
      </c>
      <c r="C9" s="37" t="str">
        <f aca="false">IF(Zakazka!$P$37=0,"",Zakazka!$P$37)</f>
        <v/>
      </c>
    </row>
    <row r="10" s="35" customFormat="true" ht="15" hidden="false" customHeight="true" outlineLevel="1" collapsed="false">
      <c r="B10" s="36" t="str">
        <f aca="false">IF(Zakazka!$J$43=0,"",Zakazka!$J$43)</f>
        <v>099: Přesun hmot HSV</v>
      </c>
      <c r="C10" s="37" t="str">
        <f aca="false">IF(Zakazka!$P$43=0,"",Zakazka!$P$43)</f>
        <v/>
      </c>
    </row>
    <row r="11" s="32" customFormat="true" ht="15.75" hidden="false" customHeight="true" outlineLevel="0" collapsed="false">
      <c r="B11" s="33" t="str">
        <f aca="false">IF(Zakazka!$J$50=0,"",Zakazka!$J$50)</f>
        <v>SO_02: Baarova 2.část</v>
      </c>
      <c r="C11" s="34" t="str">
        <f aca="false">IF(Zakazka!$P$50=0,"",Zakazka!$P$50)</f>
        <v/>
      </c>
    </row>
    <row r="12" s="35" customFormat="true" ht="15" hidden="false" customHeight="true" outlineLevel="1" collapsed="false">
      <c r="B12" s="36" t="str">
        <f aca="false">IF(Zakazka!$J$51=0,"",Zakazka!$J$51)</f>
        <v>001: Zemní práce</v>
      </c>
      <c r="C12" s="37" t="str">
        <f aca="false">IF(Zakazka!$P$51=0,"",Zakazka!$P$51)</f>
        <v/>
      </c>
    </row>
    <row r="13" s="35" customFormat="true" ht="15" hidden="false" customHeight="true" outlineLevel="1" collapsed="false">
      <c r="B13" s="36" t="str">
        <f aca="false">IF(Zakazka!$J$58=0,"",Zakazka!$J$58)</f>
        <v>005: Komunikace</v>
      </c>
      <c r="C13" s="37" t="str">
        <f aca="false">IF(Zakazka!$P$58=0,"",Zakazka!$P$58)</f>
        <v/>
      </c>
    </row>
    <row r="14" s="35" customFormat="true" ht="15" hidden="false" customHeight="true" outlineLevel="1" collapsed="false">
      <c r="B14" s="36" t="str">
        <f aca="false">IF(Zakazka!$J$64=0,"",Zakazka!$J$64)</f>
        <v>008: Trubní vedení</v>
      </c>
      <c r="C14" s="37" t="str">
        <f aca="false">IF(Zakazka!$P$64=0,"",Zakazka!$P$64)</f>
        <v/>
      </c>
    </row>
    <row r="15" s="35" customFormat="true" ht="15" hidden="false" customHeight="true" outlineLevel="1" collapsed="false">
      <c r="B15" s="36" t="str">
        <f aca="false">IF(Zakazka!$J$83=0,"",Zakazka!$J$83)</f>
        <v>009: Ostatní konstrukce a práce</v>
      </c>
      <c r="C15" s="37" t="str">
        <f aca="false">IF(Zakazka!$P$83=0,"",Zakazka!$P$83)</f>
        <v/>
      </c>
    </row>
    <row r="16" s="35" customFormat="true" ht="15" hidden="false" customHeight="true" outlineLevel="1" collapsed="false">
      <c r="B16" s="36" t="str">
        <f aca="false">IF(Zakazka!$J$89=0,"",Zakazka!$J$89)</f>
        <v>099: Přesun hmot HSV</v>
      </c>
      <c r="C16" s="37" t="str">
        <f aca="false">IF(Zakazka!$P$89=0,"",Zakazka!$P$89)</f>
        <v/>
      </c>
    </row>
    <row r="17" s="32" customFormat="true" ht="15.75" hidden="false" customHeight="true" outlineLevel="0" collapsed="false">
      <c r="B17" s="33" t="str">
        <f aca="false">IF(Zakazka!$J$96=0,"",Zakazka!$J$96)</f>
        <v>SO_03: Baarova 3.část</v>
      </c>
      <c r="C17" s="34" t="str">
        <f aca="false">IF(Zakazka!$P$96=0,"",Zakazka!$P$96)</f>
        <v/>
      </c>
    </row>
    <row r="18" s="35" customFormat="true" ht="15" hidden="false" customHeight="true" outlineLevel="1" collapsed="false">
      <c r="B18" s="36" t="str">
        <f aca="false">IF(Zakazka!$J$97=0,"",Zakazka!$J$97)</f>
        <v>001: Zemní práce</v>
      </c>
      <c r="C18" s="37" t="str">
        <f aca="false">IF(Zakazka!$P$97=0,"",Zakazka!$P$97)</f>
        <v/>
      </c>
    </row>
    <row r="19" s="35" customFormat="true" ht="15" hidden="false" customHeight="true" outlineLevel="1" collapsed="false">
      <c r="B19" s="36" t="str">
        <f aca="false">IF(Zakazka!$J$104=0,"",Zakazka!$J$104)</f>
        <v>005: Komunikace</v>
      </c>
      <c r="C19" s="37" t="str">
        <f aca="false">IF(Zakazka!$P$104=0,"",Zakazka!$P$104)</f>
        <v/>
      </c>
    </row>
    <row r="20" s="35" customFormat="true" ht="15" hidden="false" customHeight="true" outlineLevel="1" collapsed="false">
      <c r="B20" s="36" t="str">
        <f aca="false">IF(Zakazka!$J$110=0,"",Zakazka!$J$110)</f>
        <v>008: Trubní vedení</v>
      </c>
      <c r="C20" s="37" t="str">
        <f aca="false">IF(Zakazka!$P$110=0,"",Zakazka!$P$110)</f>
        <v/>
      </c>
    </row>
    <row r="21" s="35" customFormat="true" ht="15" hidden="false" customHeight="true" outlineLevel="1" collapsed="false">
      <c r="B21" s="36" t="str">
        <f aca="false">IF(Zakazka!$J$128=0,"",Zakazka!$J$128)</f>
        <v>009: Ostatní konstrukce a práce</v>
      </c>
      <c r="C21" s="37" t="str">
        <f aca="false">IF(Zakazka!$P$128=0,"",Zakazka!$P$128)</f>
        <v/>
      </c>
    </row>
    <row r="22" s="35" customFormat="true" ht="15" hidden="false" customHeight="true" outlineLevel="1" collapsed="false">
      <c r="B22" s="36" t="str">
        <f aca="false">IF(Zakazka!$J$134=0,"",Zakazka!$J$134)</f>
        <v>099: Přesun hmot HSV</v>
      </c>
      <c r="C22" s="37" t="str">
        <f aca="false">IF(Zakazka!$P$134=0,"",Zakazka!$P$134)</f>
        <v/>
      </c>
    </row>
    <row r="23" s="32" customFormat="true" ht="15.75" hidden="false" customHeight="true" outlineLevel="0" collapsed="false">
      <c r="B23" s="33" t="str">
        <f aca="false">IF(Zakazka!$J$141=0,"",Zakazka!$J$141)</f>
        <v>SO_04: Výměna obrub,přípravné práce</v>
      </c>
      <c r="C23" s="34" t="str">
        <f aca="false">IF(Zakazka!$P$141=0,"",Zakazka!$P$141)</f>
        <v/>
      </c>
    </row>
    <row r="24" s="35" customFormat="true" ht="15" hidden="false" customHeight="true" outlineLevel="1" collapsed="false">
      <c r="B24" s="36" t="str">
        <f aca="false">IF(Zakazka!$J$142=0,"",Zakazka!$J$142)</f>
        <v>001: Zemní práce</v>
      </c>
      <c r="C24" s="37" t="str">
        <f aca="false">IF(Zakazka!$P$142=0,"",Zakazka!$P$142)</f>
        <v/>
      </c>
    </row>
    <row r="25" s="35" customFormat="true" ht="15" hidden="false" customHeight="true" outlineLevel="1" collapsed="false">
      <c r="B25" s="36" t="str">
        <f aca="false">IF(Zakazka!$J$150=0,"",Zakazka!$J$150)</f>
        <v>005: Komunikace</v>
      </c>
      <c r="C25" s="37" t="str">
        <f aca="false">IF(Zakazka!$P$150=0,"",Zakazka!$P$150)</f>
        <v/>
      </c>
    </row>
    <row r="26" s="35" customFormat="true" ht="15" hidden="false" customHeight="true" outlineLevel="1" collapsed="false">
      <c r="B26" s="36" t="str">
        <f aca="false">IF(Zakazka!$J$154=0,"",Zakazka!$J$154)</f>
        <v>009: Ostatní konstrukce a práce</v>
      </c>
      <c r="C26" s="37" t="str">
        <f aca="false">IF(Zakazka!$P$154=0,"",Zakazka!$P$154)</f>
        <v/>
      </c>
    </row>
    <row r="27" s="35" customFormat="true" ht="15" hidden="false" customHeight="true" outlineLevel="1" collapsed="false">
      <c r="B27" s="36" t="str">
        <f aca="false">IF(Zakazka!$J$162=0,"",Zakazka!$J$162)</f>
        <v>099: Přesun hmot HSV</v>
      </c>
      <c r="C27" s="37" t="str">
        <f aca="false">IF(Zakazka!$P$162=0,"",Zakazka!$P$162)</f>
        <v/>
      </c>
    </row>
    <row r="28" s="35" customFormat="true" ht="15" hidden="false" customHeight="true" outlineLevel="1" collapsed="false">
      <c r="B28" s="36" t="str">
        <f aca="false">IF(Zakazka!$J$169=0,"",Zakazka!$J$169)</f>
        <v>V03: Zařízení staveniště</v>
      </c>
      <c r="C28" s="37" t="str">
        <f aca="false">IF(Zakazka!$P$169=0,"",Zakazka!$P$169)</f>
        <v/>
      </c>
    </row>
    <row r="29" s="35" customFormat="true" ht="15" hidden="false" customHeight="true" outlineLevel="1" collapsed="false">
      <c r="B29" s="36" t="str">
        <f aca="false">IF(Zakazka!$J$173=0,"",Zakazka!$J$173)</f>
        <v>V09: Ostatní náklady</v>
      </c>
      <c r="C29" s="37" t="str">
        <f aca="false">IF(Zakazka!$P$173=0,"",Zakazka!$P$173)</f>
        <v/>
      </c>
    </row>
    <row r="30" customFormat="false" ht="13.8" hidden="false" customHeight="false" outlineLevel="1" collapsed="false">
      <c r="B30" s="38"/>
    </row>
    <row r="31" s="39" customFormat="true" ht="13.8" hidden="false" customHeight="false" outlineLevel="0" collapsed="false">
      <c r="A31" s="39" t="n">
        <f aca="false">SUM(A33:A34)</f>
        <v>0</v>
      </c>
      <c r="B31" s="40" t="s">
        <v>22</v>
      </c>
      <c r="C31" s="41" t="n">
        <f aca="false">SUBTOTAL(9,C5:C30)/2</f>
        <v>0</v>
      </c>
    </row>
    <row r="32" s="39" customFormat="true" ht="13.8" hidden="false" customHeight="false" outlineLevel="0" collapsed="false">
      <c r="B32" s="42" t="s">
        <v>23</v>
      </c>
      <c r="C32" s="43" t="n">
        <f aca="false">SUBTOTAL(9,C33:C34)</f>
        <v>0</v>
      </c>
    </row>
    <row r="33" s="44" customFormat="true" ht="13.2" hidden="false" customHeight="false" outlineLevel="0" collapsed="false">
      <c r="A33" s="44" t="n">
        <f aca="false">IF(ISNUMBER(A3),SUMIF(__SAZBA__,A3,__CENA__),0)</f>
        <v>0</v>
      </c>
      <c r="B33" s="45" t="str">
        <f aca="false">IF(A33=0,"","DPH "&amp;A3&amp;" % ze základny: "&amp;TEXT(A33,"# ##0"))</f>
        <v/>
      </c>
      <c r="C33" s="46" t="str">
        <f aca="false">IF(A33=0,"",A33*A3/100)</f>
        <v/>
      </c>
    </row>
    <row r="34" s="44" customFormat="true" ht="13.8" hidden="false" customHeight="false" outlineLevel="0" collapsed="false">
      <c r="A34" s="44" t="n">
        <f aca="false">IF(ISNUMBER(A4),SUMIF(__SAZBA__,A4,__CENA__),0)</f>
        <v>0</v>
      </c>
      <c r="B34" s="45" t="str">
        <f aca="false">IF(A34=0,"","DPH "&amp;A4&amp;" % ze základny: "&amp;TEXT(A34,"# ##0"))</f>
        <v/>
      </c>
      <c r="C34" s="46" t="str">
        <f aca="false">IF(A34=0,"",A34*A4/100)</f>
        <v/>
      </c>
    </row>
    <row r="35" s="39" customFormat="true" ht="13.8" hidden="false" customHeight="false" outlineLevel="0" collapsed="false">
      <c r="B35" s="40" t="s">
        <v>24</v>
      </c>
      <c r="C35" s="41" t="n">
        <f aca="false">SUM(C31:C32)</f>
        <v>0</v>
      </c>
    </row>
  </sheetData>
  <printOptions headings="false" gridLines="false" gridLinesSet="true" horizontalCentered="false" verticalCentered="false"/>
  <pageMargins left="0.7875" right="0.7875" top="0.7875" bottom="0.7875" header="0.511805555555555" footer="0.39375"/>
  <pageSetup paperSize="9" scale="9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75"/>
  <sheetViews>
    <sheetView windowProtection="true"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pane xSplit="0" ySplit="3" topLeftCell="A4" activePane="bottomLeft" state="frozen"/>
      <selection pane="topLeft" activeCell="J1" activeCellId="0" sqref="J1"/>
      <selection pane="bottomLeft" activeCell="O16" activeCellId="0" sqref="O16"/>
    </sheetView>
  </sheetViews>
  <sheetFormatPr defaultRowHeight="13.2"/>
  <cols>
    <col collapsed="false" hidden="true" max="5" min="1" style="0" width="0"/>
    <col collapsed="false" hidden="false" max="6" min="6" style="47" width="5.43367346938776"/>
    <col collapsed="false" hidden="false" max="7" min="7" style="48" width="4.3265306122449"/>
    <col collapsed="false" hidden="false" max="8" min="8" style="49" width="14.3163265306122"/>
    <col collapsed="false" hidden="false" max="9" min="9" style="49" width="9.98979591836735"/>
    <col collapsed="false" hidden="false" max="10" min="10" style="50" width="57.0459183673469"/>
    <col collapsed="false" hidden="false" max="11" min="11" style="48" width="4.3265306122449"/>
    <col collapsed="false" hidden="false" max="12" min="12" style="51" width="13.6530612244898"/>
    <col collapsed="false" hidden="false" max="13" min="13" style="52" width="6.87755102040816"/>
    <col collapsed="false" hidden="false" max="14" min="14" style="51" width="13.4285714285714"/>
    <col collapsed="false" hidden="false" max="15" min="15" style="52" width="12.4285714285714"/>
    <col collapsed="false" hidden="false" max="16" min="16" style="53" width="15.6479591836735"/>
    <col collapsed="false" hidden="false" max="17" min="17" style="52" width="15.6479591836735"/>
    <col collapsed="false" hidden="false" max="18" min="18" style="52" width="25.6377551020408"/>
    <col collapsed="false" hidden="false" max="20" min="19" style="49" width="9.98979591836735"/>
    <col collapsed="false" hidden="false" max="21" min="21" style="0" width="9.43367346938776"/>
  </cols>
  <sheetData>
    <row r="1" customFormat="false" ht="21.6" hidden="false" customHeight="true" outlineLevel="0" collapsed="false">
      <c r="F1" s="54"/>
      <c r="G1" s="25"/>
      <c r="H1" s="25"/>
      <c r="I1" s="25"/>
      <c r="J1" s="25"/>
      <c r="K1" s="25"/>
      <c r="L1" s="55"/>
      <c r="M1" s="56"/>
      <c r="N1" s="55"/>
      <c r="O1" s="56"/>
      <c r="P1" s="57"/>
      <c r="Q1" s="56"/>
      <c r="R1" s="56"/>
      <c r="S1" s="25"/>
      <c r="T1" s="25"/>
    </row>
    <row r="2" customFormat="false" ht="21.6" hidden="false" customHeight="true" outlineLevel="0" collapsed="false">
      <c r="F2" s="54"/>
      <c r="G2" s="25"/>
      <c r="H2" s="25"/>
      <c r="I2" s="25"/>
      <c r="J2" s="25"/>
      <c r="K2" s="25"/>
      <c r="L2" s="55"/>
      <c r="M2" s="56"/>
      <c r="N2" s="55"/>
      <c r="O2" s="56"/>
      <c r="P2" s="57"/>
      <c r="Q2" s="56"/>
      <c r="R2" s="56"/>
      <c r="S2" s="25"/>
      <c r="T2" s="25"/>
    </row>
    <row r="3" s="58" customFormat="true" ht="13.8" hidden="false" customHeight="false" outlineLevel="0" collapsed="false">
      <c r="F3" s="28" t="s">
        <v>25</v>
      </c>
      <c r="G3" s="28" t="s">
        <v>26</v>
      </c>
      <c r="H3" s="28" t="s">
        <v>27</v>
      </c>
      <c r="I3" s="28" t="s">
        <v>28</v>
      </c>
      <c r="J3" s="59" t="s">
        <v>9</v>
      </c>
      <c r="K3" s="28" t="s">
        <v>29</v>
      </c>
      <c r="L3" s="28" t="s">
        <v>30</v>
      </c>
      <c r="M3" s="28" t="s">
        <v>31</v>
      </c>
      <c r="N3" s="28" t="s">
        <v>32</v>
      </c>
      <c r="O3" s="28" t="s">
        <v>33</v>
      </c>
      <c r="P3" s="28" t="s">
        <v>21</v>
      </c>
    </row>
    <row r="4" customFormat="false" ht="11.25" hidden="false" customHeight="true" outlineLevel="0" collapsed="false">
      <c r="F4" s="60"/>
      <c r="G4" s="61"/>
      <c r="H4" s="62"/>
      <c r="I4" s="62"/>
      <c r="J4" s="63"/>
      <c r="K4" s="61"/>
      <c r="L4" s="60"/>
      <c r="M4" s="60"/>
      <c r="N4" s="60"/>
      <c r="O4" s="60"/>
      <c r="P4" s="60"/>
      <c r="Q4" s="0"/>
      <c r="R4" s="0"/>
      <c r="S4" s="0"/>
      <c r="T4" s="0"/>
    </row>
    <row r="5" s="64" customFormat="true" ht="17.25" hidden="false" customHeight="true" outlineLevel="0" collapsed="false">
      <c r="F5" s="65"/>
      <c r="G5" s="66"/>
      <c r="H5" s="67"/>
      <c r="I5" s="67"/>
      <c r="J5" s="67" t="s">
        <v>34</v>
      </c>
      <c r="K5" s="66"/>
      <c r="L5" s="68"/>
      <c r="M5" s="69"/>
      <c r="N5" s="68"/>
      <c r="O5" s="69"/>
      <c r="P5" s="34" t="n">
        <f aca="false">SUBTOTAL(9,P6:P49)</f>
        <v>0</v>
      </c>
    </row>
    <row r="6" s="70" customFormat="true" ht="16.5" hidden="false" customHeight="true" outlineLevel="1" collapsed="false">
      <c r="F6" s="71"/>
      <c r="G6" s="61"/>
      <c r="H6" s="72"/>
      <c r="I6" s="72"/>
      <c r="J6" s="72" t="s">
        <v>35</v>
      </c>
      <c r="K6" s="61"/>
      <c r="L6" s="73"/>
      <c r="M6" s="74"/>
      <c r="N6" s="73"/>
      <c r="O6" s="74"/>
      <c r="P6" s="37" t="n">
        <f aca="false">SUBTOTAL(9,P7:P12)</f>
        <v>0</v>
      </c>
    </row>
    <row r="7" s="75" customFormat="true" ht="22.8" hidden="false" customHeight="false" outlineLevel="2" collapsed="false">
      <c r="A7" s="75" t="s">
        <v>36</v>
      </c>
      <c r="B7" s="75" t="s">
        <v>37</v>
      </c>
      <c r="C7" s="75" t="s">
        <v>38</v>
      </c>
      <c r="D7" s="75" t="s">
        <v>39</v>
      </c>
      <c r="E7" s="75" t="s">
        <v>40</v>
      </c>
      <c r="F7" s="76" t="n">
        <v>1</v>
      </c>
      <c r="G7" s="77" t="s">
        <v>41</v>
      </c>
      <c r="H7" s="78" t="s">
        <v>42</v>
      </c>
      <c r="I7" s="78"/>
      <c r="J7" s="79" t="s">
        <v>43</v>
      </c>
      <c r="K7" s="77" t="s">
        <v>44</v>
      </c>
      <c r="L7" s="80" t="n">
        <v>1678.83</v>
      </c>
      <c r="M7" s="81"/>
      <c r="N7" s="80" t="n">
        <f aca="false">L7*(1+M7/100)</f>
        <v>1678.83</v>
      </c>
      <c r="O7" s="82" t="n">
        <v>0</v>
      </c>
      <c r="P7" s="83" t="n">
        <f aca="false">N7*O7</f>
        <v>0</v>
      </c>
    </row>
    <row r="8" s="75" customFormat="true" ht="11.4" hidden="false" customHeight="false" outlineLevel="2" collapsed="false">
      <c r="F8" s="76" t="n">
        <v>16</v>
      </c>
      <c r="G8" s="77" t="s">
        <v>41</v>
      </c>
      <c r="H8" s="78" t="s">
        <v>45</v>
      </c>
      <c r="I8" s="78"/>
      <c r="J8" s="79" t="s">
        <v>46</v>
      </c>
      <c r="K8" s="77" t="s">
        <v>47</v>
      </c>
      <c r="L8" s="80" t="n">
        <v>10.368</v>
      </c>
      <c r="M8" s="81"/>
      <c r="N8" s="80" t="n">
        <f aca="false">L8*(1+M8/100)</f>
        <v>10.368</v>
      </c>
      <c r="O8" s="82" t="n">
        <v>0</v>
      </c>
      <c r="P8" s="83" t="n">
        <f aca="false">N8*O8</f>
        <v>0</v>
      </c>
    </row>
    <row r="9" s="75" customFormat="true" ht="11.4" hidden="false" customHeight="false" outlineLevel="2" collapsed="false">
      <c r="F9" s="76" t="n">
        <v>17</v>
      </c>
      <c r="G9" s="77" t="s">
        <v>41</v>
      </c>
      <c r="H9" s="78" t="s">
        <v>48</v>
      </c>
      <c r="I9" s="78"/>
      <c r="J9" s="79" t="s">
        <v>49</v>
      </c>
      <c r="K9" s="77" t="s">
        <v>47</v>
      </c>
      <c r="L9" s="80" t="n">
        <v>5.184</v>
      </c>
      <c r="M9" s="81"/>
      <c r="N9" s="80" t="n">
        <f aca="false">L9*(1+M9/100)</f>
        <v>5.184</v>
      </c>
      <c r="O9" s="82" t="n">
        <v>0</v>
      </c>
      <c r="P9" s="83" t="n">
        <f aca="false">N9*O9</f>
        <v>0</v>
      </c>
    </row>
    <row r="10" s="75" customFormat="true" ht="11.4" hidden="false" customHeight="false" outlineLevel="2" collapsed="false">
      <c r="F10" s="76" t="n">
        <v>18</v>
      </c>
      <c r="G10" s="77" t="s">
        <v>41</v>
      </c>
      <c r="H10" s="78" t="s">
        <v>50</v>
      </c>
      <c r="I10" s="78"/>
      <c r="J10" s="79" t="s">
        <v>51</v>
      </c>
      <c r="K10" s="77" t="s">
        <v>47</v>
      </c>
      <c r="L10" s="80" t="n">
        <v>10.368</v>
      </c>
      <c r="M10" s="81"/>
      <c r="N10" s="80" t="n">
        <f aca="false">L10*(1+M10/100)</f>
        <v>10.368</v>
      </c>
      <c r="O10" s="82" t="n">
        <v>0</v>
      </c>
      <c r="P10" s="83" t="n">
        <f aca="false">N10*O10</f>
        <v>0</v>
      </c>
    </row>
    <row r="11" s="75" customFormat="true" ht="22.8" hidden="false" customHeight="false" outlineLevel="2" collapsed="false">
      <c r="F11" s="76" t="n">
        <v>104</v>
      </c>
      <c r="G11" s="77" t="s">
        <v>41</v>
      </c>
      <c r="H11" s="78" t="s">
        <v>52</v>
      </c>
      <c r="I11" s="78"/>
      <c r="J11" s="79" t="s">
        <v>53</v>
      </c>
      <c r="K11" s="77" t="s">
        <v>47</v>
      </c>
      <c r="L11" s="80" t="n">
        <v>8.64</v>
      </c>
      <c r="M11" s="81"/>
      <c r="N11" s="80" t="n">
        <f aca="false">L11*(1+M11/100)</f>
        <v>8.64</v>
      </c>
      <c r="O11" s="82" t="n">
        <v>0</v>
      </c>
      <c r="P11" s="83" t="n">
        <f aca="false">N11*O11</f>
        <v>0</v>
      </c>
    </row>
    <row r="12" s="84" customFormat="true" ht="12.75" hidden="false" customHeight="true" outlineLevel="2" collapsed="false">
      <c r="F12" s="85"/>
      <c r="G12" s="86"/>
      <c r="H12" s="86"/>
      <c r="I12" s="86"/>
      <c r="J12" s="87"/>
      <c r="K12" s="86"/>
      <c r="L12" s="88"/>
      <c r="M12" s="89"/>
      <c r="N12" s="88"/>
      <c r="O12" s="89"/>
      <c r="P12" s="90"/>
    </row>
    <row r="13" s="70" customFormat="true" ht="16.5" hidden="false" customHeight="true" outlineLevel="1" collapsed="false">
      <c r="F13" s="71"/>
      <c r="G13" s="61"/>
      <c r="H13" s="72"/>
      <c r="I13" s="72"/>
      <c r="J13" s="72" t="s">
        <v>54</v>
      </c>
      <c r="K13" s="61"/>
      <c r="L13" s="73"/>
      <c r="M13" s="74"/>
      <c r="N13" s="73"/>
      <c r="O13" s="74"/>
      <c r="P13" s="37" t="n">
        <f aca="false">SUBTOTAL(9,P14:P18)</f>
        <v>0</v>
      </c>
    </row>
    <row r="14" s="75" customFormat="true" ht="11.4" hidden="false" customHeight="false" outlineLevel="2" collapsed="false">
      <c r="F14" s="76" t="n">
        <v>6</v>
      </c>
      <c r="G14" s="77" t="s">
        <v>41</v>
      </c>
      <c r="H14" s="78" t="s">
        <v>55</v>
      </c>
      <c r="I14" s="78"/>
      <c r="J14" s="79" t="s">
        <v>56</v>
      </c>
      <c r="K14" s="77" t="s">
        <v>44</v>
      </c>
      <c r="L14" s="80" t="n">
        <v>1678.83</v>
      </c>
      <c r="M14" s="81"/>
      <c r="N14" s="80" t="n">
        <f aca="false">L14*(1+M14/100)</f>
        <v>1678.83</v>
      </c>
      <c r="O14" s="82" t="n">
        <v>0</v>
      </c>
      <c r="P14" s="83" t="n">
        <f aca="false">N14*O14</f>
        <v>0</v>
      </c>
    </row>
    <row r="15" s="75" customFormat="true" ht="11.4" hidden="false" customHeight="false" outlineLevel="2" collapsed="false">
      <c r="F15" s="76" t="n">
        <v>7</v>
      </c>
      <c r="G15" s="77" t="s">
        <v>41</v>
      </c>
      <c r="H15" s="78" t="s">
        <v>57</v>
      </c>
      <c r="I15" s="78"/>
      <c r="J15" s="79" t="s">
        <v>58</v>
      </c>
      <c r="K15" s="77" t="s">
        <v>59</v>
      </c>
      <c r="L15" s="80" t="n">
        <v>85.879</v>
      </c>
      <c r="M15" s="81"/>
      <c r="N15" s="80" t="n">
        <f aca="false">L15*(1+M15/100)</f>
        <v>85.879</v>
      </c>
      <c r="O15" s="82" t="n">
        <v>0</v>
      </c>
      <c r="P15" s="83" t="n">
        <f aca="false">N15*O15</f>
        <v>0</v>
      </c>
    </row>
    <row r="16" s="75" customFormat="true" ht="22.8" hidden="false" customHeight="false" outlineLevel="2" collapsed="false">
      <c r="F16" s="76" t="n">
        <v>8</v>
      </c>
      <c r="G16" s="77" t="s">
        <v>41</v>
      </c>
      <c r="H16" s="78" t="s">
        <v>60</v>
      </c>
      <c r="I16" s="78"/>
      <c r="J16" s="79" t="s">
        <v>61</v>
      </c>
      <c r="K16" s="77" t="s">
        <v>44</v>
      </c>
      <c r="L16" s="80" t="n">
        <v>1678.83</v>
      </c>
      <c r="M16" s="81"/>
      <c r="N16" s="80" t="n">
        <f aca="false">L16*(1+M16/100)</f>
        <v>1678.83</v>
      </c>
      <c r="O16" s="82" t="n">
        <v>0</v>
      </c>
      <c r="P16" s="83" t="n">
        <f aca="false">N16*O16</f>
        <v>0</v>
      </c>
    </row>
    <row r="17" s="75" customFormat="true" ht="11.4" hidden="false" customHeight="false" outlineLevel="2" collapsed="false">
      <c r="F17" s="76" t="n">
        <v>11</v>
      </c>
      <c r="G17" s="77" t="s">
        <v>41</v>
      </c>
      <c r="H17" s="78" t="s">
        <v>62</v>
      </c>
      <c r="I17" s="78"/>
      <c r="J17" s="79" t="s">
        <v>63</v>
      </c>
      <c r="K17" s="77" t="s">
        <v>64</v>
      </c>
      <c r="L17" s="80" t="n">
        <v>62.2</v>
      </c>
      <c r="M17" s="81"/>
      <c r="N17" s="80" t="n">
        <f aca="false">L17*(1+M17/100)</f>
        <v>62.2</v>
      </c>
      <c r="O17" s="82" t="n">
        <v>0</v>
      </c>
      <c r="P17" s="83" t="n">
        <f aca="false">N17*O17</f>
        <v>0</v>
      </c>
    </row>
    <row r="18" s="84" customFormat="true" ht="12.75" hidden="false" customHeight="true" outlineLevel="2" collapsed="false">
      <c r="F18" s="85"/>
      <c r="G18" s="86"/>
      <c r="H18" s="86"/>
      <c r="I18" s="86"/>
      <c r="J18" s="87"/>
      <c r="K18" s="86"/>
      <c r="L18" s="88"/>
      <c r="M18" s="89"/>
      <c r="N18" s="88"/>
      <c r="O18" s="89"/>
      <c r="P18" s="90"/>
    </row>
    <row r="19" s="70" customFormat="true" ht="16.5" hidden="false" customHeight="true" outlineLevel="1" collapsed="false">
      <c r="F19" s="71"/>
      <c r="G19" s="61"/>
      <c r="H19" s="72"/>
      <c r="I19" s="72"/>
      <c r="J19" s="72" t="s">
        <v>65</v>
      </c>
      <c r="K19" s="61"/>
      <c r="L19" s="73"/>
      <c r="M19" s="74"/>
      <c r="N19" s="73"/>
      <c r="O19" s="74"/>
      <c r="P19" s="37" t="n">
        <f aca="false">SUBTOTAL(9,P20:P36)</f>
        <v>0</v>
      </c>
    </row>
    <row r="20" s="75" customFormat="true" ht="22.8" hidden="false" customHeight="false" outlineLevel="2" collapsed="false">
      <c r="F20" s="76" t="n">
        <v>3</v>
      </c>
      <c r="G20" s="77" t="s">
        <v>41</v>
      </c>
      <c r="H20" s="78" t="s">
        <v>66</v>
      </c>
      <c r="I20" s="78"/>
      <c r="J20" s="79" t="s">
        <v>67</v>
      </c>
      <c r="K20" s="77" t="s">
        <v>68</v>
      </c>
      <c r="L20" s="80" t="n">
        <v>3</v>
      </c>
      <c r="M20" s="81"/>
      <c r="N20" s="80" t="n">
        <f aca="false">L20*(1+M20/100)</f>
        <v>3</v>
      </c>
      <c r="O20" s="82" t="n">
        <v>0</v>
      </c>
      <c r="P20" s="83" t="n">
        <f aca="false">N20*O20</f>
        <v>0</v>
      </c>
    </row>
    <row r="21" s="75" customFormat="true" ht="11.4" hidden="false" customHeight="false" outlineLevel="2" collapsed="false">
      <c r="F21" s="76" t="n">
        <v>4</v>
      </c>
      <c r="G21" s="77" t="s">
        <v>41</v>
      </c>
      <c r="H21" s="78" t="s">
        <v>69</v>
      </c>
      <c r="I21" s="78"/>
      <c r="J21" s="79" t="s">
        <v>70</v>
      </c>
      <c r="K21" s="77" t="s">
        <v>68</v>
      </c>
      <c r="L21" s="80" t="n">
        <v>3</v>
      </c>
      <c r="M21" s="81"/>
      <c r="N21" s="80" t="n">
        <f aca="false">L21*(1+M21/100)</f>
        <v>3</v>
      </c>
      <c r="O21" s="82" t="n">
        <v>0</v>
      </c>
      <c r="P21" s="83" t="n">
        <f aca="false">N21*O21</f>
        <v>0</v>
      </c>
    </row>
    <row r="22" s="75" customFormat="true" ht="11.4" hidden="false" customHeight="false" outlineLevel="2" collapsed="false">
      <c r="F22" s="76" t="n">
        <v>5</v>
      </c>
      <c r="G22" s="77" t="s">
        <v>41</v>
      </c>
      <c r="H22" s="78" t="s">
        <v>71</v>
      </c>
      <c r="I22" s="78"/>
      <c r="J22" s="79" t="s">
        <v>72</v>
      </c>
      <c r="K22" s="77" t="s">
        <v>68</v>
      </c>
      <c r="L22" s="80" t="n">
        <v>3</v>
      </c>
      <c r="M22" s="81"/>
      <c r="N22" s="80" t="n">
        <f aca="false">L22*(1+M22/100)</f>
        <v>3</v>
      </c>
      <c r="O22" s="82" t="n">
        <v>0</v>
      </c>
      <c r="P22" s="83" t="n">
        <f aca="false">N22*O22</f>
        <v>0</v>
      </c>
    </row>
    <row r="23" s="75" customFormat="true" ht="22.8" hidden="false" customHeight="false" outlineLevel="2" collapsed="false">
      <c r="F23" s="76" t="n">
        <v>6</v>
      </c>
      <c r="G23" s="77" t="s">
        <v>41</v>
      </c>
      <c r="H23" s="78" t="s">
        <v>73</v>
      </c>
      <c r="I23" s="78"/>
      <c r="J23" s="79" t="s">
        <v>74</v>
      </c>
      <c r="K23" s="77" t="s">
        <v>68</v>
      </c>
      <c r="L23" s="80" t="n">
        <v>15</v>
      </c>
      <c r="M23" s="81" t="n">
        <v>0</v>
      </c>
      <c r="N23" s="80" t="n">
        <f aca="false">L23*(1+M23/100)</f>
        <v>15</v>
      </c>
      <c r="O23" s="82" t="n">
        <v>0</v>
      </c>
      <c r="P23" s="83" t="n">
        <f aca="false">N23*O23</f>
        <v>0</v>
      </c>
    </row>
    <row r="24" s="75" customFormat="true" ht="11.4" hidden="false" customHeight="false" outlineLevel="2" collapsed="false">
      <c r="F24" s="76" t="n">
        <v>7</v>
      </c>
      <c r="G24" s="77" t="s">
        <v>75</v>
      </c>
      <c r="H24" s="78" t="s">
        <v>76</v>
      </c>
      <c r="I24" s="78"/>
      <c r="J24" s="79" t="s">
        <v>77</v>
      </c>
      <c r="K24" s="77" t="s">
        <v>68</v>
      </c>
      <c r="L24" s="80" t="n">
        <v>15</v>
      </c>
      <c r="M24" s="81" t="n">
        <v>0</v>
      </c>
      <c r="N24" s="80" t="n">
        <f aca="false">L24*(1+M24/100)</f>
        <v>15</v>
      </c>
      <c r="O24" s="82" t="n">
        <v>0</v>
      </c>
      <c r="P24" s="83" t="n">
        <f aca="false">N24*O24</f>
        <v>0</v>
      </c>
    </row>
    <row r="25" s="75" customFormat="true" ht="22.8" hidden="false" customHeight="false" outlineLevel="2" collapsed="false">
      <c r="F25" s="76" t="n">
        <v>9</v>
      </c>
      <c r="G25" s="77" t="s">
        <v>75</v>
      </c>
      <c r="H25" s="78" t="s">
        <v>78</v>
      </c>
      <c r="I25" s="78"/>
      <c r="J25" s="79" t="s">
        <v>79</v>
      </c>
      <c r="K25" s="77" t="s">
        <v>68</v>
      </c>
      <c r="L25" s="80" t="n">
        <v>2</v>
      </c>
      <c r="M25" s="81"/>
      <c r="N25" s="80" t="n">
        <f aca="false">L25*(1+M25/100)</f>
        <v>2</v>
      </c>
      <c r="O25" s="82" t="n">
        <v>0</v>
      </c>
      <c r="P25" s="83" t="n">
        <f aca="false">N25*O25</f>
        <v>0</v>
      </c>
    </row>
    <row r="26" s="75" customFormat="true" ht="11.4" hidden="false" customHeight="false" outlineLevel="2" collapsed="false">
      <c r="F26" s="76" t="n">
        <v>10</v>
      </c>
      <c r="G26" s="77" t="s">
        <v>75</v>
      </c>
      <c r="H26" s="78" t="s">
        <v>80</v>
      </c>
      <c r="I26" s="78"/>
      <c r="J26" s="79" t="s">
        <v>81</v>
      </c>
      <c r="K26" s="77" t="s">
        <v>68</v>
      </c>
      <c r="L26" s="80" t="n">
        <v>1</v>
      </c>
      <c r="M26" s="81"/>
      <c r="N26" s="80" t="n">
        <f aca="false">L26*(1+M26/100)</f>
        <v>1</v>
      </c>
      <c r="O26" s="82" t="n">
        <v>0</v>
      </c>
      <c r="P26" s="83" t="n">
        <f aca="false">N26*O26</f>
        <v>0</v>
      </c>
    </row>
    <row r="27" s="75" customFormat="true" ht="11.4" hidden="false" customHeight="false" outlineLevel="2" collapsed="false">
      <c r="F27" s="76" t="n">
        <v>13</v>
      </c>
      <c r="G27" s="77" t="s">
        <v>41</v>
      </c>
      <c r="H27" s="78" t="s">
        <v>82</v>
      </c>
      <c r="I27" s="78"/>
      <c r="J27" s="79" t="s">
        <v>83</v>
      </c>
      <c r="K27" s="77" t="s">
        <v>68</v>
      </c>
      <c r="L27" s="80" t="n">
        <v>4</v>
      </c>
      <c r="M27" s="81"/>
      <c r="N27" s="80" t="n">
        <f aca="false">L27*(1+M27/100)</f>
        <v>4</v>
      </c>
      <c r="O27" s="82" t="n">
        <v>0</v>
      </c>
      <c r="P27" s="83" t="n">
        <f aca="false">N27*O27</f>
        <v>0</v>
      </c>
    </row>
    <row r="28" s="75" customFormat="true" ht="22.8" hidden="false" customHeight="false" outlineLevel="2" collapsed="false">
      <c r="F28" s="76" t="n">
        <v>14</v>
      </c>
      <c r="G28" s="77" t="s">
        <v>75</v>
      </c>
      <c r="H28" s="78" t="s">
        <v>84</v>
      </c>
      <c r="I28" s="78"/>
      <c r="J28" s="79" t="s">
        <v>85</v>
      </c>
      <c r="K28" s="77" t="s">
        <v>68</v>
      </c>
      <c r="L28" s="80" t="n">
        <v>4</v>
      </c>
      <c r="M28" s="81"/>
      <c r="N28" s="80" t="n">
        <f aca="false">L28*(1+M28/100)</f>
        <v>4</v>
      </c>
      <c r="O28" s="82" t="n">
        <v>0</v>
      </c>
      <c r="P28" s="83" t="n">
        <f aca="false">N28*O28</f>
        <v>0</v>
      </c>
    </row>
    <row r="29" s="75" customFormat="true" ht="22.8" hidden="false" customHeight="false" outlineLevel="2" collapsed="false">
      <c r="F29" s="76" t="n">
        <v>15</v>
      </c>
      <c r="G29" s="77" t="s">
        <v>75</v>
      </c>
      <c r="H29" s="78" t="s">
        <v>86</v>
      </c>
      <c r="I29" s="78"/>
      <c r="J29" s="79" t="s">
        <v>87</v>
      </c>
      <c r="K29" s="77" t="s">
        <v>68</v>
      </c>
      <c r="L29" s="80" t="n">
        <v>4</v>
      </c>
      <c r="M29" s="81"/>
      <c r="N29" s="80" t="n">
        <f aca="false">L29*(1+M29/100)</f>
        <v>4</v>
      </c>
      <c r="O29" s="82" t="n">
        <v>0</v>
      </c>
      <c r="P29" s="83" t="n">
        <f aca="false">N29*O29</f>
        <v>0</v>
      </c>
    </row>
    <row r="30" s="75" customFormat="true" ht="22.8" hidden="false" customHeight="false" outlineLevel="2" collapsed="false">
      <c r="F30" s="76" t="n">
        <v>16</v>
      </c>
      <c r="G30" s="77" t="s">
        <v>75</v>
      </c>
      <c r="H30" s="78" t="s">
        <v>88</v>
      </c>
      <c r="I30" s="78"/>
      <c r="J30" s="79" t="s">
        <v>89</v>
      </c>
      <c r="K30" s="77" t="s">
        <v>68</v>
      </c>
      <c r="L30" s="80" t="n">
        <v>4</v>
      </c>
      <c r="M30" s="81"/>
      <c r="N30" s="80" t="n">
        <f aca="false">L30*(1+M30/100)</f>
        <v>4</v>
      </c>
      <c r="O30" s="82" t="n">
        <v>0</v>
      </c>
      <c r="P30" s="83" t="n">
        <f aca="false">N30*O30</f>
        <v>0</v>
      </c>
    </row>
    <row r="31" s="75" customFormat="true" ht="22.8" hidden="false" customHeight="false" outlineLevel="2" collapsed="false">
      <c r="F31" s="76" t="n">
        <v>17</v>
      </c>
      <c r="G31" s="77" t="s">
        <v>75</v>
      </c>
      <c r="H31" s="78" t="s">
        <v>90</v>
      </c>
      <c r="I31" s="78"/>
      <c r="J31" s="79" t="s">
        <v>91</v>
      </c>
      <c r="K31" s="77" t="s">
        <v>68</v>
      </c>
      <c r="L31" s="80" t="n">
        <v>4</v>
      </c>
      <c r="M31" s="81"/>
      <c r="N31" s="80" t="n">
        <f aca="false">L31*(1+M31/100)</f>
        <v>4</v>
      </c>
      <c r="O31" s="82" t="n">
        <v>0</v>
      </c>
      <c r="P31" s="83" t="n">
        <f aca="false">N31*O31</f>
        <v>0</v>
      </c>
    </row>
    <row r="32" s="75" customFormat="true" ht="11.4" hidden="false" customHeight="false" outlineLevel="2" collapsed="false">
      <c r="F32" s="76" t="n">
        <v>46</v>
      </c>
      <c r="G32" s="77" t="s">
        <v>41</v>
      </c>
      <c r="H32" s="78" t="s">
        <v>92</v>
      </c>
      <c r="I32" s="78"/>
      <c r="J32" s="79" t="s">
        <v>93</v>
      </c>
      <c r="K32" s="77" t="s">
        <v>64</v>
      </c>
      <c r="L32" s="80" t="n">
        <v>14.4</v>
      </c>
      <c r="M32" s="81"/>
      <c r="N32" s="80" t="n">
        <f aca="false">L32*(1+M32/100)</f>
        <v>14.4</v>
      </c>
      <c r="O32" s="82" t="n">
        <v>0</v>
      </c>
      <c r="P32" s="83" t="n">
        <f aca="false">N32*O32</f>
        <v>0</v>
      </c>
    </row>
    <row r="33" s="75" customFormat="true" ht="11.4" hidden="false" customHeight="false" outlineLevel="2" collapsed="false">
      <c r="F33" s="76" t="n">
        <v>47</v>
      </c>
      <c r="G33" s="77" t="s">
        <v>75</v>
      </c>
      <c r="H33" s="78" t="s">
        <v>94</v>
      </c>
      <c r="I33" s="78"/>
      <c r="J33" s="79" t="s">
        <v>95</v>
      </c>
      <c r="K33" s="77" t="s">
        <v>68</v>
      </c>
      <c r="L33" s="80" t="n">
        <v>15.12</v>
      </c>
      <c r="M33" s="81"/>
      <c r="N33" s="80" t="n">
        <f aca="false">L33*(1+M33/100)</f>
        <v>15.12</v>
      </c>
      <c r="O33" s="82" t="n">
        <v>0</v>
      </c>
      <c r="P33" s="83" t="n">
        <f aca="false">N33*O33</f>
        <v>0</v>
      </c>
    </row>
    <row r="34" s="75" customFormat="true" ht="11.4" hidden="false" customHeight="false" outlineLevel="2" collapsed="false">
      <c r="F34" s="76" t="n">
        <v>102</v>
      </c>
      <c r="G34" s="77" t="s">
        <v>41</v>
      </c>
      <c r="H34" s="78" t="s">
        <v>96</v>
      </c>
      <c r="I34" s="78"/>
      <c r="J34" s="79" t="s">
        <v>97</v>
      </c>
      <c r="K34" s="77" t="s">
        <v>68</v>
      </c>
      <c r="L34" s="80" t="n">
        <v>4</v>
      </c>
      <c r="M34" s="81"/>
      <c r="N34" s="80" t="n">
        <f aca="false">L34*(1+M34/100)</f>
        <v>4</v>
      </c>
      <c r="O34" s="82" t="n">
        <v>0</v>
      </c>
      <c r="P34" s="83" t="n">
        <f aca="false">N34*O34</f>
        <v>0</v>
      </c>
    </row>
    <row r="35" s="75" customFormat="true" ht="22.8" hidden="false" customHeight="false" outlineLevel="2" collapsed="false">
      <c r="F35" s="76" t="n">
        <v>105</v>
      </c>
      <c r="G35" s="77" t="s">
        <v>41</v>
      </c>
      <c r="H35" s="78" t="s">
        <v>98</v>
      </c>
      <c r="I35" s="78"/>
      <c r="J35" s="79" t="s">
        <v>99</v>
      </c>
      <c r="K35" s="77" t="s">
        <v>47</v>
      </c>
      <c r="L35" s="80" t="n">
        <v>1.8</v>
      </c>
      <c r="M35" s="81"/>
      <c r="N35" s="80" t="n">
        <f aca="false">L35*(1+M35/100)</f>
        <v>1.8</v>
      </c>
      <c r="O35" s="82" t="n">
        <v>0</v>
      </c>
      <c r="P35" s="83" t="n">
        <f aca="false">N35*O35</f>
        <v>0</v>
      </c>
    </row>
    <row r="36" s="84" customFormat="true" ht="12.75" hidden="false" customHeight="true" outlineLevel="2" collapsed="false">
      <c r="F36" s="85"/>
      <c r="G36" s="86"/>
      <c r="H36" s="86"/>
      <c r="I36" s="86"/>
      <c r="J36" s="87"/>
      <c r="K36" s="86"/>
      <c r="L36" s="88"/>
      <c r="M36" s="89"/>
      <c r="N36" s="88"/>
      <c r="O36" s="89"/>
      <c r="P36" s="90"/>
    </row>
    <row r="37" s="70" customFormat="true" ht="16.5" hidden="false" customHeight="true" outlineLevel="1" collapsed="false">
      <c r="F37" s="71"/>
      <c r="G37" s="61"/>
      <c r="H37" s="72"/>
      <c r="I37" s="72"/>
      <c r="J37" s="72" t="s">
        <v>100</v>
      </c>
      <c r="K37" s="61"/>
      <c r="L37" s="73"/>
      <c r="M37" s="74"/>
      <c r="N37" s="73"/>
      <c r="O37" s="74"/>
      <c r="P37" s="37" t="n">
        <f aca="false">SUBTOTAL(9,P38:P42)</f>
        <v>0</v>
      </c>
    </row>
    <row r="38" s="75" customFormat="true" ht="22.8" hidden="false" customHeight="false" outlineLevel="2" collapsed="false">
      <c r="F38" s="76" t="n">
        <v>2</v>
      </c>
      <c r="G38" s="77" t="s">
        <v>41</v>
      </c>
      <c r="H38" s="78" t="s">
        <v>101</v>
      </c>
      <c r="I38" s="78"/>
      <c r="J38" s="79" t="s">
        <v>102</v>
      </c>
      <c r="K38" s="77" t="s">
        <v>44</v>
      </c>
      <c r="L38" s="80" t="n">
        <v>1678.83</v>
      </c>
      <c r="M38" s="81"/>
      <c r="N38" s="80" t="n">
        <f aca="false">L38*(1+M38/100)</f>
        <v>1678.83</v>
      </c>
      <c r="O38" s="82" t="n">
        <v>0</v>
      </c>
      <c r="P38" s="83" t="n">
        <f aca="false">N38*O38</f>
        <v>0</v>
      </c>
    </row>
    <row r="39" s="75" customFormat="true" ht="22.8" hidden="false" customHeight="false" outlineLevel="2" collapsed="false">
      <c r="F39" s="76" t="n">
        <v>12</v>
      </c>
      <c r="G39" s="77" t="s">
        <v>41</v>
      </c>
      <c r="H39" s="78" t="s">
        <v>103</v>
      </c>
      <c r="I39" s="78"/>
      <c r="J39" s="79" t="s">
        <v>104</v>
      </c>
      <c r="K39" s="77" t="s">
        <v>64</v>
      </c>
      <c r="L39" s="80" t="n">
        <v>62.2</v>
      </c>
      <c r="M39" s="81"/>
      <c r="N39" s="80" t="n">
        <f aca="false">L39*(1+M39/100)</f>
        <v>62.2</v>
      </c>
      <c r="O39" s="82" t="n">
        <v>0</v>
      </c>
      <c r="P39" s="83" t="n">
        <f aca="false">N39*O39</f>
        <v>0</v>
      </c>
    </row>
    <row r="40" s="75" customFormat="true" ht="22.8" hidden="false" customHeight="false" outlineLevel="2" collapsed="false">
      <c r="F40" s="76" t="n">
        <v>101</v>
      </c>
      <c r="G40" s="77" t="s">
        <v>41</v>
      </c>
      <c r="H40" s="78" t="s">
        <v>105</v>
      </c>
      <c r="I40" s="78"/>
      <c r="J40" s="79" t="s">
        <v>106</v>
      </c>
      <c r="K40" s="77" t="s">
        <v>47</v>
      </c>
      <c r="L40" s="80" t="n">
        <v>1.2</v>
      </c>
      <c r="M40" s="81"/>
      <c r="N40" s="80" t="n">
        <f aca="false">L40*(1+M40/100)</f>
        <v>1.2</v>
      </c>
      <c r="O40" s="82" t="n">
        <v>0</v>
      </c>
      <c r="P40" s="83" t="n">
        <f aca="false">N40*O40</f>
        <v>0</v>
      </c>
    </row>
    <row r="41" s="75" customFormat="true" ht="22.8" hidden="false" customHeight="false" outlineLevel="2" collapsed="false">
      <c r="F41" s="76" t="n">
        <v>123</v>
      </c>
      <c r="G41" s="77" t="s">
        <v>41</v>
      </c>
      <c r="H41" s="78" t="s">
        <v>107</v>
      </c>
      <c r="I41" s="78"/>
      <c r="J41" s="79" t="s">
        <v>108</v>
      </c>
      <c r="K41" s="77" t="s">
        <v>64</v>
      </c>
      <c r="L41" s="80" t="n">
        <v>404.6</v>
      </c>
      <c r="M41" s="81"/>
      <c r="N41" s="80" t="n">
        <f aca="false">L41*(1+M41/100)</f>
        <v>404.6</v>
      </c>
      <c r="O41" s="82" t="n">
        <v>0</v>
      </c>
      <c r="P41" s="83" t="n">
        <f aca="false">N41*O41</f>
        <v>0</v>
      </c>
    </row>
    <row r="42" s="84" customFormat="true" ht="12.75" hidden="false" customHeight="true" outlineLevel="2" collapsed="false">
      <c r="F42" s="85"/>
      <c r="G42" s="86"/>
      <c r="H42" s="86"/>
      <c r="I42" s="86"/>
      <c r="J42" s="87"/>
      <c r="K42" s="86"/>
      <c r="L42" s="88"/>
      <c r="M42" s="89"/>
      <c r="N42" s="88"/>
      <c r="O42" s="89"/>
      <c r="P42" s="90"/>
    </row>
    <row r="43" s="70" customFormat="true" ht="16.5" hidden="false" customHeight="true" outlineLevel="1" collapsed="false">
      <c r="F43" s="71"/>
      <c r="G43" s="61"/>
      <c r="H43" s="72"/>
      <c r="I43" s="72"/>
      <c r="J43" s="72" t="s">
        <v>109</v>
      </c>
      <c r="K43" s="61"/>
      <c r="L43" s="73"/>
      <c r="M43" s="74"/>
      <c r="N43" s="73"/>
      <c r="O43" s="74"/>
      <c r="P43" s="37" t="n">
        <f aca="false">SUBTOTAL(9,P44:P48)</f>
        <v>0</v>
      </c>
    </row>
    <row r="44" s="75" customFormat="true" ht="11.4" hidden="false" customHeight="false" outlineLevel="2" collapsed="false">
      <c r="F44" s="76" t="n">
        <v>116</v>
      </c>
      <c r="G44" s="77" t="s">
        <v>41</v>
      </c>
      <c r="H44" s="78" t="s">
        <v>110</v>
      </c>
      <c r="I44" s="78"/>
      <c r="J44" s="79" t="s">
        <v>111</v>
      </c>
      <c r="K44" s="77" t="s">
        <v>59</v>
      </c>
      <c r="L44" s="80" t="n">
        <v>275.116</v>
      </c>
      <c r="M44" s="81"/>
      <c r="N44" s="80" t="n">
        <f aca="false">L44*(1+M44/100)</f>
        <v>275.116</v>
      </c>
      <c r="O44" s="82" t="n">
        <v>0</v>
      </c>
      <c r="P44" s="83" t="n">
        <f aca="false">N44*O44</f>
        <v>0</v>
      </c>
    </row>
    <row r="45" s="75" customFormat="true" ht="11.4" hidden="false" customHeight="false" outlineLevel="2" collapsed="false">
      <c r="F45" s="76" t="n">
        <v>117</v>
      </c>
      <c r="G45" s="77" t="s">
        <v>41</v>
      </c>
      <c r="H45" s="78" t="s">
        <v>112</v>
      </c>
      <c r="I45" s="78"/>
      <c r="J45" s="79" t="s">
        <v>113</v>
      </c>
      <c r="K45" s="77" t="s">
        <v>59</v>
      </c>
      <c r="L45" s="80" t="n">
        <v>2200.928</v>
      </c>
      <c r="M45" s="81"/>
      <c r="N45" s="80" t="n">
        <f aca="false">L45*(1+M45/100)</f>
        <v>2200.928</v>
      </c>
      <c r="O45" s="82" t="n">
        <v>0</v>
      </c>
      <c r="P45" s="83" t="n">
        <f aca="false">N45*O45</f>
        <v>0</v>
      </c>
    </row>
    <row r="46" s="75" customFormat="true" ht="22.8" hidden="false" customHeight="false" outlineLevel="2" collapsed="false">
      <c r="F46" s="76" t="n">
        <v>126</v>
      </c>
      <c r="G46" s="77" t="s">
        <v>41</v>
      </c>
      <c r="H46" s="78" t="s">
        <v>114</v>
      </c>
      <c r="I46" s="78"/>
      <c r="J46" s="79" t="s">
        <v>115</v>
      </c>
      <c r="K46" s="77" t="s">
        <v>59</v>
      </c>
      <c r="L46" s="80" t="n">
        <v>275.1160226</v>
      </c>
      <c r="M46" s="81" t="n">
        <v>0</v>
      </c>
      <c r="N46" s="80" t="n">
        <f aca="false">L46*(1+M46/100)</f>
        <v>275.1160226</v>
      </c>
      <c r="O46" s="82" t="n">
        <v>0</v>
      </c>
      <c r="P46" s="83" t="n">
        <f aca="false">N46*O46</f>
        <v>0</v>
      </c>
    </row>
    <row r="47" s="75" customFormat="true" ht="22.8" hidden="false" customHeight="false" outlineLevel="2" collapsed="false">
      <c r="F47" s="76" t="n">
        <v>130</v>
      </c>
      <c r="G47" s="77" t="s">
        <v>41</v>
      </c>
      <c r="H47" s="78" t="s">
        <v>116</v>
      </c>
      <c r="I47" s="78"/>
      <c r="J47" s="79" t="s">
        <v>117</v>
      </c>
      <c r="K47" s="77" t="s">
        <v>59</v>
      </c>
      <c r="L47" s="80" t="n">
        <v>550.232</v>
      </c>
      <c r="M47" s="81" t="n">
        <v>0</v>
      </c>
      <c r="N47" s="80" t="n">
        <f aca="false">L47*(1+M47/100)</f>
        <v>550.232</v>
      </c>
      <c r="O47" s="82" t="n">
        <v>0</v>
      </c>
      <c r="P47" s="83" t="n">
        <f aca="false">N47*O47</f>
        <v>0</v>
      </c>
    </row>
    <row r="48" s="84" customFormat="true" ht="12.75" hidden="false" customHeight="true" outlineLevel="2" collapsed="false">
      <c r="F48" s="85"/>
      <c r="G48" s="86"/>
      <c r="H48" s="86"/>
      <c r="I48" s="86"/>
      <c r="J48" s="87"/>
      <c r="K48" s="86"/>
      <c r="L48" s="88"/>
      <c r="M48" s="89"/>
      <c r="N48" s="88"/>
      <c r="O48" s="89"/>
      <c r="P48" s="90"/>
    </row>
    <row r="49" s="84" customFormat="true" ht="12.75" hidden="false" customHeight="true" outlineLevel="1" collapsed="false">
      <c r="F49" s="85"/>
      <c r="G49" s="86"/>
      <c r="H49" s="86"/>
      <c r="I49" s="86"/>
      <c r="J49" s="87"/>
      <c r="K49" s="86"/>
      <c r="L49" s="88"/>
      <c r="M49" s="89"/>
      <c r="N49" s="88"/>
      <c r="O49" s="89"/>
      <c r="P49" s="90"/>
    </row>
    <row r="50" s="64" customFormat="true" ht="17.25" hidden="false" customHeight="true" outlineLevel="0" collapsed="false">
      <c r="F50" s="65"/>
      <c r="G50" s="66"/>
      <c r="H50" s="67"/>
      <c r="I50" s="67"/>
      <c r="J50" s="67" t="s">
        <v>118</v>
      </c>
      <c r="K50" s="66"/>
      <c r="L50" s="68"/>
      <c r="M50" s="69"/>
      <c r="N50" s="68"/>
      <c r="O50" s="69"/>
      <c r="P50" s="34" t="n">
        <f aca="false">SUBTOTAL(9,P51:P95)</f>
        <v>0</v>
      </c>
    </row>
    <row r="51" s="70" customFormat="true" ht="16.5" hidden="false" customHeight="true" outlineLevel="1" collapsed="false">
      <c r="F51" s="71"/>
      <c r="G51" s="61"/>
      <c r="H51" s="72"/>
      <c r="I51" s="72"/>
      <c r="J51" s="72" t="s">
        <v>35</v>
      </c>
      <c r="K51" s="61"/>
      <c r="L51" s="73"/>
      <c r="M51" s="74"/>
      <c r="N51" s="73"/>
      <c r="O51" s="74"/>
      <c r="P51" s="37" t="n">
        <f aca="false">SUBTOTAL(9,P52:P57)</f>
        <v>0</v>
      </c>
    </row>
    <row r="52" s="75" customFormat="true" ht="22.8" hidden="false" customHeight="false" outlineLevel="2" collapsed="false">
      <c r="F52" s="76" t="n">
        <v>1</v>
      </c>
      <c r="G52" s="77" t="s">
        <v>41</v>
      </c>
      <c r="H52" s="78" t="s">
        <v>42</v>
      </c>
      <c r="I52" s="78"/>
      <c r="J52" s="79" t="s">
        <v>43</v>
      </c>
      <c r="K52" s="77" t="s">
        <v>44</v>
      </c>
      <c r="L52" s="80" t="n">
        <v>1835.455</v>
      </c>
      <c r="M52" s="81"/>
      <c r="N52" s="80" t="n">
        <f aca="false">L52*(1+M52/100)</f>
        <v>1835.455</v>
      </c>
      <c r="O52" s="82" t="n">
        <v>0</v>
      </c>
      <c r="P52" s="83" t="n">
        <f aca="false">N52*O52</f>
        <v>0</v>
      </c>
    </row>
    <row r="53" s="75" customFormat="true" ht="11.4" hidden="false" customHeight="false" outlineLevel="2" collapsed="false">
      <c r="F53" s="76" t="n">
        <v>16</v>
      </c>
      <c r="G53" s="77" t="s">
        <v>41</v>
      </c>
      <c r="H53" s="78" t="s">
        <v>45</v>
      </c>
      <c r="I53" s="78"/>
      <c r="J53" s="79" t="s">
        <v>46</v>
      </c>
      <c r="K53" s="77" t="s">
        <v>47</v>
      </c>
      <c r="L53" s="80" t="n">
        <v>12.96</v>
      </c>
      <c r="M53" s="81"/>
      <c r="N53" s="80" t="n">
        <f aca="false">L53*(1+M53/100)</f>
        <v>12.96</v>
      </c>
      <c r="O53" s="82" t="n">
        <v>0</v>
      </c>
      <c r="P53" s="83" t="n">
        <f aca="false">N53*O53</f>
        <v>0</v>
      </c>
    </row>
    <row r="54" s="75" customFormat="true" ht="11.4" hidden="false" customHeight="false" outlineLevel="2" collapsed="false">
      <c r="F54" s="76" t="n">
        <v>17</v>
      </c>
      <c r="G54" s="77" t="s">
        <v>41</v>
      </c>
      <c r="H54" s="78" t="s">
        <v>48</v>
      </c>
      <c r="I54" s="78"/>
      <c r="J54" s="79" t="s">
        <v>49</v>
      </c>
      <c r="K54" s="77" t="s">
        <v>47</v>
      </c>
      <c r="L54" s="80" t="n">
        <v>6.48</v>
      </c>
      <c r="M54" s="81"/>
      <c r="N54" s="80" t="n">
        <f aca="false">L54*(1+M54/100)</f>
        <v>6.48</v>
      </c>
      <c r="O54" s="82" t="n">
        <v>0</v>
      </c>
      <c r="P54" s="83" t="n">
        <f aca="false">N54*O54</f>
        <v>0</v>
      </c>
    </row>
    <row r="55" s="75" customFormat="true" ht="11.4" hidden="false" customHeight="false" outlineLevel="2" collapsed="false">
      <c r="F55" s="76" t="n">
        <v>18</v>
      </c>
      <c r="G55" s="77" t="s">
        <v>41</v>
      </c>
      <c r="H55" s="78" t="s">
        <v>50</v>
      </c>
      <c r="I55" s="78"/>
      <c r="J55" s="79" t="s">
        <v>51</v>
      </c>
      <c r="K55" s="77" t="s">
        <v>47</v>
      </c>
      <c r="L55" s="80" t="n">
        <v>12.96</v>
      </c>
      <c r="M55" s="81"/>
      <c r="N55" s="80" t="n">
        <f aca="false">L55*(1+M55/100)</f>
        <v>12.96</v>
      </c>
      <c r="O55" s="82" t="n">
        <v>0</v>
      </c>
      <c r="P55" s="83" t="n">
        <f aca="false">N55*O55</f>
        <v>0</v>
      </c>
    </row>
    <row r="56" s="75" customFormat="true" ht="22.8" hidden="false" customHeight="false" outlineLevel="2" collapsed="false">
      <c r="F56" s="76" t="n">
        <v>104</v>
      </c>
      <c r="G56" s="77" t="s">
        <v>41</v>
      </c>
      <c r="H56" s="78" t="s">
        <v>52</v>
      </c>
      <c r="I56" s="78"/>
      <c r="J56" s="79" t="s">
        <v>53</v>
      </c>
      <c r="K56" s="77" t="s">
        <v>47</v>
      </c>
      <c r="L56" s="80" t="n">
        <v>10.8</v>
      </c>
      <c r="M56" s="81"/>
      <c r="N56" s="80" t="n">
        <f aca="false">L56*(1+M56/100)</f>
        <v>10.8</v>
      </c>
      <c r="O56" s="82" t="n">
        <v>0</v>
      </c>
      <c r="P56" s="83" t="n">
        <f aca="false">N56*O56</f>
        <v>0</v>
      </c>
    </row>
    <row r="57" s="84" customFormat="true" ht="12.75" hidden="false" customHeight="true" outlineLevel="2" collapsed="false">
      <c r="F57" s="85"/>
      <c r="G57" s="86"/>
      <c r="H57" s="86"/>
      <c r="I57" s="86"/>
      <c r="J57" s="87"/>
      <c r="K57" s="86"/>
      <c r="L57" s="88"/>
      <c r="M57" s="89"/>
      <c r="N57" s="88"/>
      <c r="O57" s="89"/>
      <c r="P57" s="90"/>
    </row>
    <row r="58" s="70" customFormat="true" ht="16.5" hidden="false" customHeight="true" outlineLevel="1" collapsed="false">
      <c r="F58" s="71"/>
      <c r="G58" s="61"/>
      <c r="H58" s="72"/>
      <c r="I58" s="72"/>
      <c r="J58" s="72" t="s">
        <v>54</v>
      </c>
      <c r="K58" s="61"/>
      <c r="L58" s="73"/>
      <c r="M58" s="74"/>
      <c r="N58" s="73"/>
      <c r="O58" s="74"/>
      <c r="P58" s="37" t="n">
        <f aca="false">SUBTOTAL(9,P59:P63)</f>
        <v>0</v>
      </c>
    </row>
    <row r="59" s="75" customFormat="true" ht="11.4" hidden="false" customHeight="false" outlineLevel="2" collapsed="false">
      <c r="F59" s="76" t="n">
        <v>6</v>
      </c>
      <c r="G59" s="77" t="s">
        <v>41</v>
      </c>
      <c r="H59" s="78" t="s">
        <v>55</v>
      </c>
      <c r="I59" s="78"/>
      <c r="J59" s="79" t="s">
        <v>56</v>
      </c>
      <c r="K59" s="77" t="s">
        <v>44</v>
      </c>
      <c r="L59" s="80" t="n">
        <v>1835.455</v>
      </c>
      <c r="M59" s="81"/>
      <c r="N59" s="80" t="n">
        <f aca="false">L59*(1+M59/100)</f>
        <v>1835.455</v>
      </c>
      <c r="O59" s="82" t="n">
        <v>0</v>
      </c>
      <c r="P59" s="83" t="n">
        <f aca="false">N59*O59</f>
        <v>0</v>
      </c>
    </row>
    <row r="60" s="75" customFormat="true" ht="11.4" hidden="false" customHeight="false" outlineLevel="2" collapsed="false">
      <c r="F60" s="76" t="n">
        <v>7</v>
      </c>
      <c r="G60" s="77" t="s">
        <v>41</v>
      </c>
      <c r="H60" s="78" t="s">
        <v>57</v>
      </c>
      <c r="I60" s="78"/>
      <c r="J60" s="79" t="s">
        <v>58</v>
      </c>
      <c r="K60" s="77" t="s">
        <v>59</v>
      </c>
      <c r="L60" s="80" t="n">
        <v>93.891</v>
      </c>
      <c r="M60" s="81"/>
      <c r="N60" s="80" t="n">
        <f aca="false">L60*(1+M60/100)</f>
        <v>93.891</v>
      </c>
      <c r="O60" s="82" t="n">
        <v>0</v>
      </c>
      <c r="P60" s="83" t="n">
        <f aca="false">N60*O60</f>
        <v>0</v>
      </c>
    </row>
    <row r="61" s="75" customFormat="true" ht="22.8" hidden="false" customHeight="false" outlineLevel="2" collapsed="false">
      <c r="F61" s="76" t="n">
        <v>8</v>
      </c>
      <c r="G61" s="77" t="s">
        <v>41</v>
      </c>
      <c r="H61" s="78" t="s">
        <v>60</v>
      </c>
      <c r="I61" s="78"/>
      <c r="J61" s="79" t="s">
        <v>61</v>
      </c>
      <c r="K61" s="77" t="s">
        <v>44</v>
      </c>
      <c r="L61" s="80" t="n">
        <v>1835.455</v>
      </c>
      <c r="M61" s="81"/>
      <c r="N61" s="80" t="n">
        <f aca="false">L61*(1+M61/100)</f>
        <v>1835.455</v>
      </c>
      <c r="O61" s="82" t="n">
        <v>0</v>
      </c>
      <c r="P61" s="83" t="n">
        <f aca="false">N61*O61</f>
        <v>0</v>
      </c>
    </row>
    <row r="62" s="75" customFormat="true" ht="11.4" hidden="false" customHeight="false" outlineLevel="2" collapsed="false">
      <c r="F62" s="76" t="n">
        <v>11</v>
      </c>
      <c r="G62" s="77" t="s">
        <v>41</v>
      </c>
      <c r="H62" s="78" t="s">
        <v>62</v>
      </c>
      <c r="I62" s="78"/>
      <c r="J62" s="79" t="s">
        <v>63</v>
      </c>
      <c r="K62" s="77" t="s">
        <v>64</v>
      </c>
      <c r="L62" s="80" t="n">
        <v>60</v>
      </c>
      <c r="M62" s="81"/>
      <c r="N62" s="80" t="n">
        <f aca="false">L62*(1+M62/100)</f>
        <v>60</v>
      </c>
      <c r="O62" s="82" t="n">
        <v>0</v>
      </c>
      <c r="P62" s="83" t="n">
        <f aca="false">N62*O62</f>
        <v>0</v>
      </c>
    </row>
    <row r="63" s="84" customFormat="true" ht="12.75" hidden="false" customHeight="true" outlineLevel="2" collapsed="false">
      <c r="F63" s="85"/>
      <c r="G63" s="86"/>
      <c r="H63" s="86"/>
      <c r="I63" s="86"/>
      <c r="J63" s="87"/>
      <c r="K63" s="86"/>
      <c r="L63" s="88"/>
      <c r="M63" s="89"/>
      <c r="N63" s="88"/>
      <c r="O63" s="89"/>
      <c r="P63" s="90"/>
    </row>
    <row r="64" s="70" customFormat="true" ht="16.5" hidden="false" customHeight="true" outlineLevel="1" collapsed="false">
      <c r="F64" s="71"/>
      <c r="G64" s="61"/>
      <c r="H64" s="72"/>
      <c r="I64" s="72"/>
      <c r="J64" s="72" t="s">
        <v>65</v>
      </c>
      <c r="K64" s="61"/>
      <c r="L64" s="73"/>
      <c r="M64" s="74"/>
      <c r="N64" s="73"/>
      <c r="O64" s="74"/>
      <c r="P64" s="37" t="n">
        <f aca="false">SUBTOTAL(9,P65:P82)</f>
        <v>0</v>
      </c>
    </row>
    <row r="65" s="75" customFormat="true" ht="22.8" hidden="false" customHeight="false" outlineLevel="2" collapsed="false">
      <c r="F65" s="76" t="n">
        <v>3</v>
      </c>
      <c r="G65" s="77" t="s">
        <v>41</v>
      </c>
      <c r="H65" s="78" t="s">
        <v>66</v>
      </c>
      <c r="I65" s="78"/>
      <c r="J65" s="79" t="s">
        <v>67</v>
      </c>
      <c r="K65" s="77" t="s">
        <v>68</v>
      </c>
      <c r="L65" s="80" t="n">
        <v>6</v>
      </c>
      <c r="M65" s="81"/>
      <c r="N65" s="80" t="n">
        <f aca="false">L65*(1+M65/100)</f>
        <v>6</v>
      </c>
      <c r="O65" s="82" t="n">
        <v>0</v>
      </c>
      <c r="P65" s="83" t="n">
        <f aca="false">N65*O65</f>
        <v>0</v>
      </c>
    </row>
    <row r="66" s="75" customFormat="true" ht="11.4" hidden="false" customHeight="false" outlineLevel="2" collapsed="false">
      <c r="F66" s="76" t="n">
        <v>4</v>
      </c>
      <c r="G66" s="77" t="s">
        <v>41</v>
      </c>
      <c r="H66" s="78" t="s">
        <v>69</v>
      </c>
      <c r="I66" s="78"/>
      <c r="J66" s="79" t="s">
        <v>70</v>
      </c>
      <c r="K66" s="77" t="s">
        <v>68</v>
      </c>
      <c r="L66" s="80" t="n">
        <v>6</v>
      </c>
      <c r="M66" s="81"/>
      <c r="N66" s="80" t="n">
        <f aca="false">L66*(1+M66/100)</f>
        <v>6</v>
      </c>
      <c r="O66" s="82" t="n">
        <v>0</v>
      </c>
      <c r="P66" s="83" t="n">
        <f aca="false">N66*O66</f>
        <v>0</v>
      </c>
    </row>
    <row r="67" s="75" customFormat="true" ht="11.4" hidden="false" customHeight="false" outlineLevel="2" collapsed="false">
      <c r="F67" s="76" t="n">
        <v>5</v>
      </c>
      <c r="G67" s="77" t="s">
        <v>41</v>
      </c>
      <c r="H67" s="78" t="s">
        <v>71</v>
      </c>
      <c r="I67" s="78"/>
      <c r="J67" s="79" t="s">
        <v>72</v>
      </c>
      <c r="K67" s="77" t="s">
        <v>68</v>
      </c>
      <c r="L67" s="80" t="n">
        <v>6</v>
      </c>
      <c r="M67" s="81"/>
      <c r="N67" s="80" t="n">
        <f aca="false">L67*(1+M67/100)</f>
        <v>6</v>
      </c>
      <c r="O67" s="82" t="n">
        <v>0</v>
      </c>
      <c r="P67" s="83" t="n">
        <f aca="false">N67*O67</f>
        <v>0</v>
      </c>
    </row>
    <row r="68" s="75" customFormat="true" ht="22.8" hidden="false" customHeight="false" outlineLevel="2" collapsed="false">
      <c r="F68" s="76" t="n">
        <v>6</v>
      </c>
      <c r="G68" s="77" t="s">
        <v>41</v>
      </c>
      <c r="H68" s="78" t="s">
        <v>73</v>
      </c>
      <c r="I68" s="78"/>
      <c r="J68" s="79" t="s">
        <v>74</v>
      </c>
      <c r="K68" s="77" t="s">
        <v>68</v>
      </c>
      <c r="L68" s="80" t="n">
        <v>22</v>
      </c>
      <c r="M68" s="81"/>
      <c r="N68" s="80" t="n">
        <f aca="false">L68*(1+M68/100)</f>
        <v>22</v>
      </c>
      <c r="O68" s="82" t="n">
        <v>0</v>
      </c>
      <c r="P68" s="83" t="n">
        <f aca="false">N68*O68</f>
        <v>0</v>
      </c>
    </row>
    <row r="69" s="75" customFormat="true" ht="11.4" hidden="false" customHeight="false" outlineLevel="2" collapsed="false">
      <c r="F69" s="76" t="n">
        <v>7</v>
      </c>
      <c r="G69" s="77" t="s">
        <v>75</v>
      </c>
      <c r="H69" s="78" t="s">
        <v>76</v>
      </c>
      <c r="I69" s="78"/>
      <c r="J69" s="79" t="s">
        <v>77</v>
      </c>
      <c r="K69" s="77" t="s">
        <v>68</v>
      </c>
      <c r="L69" s="80" t="n">
        <v>21</v>
      </c>
      <c r="M69" s="81"/>
      <c r="N69" s="80" t="n">
        <f aca="false">L69*(1+M69/100)</f>
        <v>21</v>
      </c>
      <c r="O69" s="82" t="n">
        <v>0</v>
      </c>
      <c r="P69" s="83" t="n">
        <f aca="false">N69*O69</f>
        <v>0</v>
      </c>
    </row>
    <row r="70" s="75" customFormat="true" ht="11.4" hidden="false" customHeight="false" outlineLevel="2" collapsed="false">
      <c r="F70" s="76" t="n">
        <v>8</v>
      </c>
      <c r="G70" s="77" t="s">
        <v>75</v>
      </c>
      <c r="H70" s="78" t="s">
        <v>119</v>
      </c>
      <c r="I70" s="78"/>
      <c r="J70" s="79" t="s">
        <v>120</v>
      </c>
      <c r="K70" s="77" t="s">
        <v>68</v>
      </c>
      <c r="L70" s="80" t="n">
        <v>1</v>
      </c>
      <c r="M70" s="81"/>
      <c r="N70" s="80" t="n">
        <f aca="false">L70*(1+M70/100)</f>
        <v>1</v>
      </c>
      <c r="O70" s="82" t="n">
        <v>0</v>
      </c>
      <c r="P70" s="83" t="n">
        <f aca="false">N70*O70</f>
        <v>0</v>
      </c>
    </row>
    <row r="71" s="75" customFormat="true" ht="22.8" hidden="false" customHeight="false" outlineLevel="2" collapsed="false">
      <c r="F71" s="76" t="n">
        <v>9</v>
      </c>
      <c r="G71" s="77" t="s">
        <v>75</v>
      </c>
      <c r="H71" s="78" t="s">
        <v>78</v>
      </c>
      <c r="I71" s="78"/>
      <c r="J71" s="79" t="s">
        <v>79</v>
      </c>
      <c r="K71" s="77" t="s">
        <v>68</v>
      </c>
      <c r="L71" s="80" t="n">
        <v>3</v>
      </c>
      <c r="M71" s="81"/>
      <c r="N71" s="80" t="n">
        <f aca="false">L71*(1+M71/100)</f>
        <v>3</v>
      </c>
      <c r="O71" s="82" t="n">
        <v>0</v>
      </c>
      <c r="P71" s="83" t="n">
        <f aca="false">N71*O71</f>
        <v>0</v>
      </c>
    </row>
    <row r="72" s="75" customFormat="true" ht="11.4" hidden="false" customHeight="false" outlineLevel="2" collapsed="false">
      <c r="F72" s="76" t="n">
        <v>10</v>
      </c>
      <c r="G72" s="77" t="s">
        <v>75</v>
      </c>
      <c r="H72" s="78" t="s">
        <v>80</v>
      </c>
      <c r="I72" s="78"/>
      <c r="J72" s="79" t="s">
        <v>81</v>
      </c>
      <c r="K72" s="77" t="s">
        <v>68</v>
      </c>
      <c r="L72" s="80" t="n">
        <v>3</v>
      </c>
      <c r="M72" s="81"/>
      <c r="N72" s="80" t="n">
        <f aca="false">L72*(1+M72/100)</f>
        <v>3</v>
      </c>
      <c r="O72" s="82" t="n">
        <v>0</v>
      </c>
      <c r="P72" s="83" t="n">
        <f aca="false">N72*O72</f>
        <v>0</v>
      </c>
    </row>
    <row r="73" s="75" customFormat="true" ht="11.4" hidden="false" customHeight="false" outlineLevel="2" collapsed="false">
      <c r="F73" s="76" t="n">
        <v>13</v>
      </c>
      <c r="G73" s="77" t="s">
        <v>41</v>
      </c>
      <c r="H73" s="78" t="s">
        <v>82</v>
      </c>
      <c r="I73" s="78"/>
      <c r="J73" s="79" t="s">
        <v>83</v>
      </c>
      <c r="K73" s="77" t="s">
        <v>68</v>
      </c>
      <c r="L73" s="80" t="n">
        <v>5</v>
      </c>
      <c r="M73" s="81"/>
      <c r="N73" s="80" t="n">
        <f aca="false">L73*(1+M73/100)</f>
        <v>5</v>
      </c>
      <c r="O73" s="82" t="n">
        <v>0</v>
      </c>
      <c r="P73" s="83" t="n">
        <f aca="false">N73*O73</f>
        <v>0</v>
      </c>
    </row>
    <row r="74" s="75" customFormat="true" ht="22.8" hidden="false" customHeight="false" outlineLevel="2" collapsed="false">
      <c r="F74" s="76" t="n">
        <v>14</v>
      </c>
      <c r="G74" s="77" t="s">
        <v>75</v>
      </c>
      <c r="H74" s="78" t="s">
        <v>84</v>
      </c>
      <c r="I74" s="78"/>
      <c r="J74" s="79" t="s">
        <v>85</v>
      </c>
      <c r="K74" s="77" t="s">
        <v>68</v>
      </c>
      <c r="L74" s="80" t="n">
        <v>5</v>
      </c>
      <c r="M74" s="81"/>
      <c r="N74" s="80" t="n">
        <f aca="false">L74*(1+M74/100)</f>
        <v>5</v>
      </c>
      <c r="O74" s="82" t="n">
        <v>0</v>
      </c>
      <c r="P74" s="83" t="n">
        <f aca="false">N74*O74</f>
        <v>0</v>
      </c>
    </row>
    <row r="75" s="75" customFormat="true" ht="22.8" hidden="false" customHeight="false" outlineLevel="2" collapsed="false">
      <c r="F75" s="76" t="n">
        <v>15</v>
      </c>
      <c r="G75" s="77" t="s">
        <v>75</v>
      </c>
      <c r="H75" s="78" t="s">
        <v>86</v>
      </c>
      <c r="I75" s="78"/>
      <c r="J75" s="79" t="s">
        <v>87</v>
      </c>
      <c r="K75" s="77" t="s">
        <v>68</v>
      </c>
      <c r="L75" s="80" t="n">
        <v>5</v>
      </c>
      <c r="M75" s="81"/>
      <c r="N75" s="80" t="n">
        <f aca="false">L75*(1+M75/100)</f>
        <v>5</v>
      </c>
      <c r="O75" s="82" t="n">
        <v>0</v>
      </c>
      <c r="P75" s="83" t="n">
        <f aca="false">N75*O75</f>
        <v>0</v>
      </c>
    </row>
    <row r="76" s="75" customFormat="true" ht="22.8" hidden="false" customHeight="false" outlineLevel="2" collapsed="false">
      <c r="F76" s="76" t="n">
        <v>16</v>
      </c>
      <c r="G76" s="77" t="s">
        <v>75</v>
      </c>
      <c r="H76" s="78" t="s">
        <v>88</v>
      </c>
      <c r="I76" s="78"/>
      <c r="J76" s="79" t="s">
        <v>89</v>
      </c>
      <c r="K76" s="77" t="s">
        <v>68</v>
      </c>
      <c r="L76" s="80" t="n">
        <v>5</v>
      </c>
      <c r="M76" s="81"/>
      <c r="N76" s="80" t="n">
        <f aca="false">L76*(1+M76/100)</f>
        <v>5</v>
      </c>
      <c r="O76" s="82" t="n">
        <v>0</v>
      </c>
      <c r="P76" s="83" t="n">
        <f aca="false">N76*O76</f>
        <v>0</v>
      </c>
    </row>
    <row r="77" s="75" customFormat="true" ht="22.8" hidden="false" customHeight="false" outlineLevel="2" collapsed="false">
      <c r="F77" s="76" t="n">
        <v>17</v>
      </c>
      <c r="G77" s="77" t="s">
        <v>75</v>
      </c>
      <c r="H77" s="78" t="s">
        <v>90</v>
      </c>
      <c r="I77" s="78"/>
      <c r="J77" s="79" t="s">
        <v>91</v>
      </c>
      <c r="K77" s="77" t="s">
        <v>68</v>
      </c>
      <c r="L77" s="80" t="n">
        <v>5</v>
      </c>
      <c r="M77" s="81"/>
      <c r="N77" s="80" t="n">
        <f aca="false">L77*(1+M77/100)</f>
        <v>5</v>
      </c>
      <c r="O77" s="82" t="n">
        <v>0</v>
      </c>
      <c r="P77" s="83" t="n">
        <f aca="false">N77*O77</f>
        <v>0</v>
      </c>
    </row>
    <row r="78" s="75" customFormat="true" ht="11.4" hidden="false" customHeight="false" outlineLevel="2" collapsed="false">
      <c r="F78" s="76" t="n">
        <v>46</v>
      </c>
      <c r="G78" s="77" t="s">
        <v>41</v>
      </c>
      <c r="H78" s="78" t="s">
        <v>92</v>
      </c>
      <c r="I78" s="78"/>
      <c r="J78" s="79" t="s">
        <v>93</v>
      </c>
      <c r="K78" s="77" t="s">
        <v>64</v>
      </c>
      <c r="L78" s="80" t="n">
        <v>45</v>
      </c>
      <c r="M78" s="81"/>
      <c r="N78" s="80" t="n">
        <f aca="false">L78*(1+M78/100)</f>
        <v>45</v>
      </c>
      <c r="O78" s="82" t="n">
        <v>0</v>
      </c>
      <c r="P78" s="83" t="n">
        <f aca="false">N78*O78</f>
        <v>0</v>
      </c>
    </row>
    <row r="79" s="75" customFormat="true" ht="11.4" hidden="false" customHeight="false" outlineLevel="2" collapsed="false">
      <c r="F79" s="76" t="n">
        <v>47</v>
      </c>
      <c r="G79" s="77" t="s">
        <v>75</v>
      </c>
      <c r="H79" s="78" t="s">
        <v>94</v>
      </c>
      <c r="I79" s="78"/>
      <c r="J79" s="79" t="s">
        <v>95</v>
      </c>
      <c r="K79" s="77" t="s">
        <v>68</v>
      </c>
      <c r="L79" s="80" t="n">
        <v>47.25</v>
      </c>
      <c r="M79" s="81"/>
      <c r="N79" s="80" t="n">
        <f aca="false">L79*(1+M79/100)</f>
        <v>47.25</v>
      </c>
      <c r="O79" s="82" t="n">
        <v>0</v>
      </c>
      <c r="P79" s="83" t="n">
        <f aca="false">N79*O79</f>
        <v>0</v>
      </c>
    </row>
    <row r="80" s="75" customFormat="true" ht="11.4" hidden="false" customHeight="false" outlineLevel="2" collapsed="false">
      <c r="F80" s="76" t="n">
        <v>102</v>
      </c>
      <c r="G80" s="77" t="s">
        <v>41</v>
      </c>
      <c r="H80" s="78" t="s">
        <v>96</v>
      </c>
      <c r="I80" s="78"/>
      <c r="J80" s="79" t="s">
        <v>97</v>
      </c>
      <c r="K80" s="77" t="s">
        <v>68</v>
      </c>
      <c r="L80" s="80" t="n">
        <v>5</v>
      </c>
      <c r="M80" s="81"/>
      <c r="N80" s="80" t="n">
        <f aca="false">L80*(1+M80/100)</f>
        <v>5</v>
      </c>
      <c r="O80" s="82" t="n">
        <v>0</v>
      </c>
      <c r="P80" s="83" t="n">
        <f aca="false">N80*O80</f>
        <v>0</v>
      </c>
    </row>
    <row r="81" s="75" customFormat="true" ht="22.8" hidden="false" customHeight="false" outlineLevel="2" collapsed="false">
      <c r="F81" s="76" t="n">
        <v>105</v>
      </c>
      <c r="G81" s="77" t="s">
        <v>41</v>
      </c>
      <c r="H81" s="78" t="s">
        <v>98</v>
      </c>
      <c r="I81" s="78"/>
      <c r="J81" s="79" t="s">
        <v>99</v>
      </c>
      <c r="K81" s="77" t="s">
        <v>47</v>
      </c>
      <c r="L81" s="80" t="n">
        <v>2.25</v>
      </c>
      <c r="M81" s="81"/>
      <c r="N81" s="80" t="n">
        <f aca="false">L81*(1+M81/100)</f>
        <v>2.25</v>
      </c>
      <c r="O81" s="82" t="n">
        <v>0</v>
      </c>
      <c r="P81" s="83" t="n">
        <f aca="false">N81*O81</f>
        <v>0</v>
      </c>
    </row>
    <row r="82" s="84" customFormat="true" ht="12.75" hidden="false" customHeight="true" outlineLevel="2" collapsed="false">
      <c r="F82" s="85"/>
      <c r="G82" s="86"/>
      <c r="H82" s="86"/>
      <c r="I82" s="86"/>
      <c r="J82" s="87"/>
      <c r="K82" s="86"/>
      <c r="L82" s="88"/>
      <c r="M82" s="89"/>
      <c r="N82" s="88"/>
      <c r="O82" s="89"/>
      <c r="P82" s="90"/>
    </row>
    <row r="83" s="70" customFormat="true" ht="16.5" hidden="false" customHeight="true" outlineLevel="1" collapsed="false">
      <c r="F83" s="71"/>
      <c r="G83" s="61"/>
      <c r="H83" s="72"/>
      <c r="I83" s="72"/>
      <c r="J83" s="72" t="s">
        <v>100</v>
      </c>
      <c r="K83" s="61"/>
      <c r="L83" s="73"/>
      <c r="M83" s="74"/>
      <c r="N83" s="73"/>
      <c r="O83" s="74"/>
      <c r="P83" s="37" t="n">
        <f aca="false">SUBTOTAL(9,P84:P88)</f>
        <v>0</v>
      </c>
    </row>
    <row r="84" s="75" customFormat="true" ht="22.8" hidden="false" customHeight="false" outlineLevel="2" collapsed="false">
      <c r="F84" s="76" t="n">
        <v>2</v>
      </c>
      <c r="G84" s="77" t="s">
        <v>41</v>
      </c>
      <c r="H84" s="78" t="s">
        <v>101</v>
      </c>
      <c r="I84" s="78"/>
      <c r="J84" s="79" t="s">
        <v>102</v>
      </c>
      <c r="K84" s="77" t="s">
        <v>44</v>
      </c>
      <c r="L84" s="80" t="n">
        <v>1835.455</v>
      </c>
      <c r="M84" s="81"/>
      <c r="N84" s="80" t="n">
        <f aca="false">L84*(1+M84/100)</f>
        <v>1835.455</v>
      </c>
      <c r="O84" s="82" t="n">
        <v>0</v>
      </c>
      <c r="P84" s="83" t="n">
        <f aca="false">N84*O84</f>
        <v>0</v>
      </c>
    </row>
    <row r="85" s="75" customFormat="true" ht="22.8" hidden="false" customHeight="false" outlineLevel="2" collapsed="false">
      <c r="F85" s="76" t="n">
        <v>12</v>
      </c>
      <c r="G85" s="77" t="s">
        <v>41</v>
      </c>
      <c r="H85" s="78" t="s">
        <v>103</v>
      </c>
      <c r="I85" s="78"/>
      <c r="J85" s="79" t="s">
        <v>104</v>
      </c>
      <c r="K85" s="77" t="s">
        <v>64</v>
      </c>
      <c r="L85" s="80" t="n">
        <v>60</v>
      </c>
      <c r="M85" s="81"/>
      <c r="N85" s="80" t="n">
        <f aca="false">L85*(1+M85/100)</f>
        <v>60</v>
      </c>
      <c r="O85" s="82" t="n">
        <v>0</v>
      </c>
      <c r="P85" s="83" t="n">
        <f aca="false">N85*O85</f>
        <v>0</v>
      </c>
    </row>
    <row r="86" s="75" customFormat="true" ht="22.8" hidden="false" customHeight="false" outlineLevel="2" collapsed="false">
      <c r="F86" s="76" t="n">
        <v>101</v>
      </c>
      <c r="G86" s="77" t="s">
        <v>41</v>
      </c>
      <c r="H86" s="78" t="s">
        <v>105</v>
      </c>
      <c r="I86" s="78"/>
      <c r="J86" s="79" t="s">
        <v>106</v>
      </c>
      <c r="K86" s="77" t="s">
        <v>47</v>
      </c>
      <c r="L86" s="80" t="n">
        <v>1.5</v>
      </c>
      <c r="M86" s="81"/>
      <c r="N86" s="80" t="n">
        <f aca="false">L86*(1+M86/100)</f>
        <v>1.5</v>
      </c>
      <c r="O86" s="82" t="n">
        <v>0</v>
      </c>
      <c r="P86" s="83" t="n">
        <f aca="false">N86*O86</f>
        <v>0</v>
      </c>
    </row>
    <row r="87" s="75" customFormat="true" ht="22.8" hidden="false" customHeight="false" outlineLevel="2" collapsed="false">
      <c r="F87" s="76" t="n">
        <v>123</v>
      </c>
      <c r="G87" s="77" t="s">
        <v>41</v>
      </c>
      <c r="H87" s="78" t="s">
        <v>107</v>
      </c>
      <c r="I87" s="78"/>
      <c r="J87" s="79" t="s">
        <v>108</v>
      </c>
      <c r="K87" s="77" t="s">
        <v>64</v>
      </c>
      <c r="L87" s="80" t="n">
        <v>436.6</v>
      </c>
      <c r="M87" s="81"/>
      <c r="N87" s="80" t="n">
        <f aca="false">L87*(1+M87/100)</f>
        <v>436.6</v>
      </c>
      <c r="O87" s="82" t="n">
        <v>0</v>
      </c>
      <c r="P87" s="83" t="n">
        <f aca="false">N87*O87</f>
        <v>0</v>
      </c>
    </row>
    <row r="88" s="84" customFormat="true" ht="12.75" hidden="false" customHeight="true" outlineLevel="2" collapsed="false">
      <c r="F88" s="85"/>
      <c r="G88" s="86"/>
      <c r="H88" s="86"/>
      <c r="I88" s="86"/>
      <c r="J88" s="87"/>
      <c r="K88" s="86"/>
      <c r="L88" s="88"/>
      <c r="M88" s="89"/>
      <c r="N88" s="88"/>
      <c r="O88" s="89"/>
      <c r="P88" s="90"/>
    </row>
    <row r="89" s="70" customFormat="true" ht="16.5" hidden="false" customHeight="true" outlineLevel="1" collapsed="false">
      <c r="F89" s="71"/>
      <c r="G89" s="61"/>
      <c r="H89" s="72"/>
      <c r="I89" s="72"/>
      <c r="J89" s="72" t="s">
        <v>109</v>
      </c>
      <c r="K89" s="61"/>
      <c r="L89" s="73"/>
      <c r="M89" s="74"/>
      <c r="N89" s="73"/>
      <c r="O89" s="74"/>
      <c r="P89" s="37" t="n">
        <f aca="false">SUBTOTAL(9,P90:P94)</f>
        <v>0</v>
      </c>
    </row>
    <row r="90" s="75" customFormat="true" ht="11.4" hidden="false" customHeight="false" outlineLevel="2" collapsed="false">
      <c r="F90" s="76" t="n">
        <v>116</v>
      </c>
      <c r="G90" s="77" t="s">
        <v>41</v>
      </c>
      <c r="H90" s="78" t="s">
        <v>110</v>
      </c>
      <c r="I90" s="78"/>
      <c r="J90" s="79" t="s">
        <v>111</v>
      </c>
      <c r="K90" s="77" t="s">
        <v>59</v>
      </c>
      <c r="L90" s="80" t="n">
        <v>305.339</v>
      </c>
      <c r="M90" s="81"/>
      <c r="N90" s="80" t="n">
        <f aca="false">L90*(1+M90/100)</f>
        <v>305.339</v>
      </c>
      <c r="O90" s="82" t="n">
        <v>0</v>
      </c>
      <c r="P90" s="83" t="n">
        <f aca="false">N90*O90</f>
        <v>0</v>
      </c>
    </row>
    <row r="91" s="75" customFormat="true" ht="11.4" hidden="false" customHeight="false" outlineLevel="2" collapsed="false">
      <c r="F91" s="76" t="n">
        <v>117</v>
      </c>
      <c r="G91" s="77" t="s">
        <v>41</v>
      </c>
      <c r="H91" s="78" t="s">
        <v>112</v>
      </c>
      <c r="I91" s="78"/>
      <c r="J91" s="79" t="s">
        <v>113</v>
      </c>
      <c r="K91" s="77" t="s">
        <v>59</v>
      </c>
      <c r="L91" s="80" t="n">
        <v>2442.712</v>
      </c>
      <c r="M91" s="81"/>
      <c r="N91" s="80" t="n">
        <f aca="false">L91*(1+M91/100)</f>
        <v>2442.712</v>
      </c>
      <c r="O91" s="82" t="n">
        <v>0</v>
      </c>
      <c r="P91" s="83" t="n">
        <f aca="false">N91*O91</f>
        <v>0</v>
      </c>
    </row>
    <row r="92" s="75" customFormat="true" ht="22.8" hidden="false" customHeight="false" outlineLevel="2" collapsed="false">
      <c r="F92" s="76" t="n">
        <v>127</v>
      </c>
      <c r="G92" s="77" t="s">
        <v>41</v>
      </c>
      <c r="H92" s="78" t="s">
        <v>114</v>
      </c>
      <c r="I92" s="78"/>
      <c r="J92" s="79" t="s">
        <v>115</v>
      </c>
      <c r="K92" s="77" t="s">
        <v>59</v>
      </c>
      <c r="L92" s="80" t="n">
        <v>305.3387468</v>
      </c>
      <c r="M92" s="81" t="n">
        <v>0</v>
      </c>
      <c r="N92" s="80" t="n">
        <f aca="false">L92*(1+M92/100)</f>
        <v>305.3387468</v>
      </c>
      <c r="O92" s="82" t="n">
        <v>0</v>
      </c>
      <c r="P92" s="83" t="n">
        <f aca="false">N92*O92</f>
        <v>0</v>
      </c>
    </row>
    <row r="93" s="75" customFormat="true" ht="22.8" hidden="false" customHeight="false" outlineLevel="2" collapsed="false">
      <c r="F93" s="76" t="n">
        <v>130</v>
      </c>
      <c r="G93" s="77" t="s">
        <v>41</v>
      </c>
      <c r="H93" s="78" t="s">
        <v>116</v>
      </c>
      <c r="I93" s="78"/>
      <c r="J93" s="79" t="s">
        <v>117</v>
      </c>
      <c r="K93" s="77" t="s">
        <v>59</v>
      </c>
      <c r="L93" s="80" t="n">
        <v>610.678</v>
      </c>
      <c r="M93" s="81" t="n">
        <v>0</v>
      </c>
      <c r="N93" s="80" t="n">
        <f aca="false">L93*(1+M93/100)</f>
        <v>610.678</v>
      </c>
      <c r="O93" s="82" t="n">
        <v>0</v>
      </c>
      <c r="P93" s="83" t="n">
        <f aca="false">N93*O93</f>
        <v>0</v>
      </c>
    </row>
    <row r="94" s="84" customFormat="true" ht="12.75" hidden="false" customHeight="true" outlineLevel="2" collapsed="false">
      <c r="F94" s="85"/>
      <c r="G94" s="86"/>
      <c r="H94" s="86"/>
      <c r="I94" s="86"/>
      <c r="J94" s="87"/>
      <c r="K94" s="86"/>
      <c r="L94" s="88"/>
      <c r="M94" s="89"/>
      <c r="N94" s="88"/>
      <c r="O94" s="89"/>
      <c r="P94" s="90"/>
    </row>
    <row r="95" s="84" customFormat="true" ht="12.75" hidden="false" customHeight="true" outlineLevel="1" collapsed="false">
      <c r="F95" s="85"/>
      <c r="G95" s="86"/>
      <c r="H95" s="86"/>
      <c r="I95" s="86"/>
      <c r="J95" s="87"/>
      <c r="K95" s="86"/>
      <c r="L95" s="88"/>
      <c r="M95" s="89"/>
      <c r="N95" s="88"/>
      <c r="O95" s="89"/>
      <c r="P95" s="90"/>
    </row>
    <row r="96" s="64" customFormat="true" ht="17.25" hidden="false" customHeight="true" outlineLevel="0" collapsed="false">
      <c r="F96" s="65"/>
      <c r="G96" s="66"/>
      <c r="H96" s="67"/>
      <c r="I96" s="67"/>
      <c r="J96" s="67" t="s">
        <v>121</v>
      </c>
      <c r="K96" s="66"/>
      <c r="L96" s="68"/>
      <c r="M96" s="69"/>
      <c r="N96" s="68"/>
      <c r="O96" s="69"/>
      <c r="P96" s="34" t="n">
        <f aca="false">SUBTOTAL(9,P97:P140)</f>
        <v>0</v>
      </c>
    </row>
    <row r="97" s="70" customFormat="true" ht="16.5" hidden="false" customHeight="true" outlineLevel="1" collapsed="false">
      <c r="F97" s="71"/>
      <c r="G97" s="61"/>
      <c r="H97" s="72"/>
      <c r="I97" s="72"/>
      <c r="J97" s="72" t="s">
        <v>35</v>
      </c>
      <c r="K97" s="61"/>
      <c r="L97" s="73"/>
      <c r="M97" s="74"/>
      <c r="N97" s="73"/>
      <c r="O97" s="74"/>
      <c r="P97" s="37" t="n">
        <f aca="false">SUBTOTAL(9,P98:P103)</f>
        <v>0</v>
      </c>
    </row>
    <row r="98" s="75" customFormat="true" ht="22.8" hidden="false" customHeight="false" outlineLevel="2" collapsed="false">
      <c r="F98" s="76" t="n">
        <v>1</v>
      </c>
      <c r="G98" s="77" t="s">
        <v>41</v>
      </c>
      <c r="H98" s="78" t="s">
        <v>42</v>
      </c>
      <c r="I98" s="78"/>
      <c r="J98" s="79" t="s">
        <v>43</v>
      </c>
      <c r="K98" s="77" t="s">
        <v>44</v>
      </c>
      <c r="L98" s="80" t="n">
        <v>1001.5</v>
      </c>
      <c r="M98" s="81"/>
      <c r="N98" s="80" t="n">
        <f aca="false">L98*(1+M98/100)</f>
        <v>1001.5</v>
      </c>
      <c r="O98" s="82" t="n">
        <v>0</v>
      </c>
      <c r="P98" s="83" t="n">
        <f aca="false">N98*O98</f>
        <v>0</v>
      </c>
    </row>
    <row r="99" s="75" customFormat="true" ht="11.4" hidden="false" customHeight="false" outlineLevel="2" collapsed="false">
      <c r="F99" s="76" t="n">
        <v>16</v>
      </c>
      <c r="G99" s="77" t="s">
        <v>41</v>
      </c>
      <c r="H99" s="78" t="s">
        <v>45</v>
      </c>
      <c r="I99" s="78"/>
      <c r="J99" s="79" t="s">
        <v>46</v>
      </c>
      <c r="K99" s="77" t="s">
        <v>47</v>
      </c>
      <c r="L99" s="80" t="n">
        <v>12.96</v>
      </c>
      <c r="M99" s="81"/>
      <c r="N99" s="80" t="n">
        <f aca="false">L99*(1+M99/100)</f>
        <v>12.96</v>
      </c>
      <c r="O99" s="82" t="n">
        <v>0</v>
      </c>
      <c r="P99" s="83" t="n">
        <f aca="false">N99*O99</f>
        <v>0</v>
      </c>
    </row>
    <row r="100" s="75" customFormat="true" ht="11.4" hidden="false" customHeight="false" outlineLevel="2" collapsed="false">
      <c r="F100" s="76" t="n">
        <v>17</v>
      </c>
      <c r="G100" s="77" t="s">
        <v>41</v>
      </c>
      <c r="H100" s="78" t="s">
        <v>48</v>
      </c>
      <c r="I100" s="78"/>
      <c r="J100" s="79" t="s">
        <v>49</v>
      </c>
      <c r="K100" s="77" t="s">
        <v>47</v>
      </c>
      <c r="L100" s="80" t="n">
        <v>6.48</v>
      </c>
      <c r="M100" s="81"/>
      <c r="N100" s="80" t="n">
        <f aca="false">L100*(1+M100/100)</f>
        <v>6.48</v>
      </c>
      <c r="O100" s="82" t="n">
        <v>0</v>
      </c>
      <c r="P100" s="83" t="n">
        <f aca="false">N100*O100</f>
        <v>0</v>
      </c>
    </row>
    <row r="101" s="75" customFormat="true" ht="11.4" hidden="false" customHeight="false" outlineLevel="2" collapsed="false">
      <c r="F101" s="76" t="n">
        <v>18</v>
      </c>
      <c r="G101" s="77" t="s">
        <v>41</v>
      </c>
      <c r="H101" s="78" t="s">
        <v>50</v>
      </c>
      <c r="I101" s="78"/>
      <c r="J101" s="79" t="s">
        <v>51</v>
      </c>
      <c r="K101" s="77" t="s">
        <v>47</v>
      </c>
      <c r="L101" s="80" t="n">
        <v>12.96</v>
      </c>
      <c r="M101" s="81"/>
      <c r="N101" s="80" t="n">
        <f aca="false">L101*(1+M101/100)</f>
        <v>12.96</v>
      </c>
      <c r="O101" s="82" t="n">
        <v>0</v>
      </c>
      <c r="P101" s="83" t="n">
        <f aca="false">N101*O101</f>
        <v>0</v>
      </c>
    </row>
    <row r="102" s="75" customFormat="true" ht="22.8" hidden="false" customHeight="false" outlineLevel="2" collapsed="false">
      <c r="F102" s="76" t="n">
        <v>104</v>
      </c>
      <c r="G102" s="77" t="s">
        <v>41</v>
      </c>
      <c r="H102" s="78" t="s">
        <v>52</v>
      </c>
      <c r="I102" s="78"/>
      <c r="J102" s="79" t="s">
        <v>53</v>
      </c>
      <c r="K102" s="77" t="s">
        <v>47</v>
      </c>
      <c r="L102" s="80" t="n">
        <v>10.8</v>
      </c>
      <c r="M102" s="81"/>
      <c r="N102" s="80" t="n">
        <f aca="false">L102*(1+M102/100)</f>
        <v>10.8</v>
      </c>
      <c r="O102" s="82" t="n">
        <v>0</v>
      </c>
      <c r="P102" s="83" t="n">
        <f aca="false">N102*O102</f>
        <v>0</v>
      </c>
    </row>
    <row r="103" s="84" customFormat="true" ht="12.75" hidden="false" customHeight="true" outlineLevel="2" collapsed="false">
      <c r="F103" s="85"/>
      <c r="G103" s="86"/>
      <c r="H103" s="86"/>
      <c r="I103" s="86"/>
      <c r="J103" s="87"/>
      <c r="K103" s="86"/>
      <c r="L103" s="88"/>
      <c r="M103" s="89"/>
      <c r="N103" s="88"/>
      <c r="O103" s="89"/>
      <c r="P103" s="90"/>
    </row>
    <row r="104" s="70" customFormat="true" ht="16.5" hidden="false" customHeight="true" outlineLevel="1" collapsed="false">
      <c r="F104" s="71"/>
      <c r="G104" s="61"/>
      <c r="H104" s="72"/>
      <c r="I104" s="72"/>
      <c r="J104" s="72" t="s">
        <v>54</v>
      </c>
      <c r="K104" s="61"/>
      <c r="L104" s="73"/>
      <c r="M104" s="74"/>
      <c r="N104" s="73"/>
      <c r="O104" s="74"/>
      <c r="P104" s="37" t="n">
        <f aca="false">SUBTOTAL(9,P105:P109)</f>
        <v>0</v>
      </c>
    </row>
    <row r="105" s="75" customFormat="true" ht="11.4" hidden="false" customHeight="false" outlineLevel="2" collapsed="false">
      <c r="F105" s="76" t="n">
        <v>6</v>
      </c>
      <c r="G105" s="77" t="s">
        <v>41</v>
      </c>
      <c r="H105" s="78" t="s">
        <v>55</v>
      </c>
      <c r="I105" s="78"/>
      <c r="J105" s="79" t="s">
        <v>56</v>
      </c>
      <c r="K105" s="77" t="s">
        <v>44</v>
      </c>
      <c r="L105" s="80" t="n">
        <v>1001.5</v>
      </c>
      <c r="M105" s="81"/>
      <c r="N105" s="80" t="n">
        <f aca="false">L105*(1+M105/100)</f>
        <v>1001.5</v>
      </c>
      <c r="O105" s="82" t="n">
        <v>0</v>
      </c>
      <c r="P105" s="83" t="n">
        <f aca="false">N105*O105</f>
        <v>0</v>
      </c>
    </row>
    <row r="106" s="75" customFormat="true" ht="11.4" hidden="false" customHeight="false" outlineLevel="2" collapsed="false">
      <c r="F106" s="76" t="n">
        <v>7</v>
      </c>
      <c r="G106" s="77" t="s">
        <v>41</v>
      </c>
      <c r="H106" s="78" t="s">
        <v>57</v>
      </c>
      <c r="I106" s="78"/>
      <c r="J106" s="79" t="s">
        <v>58</v>
      </c>
      <c r="K106" s="77" t="s">
        <v>59</v>
      </c>
      <c r="L106" s="80" t="n">
        <v>51.231</v>
      </c>
      <c r="M106" s="81"/>
      <c r="N106" s="80" t="n">
        <f aca="false">L106*(1+M106/100)</f>
        <v>51.231</v>
      </c>
      <c r="O106" s="82" t="n">
        <v>0</v>
      </c>
      <c r="P106" s="83" t="n">
        <f aca="false">N106*O106</f>
        <v>0</v>
      </c>
    </row>
    <row r="107" s="75" customFormat="true" ht="22.8" hidden="false" customHeight="false" outlineLevel="2" collapsed="false">
      <c r="F107" s="76" t="n">
        <v>8</v>
      </c>
      <c r="G107" s="77" t="s">
        <v>41</v>
      </c>
      <c r="H107" s="78" t="s">
        <v>60</v>
      </c>
      <c r="I107" s="78"/>
      <c r="J107" s="79" t="s">
        <v>61</v>
      </c>
      <c r="K107" s="77" t="s">
        <v>44</v>
      </c>
      <c r="L107" s="80" t="n">
        <v>1001.5</v>
      </c>
      <c r="M107" s="81"/>
      <c r="N107" s="80" t="n">
        <f aca="false">L107*(1+M107/100)</f>
        <v>1001.5</v>
      </c>
      <c r="O107" s="82" t="n">
        <v>0</v>
      </c>
      <c r="P107" s="83" t="n">
        <f aca="false">N107*O107</f>
        <v>0</v>
      </c>
    </row>
    <row r="108" s="75" customFormat="true" ht="11.4" hidden="false" customHeight="false" outlineLevel="2" collapsed="false">
      <c r="F108" s="76" t="n">
        <v>11</v>
      </c>
      <c r="G108" s="77" t="s">
        <v>41</v>
      </c>
      <c r="H108" s="78" t="s">
        <v>62</v>
      </c>
      <c r="I108" s="78"/>
      <c r="J108" s="79" t="s">
        <v>63</v>
      </c>
      <c r="K108" s="77" t="s">
        <v>64</v>
      </c>
      <c r="L108" s="80" t="n">
        <v>15.8</v>
      </c>
      <c r="M108" s="81"/>
      <c r="N108" s="80" t="n">
        <f aca="false">L108*(1+M108/100)</f>
        <v>15.8</v>
      </c>
      <c r="O108" s="82" t="n">
        <v>0</v>
      </c>
      <c r="P108" s="83" t="n">
        <f aca="false">N108*O108</f>
        <v>0</v>
      </c>
    </row>
    <row r="109" s="84" customFormat="true" ht="12.75" hidden="false" customHeight="true" outlineLevel="2" collapsed="false">
      <c r="F109" s="85"/>
      <c r="G109" s="86"/>
      <c r="H109" s="86"/>
      <c r="I109" s="86"/>
      <c r="J109" s="87"/>
      <c r="K109" s="86"/>
      <c r="L109" s="88"/>
      <c r="M109" s="89"/>
      <c r="N109" s="88"/>
      <c r="O109" s="89"/>
      <c r="P109" s="90"/>
    </row>
    <row r="110" s="70" customFormat="true" ht="16.5" hidden="false" customHeight="true" outlineLevel="1" collapsed="false">
      <c r="F110" s="71"/>
      <c r="G110" s="61"/>
      <c r="H110" s="72"/>
      <c r="I110" s="72"/>
      <c r="J110" s="72" t="s">
        <v>65</v>
      </c>
      <c r="K110" s="61"/>
      <c r="L110" s="73"/>
      <c r="M110" s="74"/>
      <c r="N110" s="73"/>
      <c r="O110" s="74"/>
      <c r="P110" s="37" t="n">
        <f aca="false">SUBTOTAL(9,P111:P127)</f>
        <v>0</v>
      </c>
    </row>
    <row r="111" s="75" customFormat="true" ht="22.8" hidden="false" customHeight="false" outlineLevel="2" collapsed="false">
      <c r="F111" s="76" t="n">
        <v>3</v>
      </c>
      <c r="G111" s="77" t="s">
        <v>41</v>
      </c>
      <c r="H111" s="78" t="s">
        <v>66</v>
      </c>
      <c r="I111" s="78"/>
      <c r="J111" s="79" t="s">
        <v>67</v>
      </c>
      <c r="K111" s="77" t="s">
        <v>68</v>
      </c>
      <c r="L111" s="80" t="n">
        <v>3</v>
      </c>
      <c r="M111" s="81"/>
      <c r="N111" s="80" t="n">
        <f aca="false">L111*(1+M111/100)</f>
        <v>3</v>
      </c>
      <c r="O111" s="82" t="n">
        <v>0</v>
      </c>
      <c r="P111" s="83" t="n">
        <f aca="false">N111*O111</f>
        <v>0</v>
      </c>
    </row>
    <row r="112" s="75" customFormat="true" ht="11.4" hidden="false" customHeight="false" outlineLevel="2" collapsed="false">
      <c r="F112" s="76" t="n">
        <v>4</v>
      </c>
      <c r="G112" s="77" t="s">
        <v>41</v>
      </c>
      <c r="H112" s="78" t="s">
        <v>69</v>
      </c>
      <c r="I112" s="78"/>
      <c r="J112" s="79" t="s">
        <v>70</v>
      </c>
      <c r="K112" s="77" t="s">
        <v>68</v>
      </c>
      <c r="L112" s="80" t="n">
        <v>3</v>
      </c>
      <c r="M112" s="81"/>
      <c r="N112" s="80" t="n">
        <f aca="false">L112*(1+M112/100)</f>
        <v>3</v>
      </c>
      <c r="O112" s="82" t="n">
        <v>0</v>
      </c>
      <c r="P112" s="83" t="n">
        <f aca="false">N112*O112</f>
        <v>0</v>
      </c>
    </row>
    <row r="113" s="75" customFormat="true" ht="11.4" hidden="false" customHeight="false" outlineLevel="2" collapsed="false">
      <c r="F113" s="76" t="n">
        <v>5</v>
      </c>
      <c r="G113" s="77" t="s">
        <v>41</v>
      </c>
      <c r="H113" s="78" t="s">
        <v>71</v>
      </c>
      <c r="I113" s="78"/>
      <c r="J113" s="79" t="s">
        <v>72</v>
      </c>
      <c r="K113" s="77" t="s">
        <v>68</v>
      </c>
      <c r="L113" s="80" t="n">
        <v>3</v>
      </c>
      <c r="M113" s="81"/>
      <c r="N113" s="80" t="n">
        <f aca="false">L113*(1+M113/100)</f>
        <v>3</v>
      </c>
      <c r="O113" s="82" t="n">
        <v>0</v>
      </c>
      <c r="P113" s="83" t="n">
        <f aca="false">N113*O113</f>
        <v>0</v>
      </c>
    </row>
    <row r="114" s="75" customFormat="true" ht="22.8" hidden="false" customHeight="false" outlineLevel="2" collapsed="false">
      <c r="F114" s="76" t="n">
        <v>6</v>
      </c>
      <c r="G114" s="77" t="s">
        <v>41</v>
      </c>
      <c r="H114" s="78" t="s">
        <v>73</v>
      </c>
      <c r="I114" s="78"/>
      <c r="J114" s="79" t="s">
        <v>74</v>
      </c>
      <c r="K114" s="77" t="s">
        <v>68</v>
      </c>
      <c r="L114" s="80" t="n">
        <v>18</v>
      </c>
      <c r="M114" s="81"/>
      <c r="N114" s="80" t="n">
        <f aca="false">L114*(1+M114/100)</f>
        <v>18</v>
      </c>
      <c r="O114" s="82" t="n">
        <v>0</v>
      </c>
      <c r="P114" s="83" t="n">
        <f aca="false">N114*O114</f>
        <v>0</v>
      </c>
    </row>
    <row r="115" s="75" customFormat="true" ht="11.4" hidden="false" customHeight="false" outlineLevel="2" collapsed="false">
      <c r="F115" s="76" t="n">
        <v>7</v>
      </c>
      <c r="G115" s="77" t="s">
        <v>75</v>
      </c>
      <c r="H115" s="78" t="s">
        <v>76</v>
      </c>
      <c r="I115" s="78"/>
      <c r="J115" s="79" t="s">
        <v>77</v>
      </c>
      <c r="K115" s="77" t="s">
        <v>68</v>
      </c>
      <c r="L115" s="80" t="n">
        <v>18</v>
      </c>
      <c r="M115" s="81"/>
      <c r="N115" s="80" t="n">
        <f aca="false">L115*(1+M115/100)</f>
        <v>18</v>
      </c>
      <c r="O115" s="82" t="n">
        <v>0</v>
      </c>
      <c r="P115" s="83" t="n">
        <f aca="false">N115*O115</f>
        <v>0</v>
      </c>
    </row>
    <row r="116" s="75" customFormat="true" ht="22.8" hidden="false" customHeight="false" outlineLevel="2" collapsed="false">
      <c r="F116" s="76" t="n">
        <v>9</v>
      </c>
      <c r="G116" s="77" t="s">
        <v>75</v>
      </c>
      <c r="H116" s="78" t="s">
        <v>78</v>
      </c>
      <c r="I116" s="78"/>
      <c r="J116" s="79" t="s">
        <v>79</v>
      </c>
      <c r="K116" s="77" t="s">
        <v>68</v>
      </c>
      <c r="L116" s="80" t="n">
        <v>2</v>
      </c>
      <c r="M116" s="81"/>
      <c r="N116" s="80" t="n">
        <f aca="false">L116*(1+M116/100)</f>
        <v>2</v>
      </c>
      <c r="O116" s="82" t="n">
        <v>0</v>
      </c>
      <c r="P116" s="83" t="n">
        <f aca="false">N116*O116</f>
        <v>0</v>
      </c>
    </row>
    <row r="117" s="75" customFormat="true" ht="11.4" hidden="false" customHeight="false" outlineLevel="2" collapsed="false">
      <c r="F117" s="76" t="n">
        <v>10</v>
      </c>
      <c r="G117" s="77" t="s">
        <v>75</v>
      </c>
      <c r="H117" s="78" t="s">
        <v>80</v>
      </c>
      <c r="I117" s="78"/>
      <c r="J117" s="79" t="s">
        <v>81</v>
      </c>
      <c r="K117" s="77" t="s">
        <v>68</v>
      </c>
      <c r="L117" s="80" t="n">
        <v>1</v>
      </c>
      <c r="M117" s="81"/>
      <c r="N117" s="80" t="n">
        <f aca="false">L117*(1+M117/100)</f>
        <v>1</v>
      </c>
      <c r="O117" s="82" t="n">
        <v>0</v>
      </c>
      <c r="P117" s="83" t="n">
        <f aca="false">N117*O117</f>
        <v>0</v>
      </c>
    </row>
    <row r="118" s="75" customFormat="true" ht="11.4" hidden="false" customHeight="false" outlineLevel="2" collapsed="false">
      <c r="F118" s="76" t="n">
        <v>13</v>
      </c>
      <c r="G118" s="77" t="s">
        <v>41</v>
      </c>
      <c r="H118" s="78" t="s">
        <v>82</v>
      </c>
      <c r="I118" s="78"/>
      <c r="J118" s="79" t="s">
        <v>83</v>
      </c>
      <c r="K118" s="77" t="s">
        <v>68</v>
      </c>
      <c r="L118" s="80" t="n">
        <v>5</v>
      </c>
      <c r="M118" s="81"/>
      <c r="N118" s="80" t="n">
        <f aca="false">L118*(1+M118/100)</f>
        <v>5</v>
      </c>
      <c r="O118" s="82" t="n">
        <v>0</v>
      </c>
      <c r="P118" s="83" t="n">
        <f aca="false">N118*O118</f>
        <v>0</v>
      </c>
    </row>
    <row r="119" s="75" customFormat="true" ht="22.8" hidden="false" customHeight="false" outlineLevel="2" collapsed="false">
      <c r="F119" s="76" t="n">
        <v>14</v>
      </c>
      <c r="G119" s="77" t="s">
        <v>75</v>
      </c>
      <c r="H119" s="78" t="s">
        <v>84</v>
      </c>
      <c r="I119" s="78"/>
      <c r="J119" s="79" t="s">
        <v>85</v>
      </c>
      <c r="K119" s="77" t="s">
        <v>68</v>
      </c>
      <c r="L119" s="80" t="n">
        <v>5</v>
      </c>
      <c r="M119" s="81"/>
      <c r="N119" s="80" t="n">
        <f aca="false">L119*(1+M119/100)</f>
        <v>5</v>
      </c>
      <c r="O119" s="82" t="n">
        <v>0</v>
      </c>
      <c r="P119" s="83" t="n">
        <f aca="false">N119*O119</f>
        <v>0</v>
      </c>
    </row>
    <row r="120" s="75" customFormat="true" ht="22.8" hidden="false" customHeight="false" outlineLevel="2" collapsed="false">
      <c r="F120" s="76" t="n">
        <v>15</v>
      </c>
      <c r="G120" s="77" t="s">
        <v>75</v>
      </c>
      <c r="H120" s="78" t="s">
        <v>86</v>
      </c>
      <c r="I120" s="78"/>
      <c r="J120" s="79" t="s">
        <v>87</v>
      </c>
      <c r="K120" s="77" t="s">
        <v>68</v>
      </c>
      <c r="L120" s="80" t="n">
        <v>5</v>
      </c>
      <c r="M120" s="81"/>
      <c r="N120" s="80" t="n">
        <f aca="false">L120*(1+M120/100)</f>
        <v>5</v>
      </c>
      <c r="O120" s="82" t="n">
        <v>0</v>
      </c>
      <c r="P120" s="83" t="n">
        <f aca="false">N120*O120</f>
        <v>0</v>
      </c>
    </row>
    <row r="121" s="75" customFormat="true" ht="22.8" hidden="false" customHeight="false" outlineLevel="2" collapsed="false">
      <c r="F121" s="76" t="n">
        <v>16</v>
      </c>
      <c r="G121" s="77" t="s">
        <v>75</v>
      </c>
      <c r="H121" s="78" t="s">
        <v>88</v>
      </c>
      <c r="I121" s="78"/>
      <c r="J121" s="79" t="s">
        <v>89</v>
      </c>
      <c r="K121" s="77" t="s">
        <v>68</v>
      </c>
      <c r="L121" s="80" t="n">
        <v>5</v>
      </c>
      <c r="M121" s="81"/>
      <c r="N121" s="80" t="n">
        <f aca="false">L121*(1+M121/100)</f>
        <v>5</v>
      </c>
      <c r="O121" s="82" t="n">
        <v>0</v>
      </c>
      <c r="P121" s="83" t="n">
        <f aca="false">N121*O121</f>
        <v>0</v>
      </c>
    </row>
    <row r="122" s="75" customFormat="true" ht="22.8" hidden="false" customHeight="false" outlineLevel="2" collapsed="false">
      <c r="F122" s="76" t="n">
        <v>17</v>
      </c>
      <c r="G122" s="77" t="s">
        <v>75</v>
      </c>
      <c r="H122" s="78" t="s">
        <v>90</v>
      </c>
      <c r="I122" s="78"/>
      <c r="J122" s="79" t="s">
        <v>91</v>
      </c>
      <c r="K122" s="77" t="s">
        <v>68</v>
      </c>
      <c r="L122" s="80" t="n">
        <v>5</v>
      </c>
      <c r="M122" s="81"/>
      <c r="N122" s="80" t="n">
        <f aca="false">L122*(1+M122/100)</f>
        <v>5</v>
      </c>
      <c r="O122" s="82" t="n">
        <v>0</v>
      </c>
      <c r="P122" s="83" t="n">
        <f aca="false">N122*O122</f>
        <v>0</v>
      </c>
    </row>
    <row r="123" s="75" customFormat="true" ht="11.4" hidden="false" customHeight="false" outlineLevel="2" collapsed="false">
      <c r="F123" s="76" t="n">
        <v>46</v>
      </c>
      <c r="G123" s="77" t="s">
        <v>41</v>
      </c>
      <c r="H123" s="78" t="s">
        <v>92</v>
      </c>
      <c r="I123" s="78"/>
      <c r="J123" s="79" t="s">
        <v>93</v>
      </c>
      <c r="K123" s="77" t="s">
        <v>64</v>
      </c>
      <c r="L123" s="80" t="n">
        <v>18</v>
      </c>
      <c r="M123" s="81"/>
      <c r="N123" s="80" t="n">
        <f aca="false">L123*(1+M123/100)</f>
        <v>18</v>
      </c>
      <c r="O123" s="82" t="n">
        <v>0</v>
      </c>
      <c r="P123" s="83" t="n">
        <f aca="false">N123*O123</f>
        <v>0</v>
      </c>
    </row>
    <row r="124" s="75" customFormat="true" ht="11.4" hidden="false" customHeight="false" outlineLevel="2" collapsed="false">
      <c r="F124" s="76" t="n">
        <v>47</v>
      </c>
      <c r="G124" s="77" t="s">
        <v>75</v>
      </c>
      <c r="H124" s="78" t="s">
        <v>94</v>
      </c>
      <c r="I124" s="78"/>
      <c r="J124" s="79" t="s">
        <v>95</v>
      </c>
      <c r="K124" s="77" t="s">
        <v>68</v>
      </c>
      <c r="L124" s="80" t="n">
        <v>18.9</v>
      </c>
      <c r="M124" s="81"/>
      <c r="N124" s="80" t="n">
        <f aca="false">L124*(1+M124/100)</f>
        <v>18.9</v>
      </c>
      <c r="O124" s="82" t="n">
        <v>0</v>
      </c>
      <c r="P124" s="83" t="n">
        <f aca="false">N124*O124</f>
        <v>0</v>
      </c>
    </row>
    <row r="125" s="75" customFormat="true" ht="11.4" hidden="false" customHeight="false" outlineLevel="2" collapsed="false">
      <c r="F125" s="76" t="n">
        <v>102</v>
      </c>
      <c r="G125" s="77" t="s">
        <v>41</v>
      </c>
      <c r="H125" s="78" t="s">
        <v>96</v>
      </c>
      <c r="I125" s="78"/>
      <c r="J125" s="79" t="s">
        <v>97</v>
      </c>
      <c r="K125" s="77" t="s">
        <v>68</v>
      </c>
      <c r="L125" s="80" t="n">
        <v>5</v>
      </c>
      <c r="M125" s="81"/>
      <c r="N125" s="80" t="n">
        <f aca="false">L125*(1+M125/100)</f>
        <v>5</v>
      </c>
      <c r="O125" s="82" t="n">
        <v>0</v>
      </c>
      <c r="P125" s="83" t="n">
        <f aca="false">N125*O125</f>
        <v>0</v>
      </c>
    </row>
    <row r="126" s="75" customFormat="true" ht="22.8" hidden="false" customHeight="false" outlineLevel="2" collapsed="false">
      <c r="F126" s="76" t="n">
        <v>105</v>
      </c>
      <c r="G126" s="77" t="s">
        <v>41</v>
      </c>
      <c r="H126" s="78" t="s">
        <v>98</v>
      </c>
      <c r="I126" s="78"/>
      <c r="J126" s="79" t="s">
        <v>99</v>
      </c>
      <c r="K126" s="77" t="s">
        <v>47</v>
      </c>
      <c r="L126" s="80" t="n">
        <v>2.25</v>
      </c>
      <c r="M126" s="81"/>
      <c r="N126" s="80" t="n">
        <f aca="false">L126*(1+M126/100)</f>
        <v>2.25</v>
      </c>
      <c r="O126" s="82" t="n">
        <v>0</v>
      </c>
      <c r="P126" s="83" t="n">
        <f aca="false">N126*O126</f>
        <v>0</v>
      </c>
    </row>
    <row r="127" s="84" customFormat="true" ht="12.75" hidden="false" customHeight="true" outlineLevel="2" collapsed="false">
      <c r="F127" s="85"/>
      <c r="G127" s="86"/>
      <c r="H127" s="86"/>
      <c r="I127" s="86"/>
      <c r="J127" s="87"/>
      <c r="K127" s="86"/>
      <c r="L127" s="88"/>
      <c r="M127" s="89"/>
      <c r="N127" s="88"/>
      <c r="O127" s="89"/>
      <c r="P127" s="90"/>
    </row>
    <row r="128" s="70" customFormat="true" ht="16.5" hidden="false" customHeight="true" outlineLevel="1" collapsed="false">
      <c r="F128" s="71"/>
      <c r="G128" s="61"/>
      <c r="H128" s="72"/>
      <c r="I128" s="72"/>
      <c r="J128" s="72" t="s">
        <v>100</v>
      </c>
      <c r="K128" s="61"/>
      <c r="L128" s="73"/>
      <c r="M128" s="74"/>
      <c r="N128" s="73"/>
      <c r="O128" s="74"/>
      <c r="P128" s="37" t="n">
        <f aca="false">SUBTOTAL(9,P129:P133)</f>
        <v>0</v>
      </c>
    </row>
    <row r="129" s="75" customFormat="true" ht="22.8" hidden="false" customHeight="false" outlineLevel="2" collapsed="false">
      <c r="F129" s="76" t="n">
        <v>2</v>
      </c>
      <c r="G129" s="77" t="s">
        <v>41</v>
      </c>
      <c r="H129" s="78" t="s">
        <v>101</v>
      </c>
      <c r="I129" s="78"/>
      <c r="J129" s="79" t="s">
        <v>102</v>
      </c>
      <c r="K129" s="77" t="s">
        <v>44</v>
      </c>
      <c r="L129" s="80" t="n">
        <v>1001.5</v>
      </c>
      <c r="M129" s="81"/>
      <c r="N129" s="80" t="n">
        <f aca="false">L129*(1+M129/100)</f>
        <v>1001.5</v>
      </c>
      <c r="O129" s="82" t="n">
        <v>0</v>
      </c>
      <c r="P129" s="83" t="n">
        <f aca="false">N129*O129</f>
        <v>0</v>
      </c>
    </row>
    <row r="130" s="75" customFormat="true" ht="22.8" hidden="false" customHeight="false" outlineLevel="2" collapsed="false">
      <c r="F130" s="76" t="n">
        <v>12</v>
      </c>
      <c r="G130" s="77" t="s">
        <v>41</v>
      </c>
      <c r="H130" s="78" t="s">
        <v>103</v>
      </c>
      <c r="I130" s="78"/>
      <c r="J130" s="79" t="s">
        <v>104</v>
      </c>
      <c r="K130" s="77" t="s">
        <v>64</v>
      </c>
      <c r="L130" s="80" t="n">
        <v>15.8</v>
      </c>
      <c r="M130" s="81"/>
      <c r="N130" s="80" t="n">
        <f aca="false">L130*(1+M130/100)</f>
        <v>15.8</v>
      </c>
      <c r="O130" s="82" t="n">
        <v>0</v>
      </c>
      <c r="P130" s="83" t="n">
        <f aca="false">N130*O130</f>
        <v>0</v>
      </c>
    </row>
    <row r="131" s="75" customFormat="true" ht="22.8" hidden="false" customHeight="false" outlineLevel="2" collapsed="false">
      <c r="F131" s="76" t="n">
        <v>101</v>
      </c>
      <c r="G131" s="77" t="s">
        <v>41</v>
      </c>
      <c r="H131" s="78" t="s">
        <v>105</v>
      </c>
      <c r="I131" s="78"/>
      <c r="J131" s="79" t="s">
        <v>106</v>
      </c>
      <c r="K131" s="77" t="s">
        <v>47</v>
      </c>
      <c r="L131" s="80" t="n">
        <v>1.5</v>
      </c>
      <c r="M131" s="81"/>
      <c r="N131" s="80" t="n">
        <f aca="false">L131*(1+M131/100)</f>
        <v>1.5</v>
      </c>
      <c r="O131" s="82" t="n">
        <v>0</v>
      </c>
      <c r="P131" s="83" t="n">
        <f aca="false">N131*O131</f>
        <v>0</v>
      </c>
    </row>
    <row r="132" s="75" customFormat="true" ht="22.8" hidden="false" customHeight="false" outlineLevel="2" collapsed="false">
      <c r="F132" s="76" t="n">
        <v>123</v>
      </c>
      <c r="G132" s="77" t="s">
        <v>41</v>
      </c>
      <c r="H132" s="78" t="s">
        <v>107</v>
      </c>
      <c r="I132" s="78"/>
      <c r="J132" s="79" t="s">
        <v>108</v>
      </c>
      <c r="K132" s="77" t="s">
        <v>64</v>
      </c>
      <c r="L132" s="80" t="n">
        <v>256</v>
      </c>
      <c r="M132" s="81"/>
      <c r="N132" s="80" t="n">
        <f aca="false">L132*(1+M132/100)</f>
        <v>256</v>
      </c>
      <c r="O132" s="82" t="n">
        <v>0</v>
      </c>
      <c r="P132" s="83" t="n">
        <f aca="false">N132*O132</f>
        <v>0</v>
      </c>
    </row>
    <row r="133" s="84" customFormat="true" ht="12.75" hidden="false" customHeight="true" outlineLevel="2" collapsed="false">
      <c r="F133" s="85"/>
      <c r="G133" s="86"/>
      <c r="H133" s="86"/>
      <c r="I133" s="86"/>
      <c r="J133" s="87"/>
      <c r="K133" s="86"/>
      <c r="L133" s="88"/>
      <c r="M133" s="89"/>
      <c r="N133" s="88"/>
      <c r="O133" s="89"/>
      <c r="P133" s="90"/>
    </row>
    <row r="134" s="70" customFormat="true" ht="16.5" hidden="false" customHeight="true" outlineLevel="1" collapsed="false">
      <c r="F134" s="71"/>
      <c r="G134" s="61"/>
      <c r="H134" s="72"/>
      <c r="I134" s="72"/>
      <c r="J134" s="72" t="s">
        <v>109</v>
      </c>
      <c r="K134" s="61"/>
      <c r="L134" s="73"/>
      <c r="M134" s="74"/>
      <c r="N134" s="73"/>
      <c r="O134" s="74"/>
      <c r="P134" s="37" t="n">
        <f aca="false">SUBTOTAL(9,P135:P139)</f>
        <v>0</v>
      </c>
    </row>
    <row r="135" s="75" customFormat="true" ht="11.4" hidden="false" customHeight="false" outlineLevel="2" collapsed="false">
      <c r="F135" s="76" t="n">
        <v>116</v>
      </c>
      <c r="G135" s="77" t="s">
        <v>41</v>
      </c>
      <c r="H135" s="78" t="s">
        <v>110</v>
      </c>
      <c r="I135" s="78"/>
      <c r="J135" s="79" t="s">
        <v>111</v>
      </c>
      <c r="K135" s="77" t="s">
        <v>59</v>
      </c>
      <c r="L135" s="80" t="n">
        <v>171.667</v>
      </c>
      <c r="M135" s="81"/>
      <c r="N135" s="80" t="n">
        <f aca="false">L135*(1+M135/100)</f>
        <v>171.667</v>
      </c>
      <c r="O135" s="82" t="n">
        <v>0</v>
      </c>
      <c r="P135" s="83" t="n">
        <f aca="false">N135*O135</f>
        <v>0</v>
      </c>
    </row>
    <row r="136" s="75" customFormat="true" ht="11.4" hidden="false" customHeight="false" outlineLevel="2" collapsed="false">
      <c r="F136" s="76" t="n">
        <v>117</v>
      </c>
      <c r="G136" s="77" t="s">
        <v>41</v>
      </c>
      <c r="H136" s="78" t="s">
        <v>112</v>
      </c>
      <c r="I136" s="78"/>
      <c r="J136" s="79" t="s">
        <v>113</v>
      </c>
      <c r="K136" s="77" t="s">
        <v>59</v>
      </c>
      <c r="L136" s="80" t="n">
        <v>1373.336</v>
      </c>
      <c r="M136" s="81"/>
      <c r="N136" s="80" t="n">
        <f aca="false">L136*(1+M136/100)</f>
        <v>1373.336</v>
      </c>
      <c r="O136" s="82" t="n">
        <v>0</v>
      </c>
      <c r="P136" s="83" t="n">
        <f aca="false">N136*O136</f>
        <v>0</v>
      </c>
    </row>
    <row r="137" s="75" customFormat="true" ht="22.8" hidden="false" customHeight="false" outlineLevel="2" collapsed="false">
      <c r="F137" s="76" t="n">
        <v>128</v>
      </c>
      <c r="G137" s="77" t="s">
        <v>41</v>
      </c>
      <c r="H137" s="78" t="s">
        <v>114</v>
      </c>
      <c r="I137" s="78"/>
      <c r="J137" s="79" t="s">
        <v>115</v>
      </c>
      <c r="K137" s="77" t="s">
        <v>59</v>
      </c>
      <c r="L137" s="80" t="n">
        <v>171.667401</v>
      </c>
      <c r="M137" s="81" t="n">
        <v>0</v>
      </c>
      <c r="N137" s="80" t="n">
        <f aca="false">L137*(1+M137/100)</f>
        <v>171.667401</v>
      </c>
      <c r="O137" s="82" t="n">
        <v>0</v>
      </c>
      <c r="P137" s="83" t="n">
        <f aca="false">N137*O137</f>
        <v>0</v>
      </c>
    </row>
    <row r="138" s="75" customFormat="true" ht="22.8" hidden="false" customHeight="false" outlineLevel="2" collapsed="false">
      <c r="F138" s="76" t="n">
        <v>130</v>
      </c>
      <c r="G138" s="77" t="s">
        <v>41</v>
      </c>
      <c r="H138" s="78" t="s">
        <v>116</v>
      </c>
      <c r="I138" s="78"/>
      <c r="J138" s="79" t="s">
        <v>117</v>
      </c>
      <c r="K138" s="77" t="s">
        <v>59</v>
      </c>
      <c r="L138" s="80" t="n">
        <v>343.334</v>
      </c>
      <c r="M138" s="81" t="n">
        <v>0</v>
      </c>
      <c r="N138" s="80" t="n">
        <f aca="false">L138*(1+M138/100)</f>
        <v>343.334</v>
      </c>
      <c r="O138" s="82" t="n">
        <v>0</v>
      </c>
      <c r="P138" s="83" t="n">
        <f aca="false">N138*O138</f>
        <v>0</v>
      </c>
    </row>
    <row r="139" s="84" customFormat="true" ht="12.75" hidden="false" customHeight="true" outlineLevel="2" collapsed="false">
      <c r="F139" s="85"/>
      <c r="G139" s="86"/>
      <c r="H139" s="86"/>
      <c r="I139" s="86"/>
      <c r="J139" s="87"/>
      <c r="K139" s="86"/>
      <c r="L139" s="88"/>
      <c r="M139" s="89"/>
      <c r="N139" s="88"/>
      <c r="O139" s="89"/>
      <c r="P139" s="90"/>
    </row>
    <row r="140" s="84" customFormat="true" ht="12.75" hidden="false" customHeight="true" outlineLevel="1" collapsed="false">
      <c r="F140" s="85"/>
      <c r="G140" s="86"/>
      <c r="H140" s="86"/>
      <c r="I140" s="86"/>
      <c r="J140" s="87"/>
      <c r="K140" s="86"/>
      <c r="L140" s="88"/>
      <c r="M140" s="89"/>
      <c r="N140" s="88"/>
      <c r="O140" s="89"/>
      <c r="P140" s="90"/>
    </row>
    <row r="141" s="64" customFormat="true" ht="17.25" hidden="false" customHeight="true" outlineLevel="0" collapsed="false">
      <c r="F141" s="65"/>
      <c r="G141" s="66"/>
      <c r="H141" s="67"/>
      <c r="I141" s="67"/>
      <c r="J141" s="67" t="s">
        <v>122</v>
      </c>
      <c r="K141" s="66"/>
      <c r="L141" s="68"/>
      <c r="M141" s="69"/>
      <c r="N141" s="68"/>
      <c r="O141" s="69"/>
      <c r="P141" s="34" t="n">
        <f aca="false">SUBTOTAL(9,P142:P176)</f>
        <v>0</v>
      </c>
    </row>
    <row r="142" s="70" customFormat="true" ht="16.5" hidden="false" customHeight="true" outlineLevel="1" collapsed="false">
      <c r="F142" s="71"/>
      <c r="G142" s="61"/>
      <c r="H142" s="72"/>
      <c r="I142" s="72"/>
      <c r="J142" s="72" t="s">
        <v>35</v>
      </c>
      <c r="K142" s="61"/>
      <c r="L142" s="73"/>
      <c r="M142" s="74"/>
      <c r="N142" s="73"/>
      <c r="O142" s="74"/>
      <c r="P142" s="37" t="n">
        <f aca="false">SUBTOTAL(9,P143:P149)</f>
        <v>0</v>
      </c>
    </row>
    <row r="143" s="75" customFormat="true" ht="11.4" hidden="false" customHeight="false" outlineLevel="2" collapsed="false">
      <c r="F143" s="76" t="n">
        <v>16</v>
      </c>
      <c r="G143" s="77" t="s">
        <v>41</v>
      </c>
      <c r="H143" s="78" t="s">
        <v>45</v>
      </c>
      <c r="I143" s="78"/>
      <c r="J143" s="79" t="s">
        <v>46</v>
      </c>
      <c r="K143" s="77" t="s">
        <v>47</v>
      </c>
      <c r="L143" s="80" t="n">
        <v>7.035</v>
      </c>
      <c r="M143" s="81"/>
      <c r="N143" s="80" t="n">
        <f aca="false">L143*(1+M143/100)</f>
        <v>7.035</v>
      </c>
      <c r="O143" s="82" t="n">
        <v>0</v>
      </c>
      <c r="P143" s="83" t="n">
        <f aca="false">N143*O143</f>
        <v>0</v>
      </c>
    </row>
    <row r="144" s="75" customFormat="true" ht="11.4" hidden="false" customHeight="false" outlineLevel="2" collapsed="false">
      <c r="F144" s="76" t="n">
        <v>18</v>
      </c>
      <c r="G144" s="77" t="s">
        <v>41</v>
      </c>
      <c r="H144" s="78" t="s">
        <v>50</v>
      </c>
      <c r="I144" s="78"/>
      <c r="J144" s="79" t="s">
        <v>51</v>
      </c>
      <c r="K144" s="77" t="s">
        <v>47</v>
      </c>
      <c r="L144" s="80" t="n">
        <v>7.035</v>
      </c>
      <c r="M144" s="81"/>
      <c r="N144" s="80" t="n">
        <f aca="false">L144*(1+M144/100)</f>
        <v>7.035</v>
      </c>
      <c r="O144" s="82" t="n">
        <v>0</v>
      </c>
      <c r="P144" s="83" t="n">
        <f aca="false">N144*O144</f>
        <v>0</v>
      </c>
    </row>
    <row r="145" s="75" customFormat="true" ht="11.4" hidden="false" customHeight="false" outlineLevel="2" collapsed="false">
      <c r="F145" s="76" t="n">
        <v>106</v>
      </c>
      <c r="G145" s="77" t="s">
        <v>41</v>
      </c>
      <c r="H145" s="78" t="s">
        <v>123</v>
      </c>
      <c r="I145" s="78"/>
      <c r="J145" s="79" t="s">
        <v>124</v>
      </c>
      <c r="K145" s="77" t="s">
        <v>64</v>
      </c>
      <c r="L145" s="80" t="n">
        <v>52.8</v>
      </c>
      <c r="M145" s="81"/>
      <c r="N145" s="80" t="n">
        <f aca="false">L145*(1+M145/100)</f>
        <v>52.8</v>
      </c>
      <c r="O145" s="82" t="n">
        <v>0</v>
      </c>
      <c r="P145" s="83" t="n">
        <f aca="false">N145*O145</f>
        <v>0</v>
      </c>
    </row>
    <row r="146" s="75" customFormat="true" ht="11.4" hidden="false" customHeight="false" outlineLevel="2" collapsed="false">
      <c r="F146" s="76" t="n">
        <v>109</v>
      </c>
      <c r="G146" s="77" t="s">
        <v>41</v>
      </c>
      <c r="H146" s="78" t="s">
        <v>125</v>
      </c>
      <c r="I146" s="78"/>
      <c r="J146" s="79" t="s">
        <v>126</v>
      </c>
      <c r="K146" s="77" t="s">
        <v>44</v>
      </c>
      <c r="L146" s="80" t="n">
        <v>4.69</v>
      </c>
      <c r="M146" s="81"/>
      <c r="N146" s="80" t="n">
        <f aca="false">L146*(1+M146/100)</f>
        <v>4.69</v>
      </c>
      <c r="O146" s="82" t="n">
        <v>0</v>
      </c>
      <c r="P146" s="83" t="n">
        <f aca="false">N146*O146</f>
        <v>0</v>
      </c>
    </row>
    <row r="147" s="75" customFormat="true" ht="11.4" hidden="false" customHeight="false" outlineLevel="2" collapsed="false">
      <c r="F147" s="76" t="n">
        <v>121</v>
      </c>
      <c r="G147" s="77" t="s">
        <v>41</v>
      </c>
      <c r="H147" s="78" t="s">
        <v>127</v>
      </c>
      <c r="I147" s="78"/>
      <c r="J147" s="79" t="s">
        <v>128</v>
      </c>
      <c r="K147" s="77" t="s">
        <v>44</v>
      </c>
      <c r="L147" s="80" t="n">
        <v>28.08</v>
      </c>
      <c r="M147" s="81"/>
      <c r="N147" s="80" t="n">
        <f aca="false">L147*(1+M147/100)</f>
        <v>28.08</v>
      </c>
      <c r="O147" s="82" t="n">
        <v>0</v>
      </c>
      <c r="P147" s="83" t="n">
        <f aca="false">N147*O147</f>
        <v>0</v>
      </c>
    </row>
    <row r="148" s="75" customFormat="true" ht="11.4" hidden="false" customHeight="false" outlineLevel="2" collapsed="false">
      <c r="F148" s="76" t="n">
        <v>131</v>
      </c>
      <c r="G148" s="77" t="s">
        <v>129</v>
      </c>
      <c r="H148" s="78" t="s">
        <v>130</v>
      </c>
      <c r="I148" s="78"/>
      <c r="J148" s="79" t="s">
        <v>131</v>
      </c>
      <c r="K148" s="77" t="s">
        <v>59</v>
      </c>
      <c r="L148" s="80" t="n">
        <v>14.07</v>
      </c>
      <c r="M148" s="81" t="n">
        <v>0</v>
      </c>
      <c r="N148" s="80" t="n">
        <f aca="false">L148*(1+M148/100)</f>
        <v>14.07</v>
      </c>
      <c r="O148" s="82" t="n">
        <v>0</v>
      </c>
      <c r="P148" s="83" t="n">
        <f aca="false">N148*O148</f>
        <v>0</v>
      </c>
    </row>
    <row r="149" s="84" customFormat="true" ht="12.75" hidden="false" customHeight="true" outlineLevel="2" collapsed="false">
      <c r="F149" s="85"/>
      <c r="G149" s="86"/>
      <c r="H149" s="86"/>
      <c r="I149" s="86"/>
      <c r="J149" s="87"/>
      <c r="K149" s="86"/>
      <c r="L149" s="88"/>
      <c r="M149" s="89"/>
      <c r="N149" s="88"/>
      <c r="O149" s="89"/>
      <c r="P149" s="90"/>
    </row>
    <row r="150" s="70" customFormat="true" ht="16.5" hidden="false" customHeight="true" outlineLevel="1" collapsed="false">
      <c r="F150" s="71"/>
      <c r="G150" s="61"/>
      <c r="H150" s="72"/>
      <c r="I150" s="72"/>
      <c r="J150" s="72" t="s">
        <v>54</v>
      </c>
      <c r="K150" s="61"/>
      <c r="L150" s="73"/>
      <c r="M150" s="74"/>
      <c r="N150" s="73"/>
      <c r="O150" s="74"/>
      <c r="P150" s="37" t="n">
        <f aca="false">SUBTOTAL(9,P151:P153)</f>
        <v>0</v>
      </c>
    </row>
    <row r="151" s="75" customFormat="true" ht="22.8" hidden="false" customHeight="false" outlineLevel="2" collapsed="false">
      <c r="F151" s="76" t="n">
        <v>35</v>
      </c>
      <c r="G151" s="77" t="s">
        <v>129</v>
      </c>
      <c r="H151" s="78" t="s">
        <v>132</v>
      </c>
      <c r="I151" s="78"/>
      <c r="J151" s="79" t="s">
        <v>133</v>
      </c>
      <c r="K151" s="77" t="s">
        <v>44</v>
      </c>
      <c r="L151" s="80" t="n">
        <v>28.08</v>
      </c>
      <c r="M151" s="81"/>
      <c r="N151" s="80" t="n">
        <f aca="false">L151*(1+M151/100)</f>
        <v>28.08</v>
      </c>
      <c r="O151" s="82" t="n">
        <v>0</v>
      </c>
      <c r="P151" s="83" t="n">
        <f aca="false">N151*O151</f>
        <v>0</v>
      </c>
    </row>
    <row r="152" s="75" customFormat="true" ht="11.4" hidden="false" customHeight="false" outlineLevel="2" collapsed="false">
      <c r="F152" s="76" t="n">
        <v>120</v>
      </c>
      <c r="G152" s="77" t="s">
        <v>41</v>
      </c>
      <c r="H152" s="78" t="s">
        <v>134</v>
      </c>
      <c r="I152" s="78"/>
      <c r="J152" s="79" t="s">
        <v>135</v>
      </c>
      <c r="K152" s="77" t="s">
        <v>44</v>
      </c>
      <c r="L152" s="80" t="n">
        <v>28.08</v>
      </c>
      <c r="M152" s="81"/>
      <c r="N152" s="80" t="n">
        <f aca="false">L152*(1+M152/100)</f>
        <v>28.08</v>
      </c>
      <c r="O152" s="82" t="n">
        <v>0</v>
      </c>
      <c r="P152" s="83" t="n">
        <f aca="false">N152*O152</f>
        <v>0</v>
      </c>
    </row>
    <row r="153" s="84" customFormat="true" ht="12.75" hidden="false" customHeight="true" outlineLevel="2" collapsed="false">
      <c r="F153" s="85"/>
      <c r="G153" s="86"/>
      <c r="H153" s="86"/>
      <c r="I153" s="86"/>
      <c r="J153" s="87"/>
      <c r="K153" s="86"/>
      <c r="L153" s="88"/>
      <c r="M153" s="89"/>
      <c r="N153" s="88"/>
      <c r="O153" s="89"/>
      <c r="P153" s="90"/>
    </row>
    <row r="154" s="70" customFormat="true" ht="16.5" hidden="false" customHeight="true" outlineLevel="1" collapsed="false">
      <c r="F154" s="71"/>
      <c r="G154" s="61"/>
      <c r="H154" s="72"/>
      <c r="I154" s="72"/>
      <c r="J154" s="72" t="s">
        <v>100</v>
      </c>
      <c r="K154" s="61"/>
      <c r="L154" s="73"/>
      <c r="M154" s="74"/>
      <c r="N154" s="73"/>
      <c r="O154" s="74"/>
      <c r="P154" s="37" t="n">
        <f aca="false">SUBTOTAL(9,P155:P161)</f>
        <v>0</v>
      </c>
    </row>
    <row r="155" s="75" customFormat="true" ht="11.4" hidden="false" customHeight="false" outlineLevel="2" collapsed="false">
      <c r="F155" s="76" t="n">
        <v>103</v>
      </c>
      <c r="G155" s="77" t="s">
        <v>41</v>
      </c>
      <c r="H155" s="78" t="s">
        <v>136</v>
      </c>
      <c r="I155" s="78"/>
      <c r="J155" s="79" t="s">
        <v>137</v>
      </c>
      <c r="K155" s="77" t="s">
        <v>64</v>
      </c>
      <c r="L155" s="80" t="n">
        <v>99.8</v>
      </c>
      <c r="M155" s="81"/>
      <c r="N155" s="80" t="n">
        <f aca="false">L155*(1+M155/100)</f>
        <v>99.8</v>
      </c>
      <c r="O155" s="82" t="n">
        <v>0</v>
      </c>
      <c r="P155" s="83" t="n">
        <f aca="false">N155*O155</f>
        <v>0</v>
      </c>
    </row>
    <row r="156" s="75" customFormat="true" ht="22.8" hidden="false" customHeight="false" outlineLevel="2" collapsed="false">
      <c r="F156" s="76" t="n">
        <v>107</v>
      </c>
      <c r="G156" s="77" t="s">
        <v>41</v>
      </c>
      <c r="H156" s="78" t="s">
        <v>138</v>
      </c>
      <c r="I156" s="78"/>
      <c r="J156" s="79" t="s">
        <v>139</v>
      </c>
      <c r="K156" s="77" t="s">
        <v>64</v>
      </c>
      <c r="L156" s="80" t="n">
        <v>99.8</v>
      </c>
      <c r="M156" s="81"/>
      <c r="N156" s="80" t="n">
        <f aca="false">L156*(1+M156/100)</f>
        <v>99.8</v>
      </c>
      <c r="O156" s="82" t="n">
        <v>0</v>
      </c>
      <c r="P156" s="83" t="n">
        <f aca="false">N156*O156</f>
        <v>0</v>
      </c>
    </row>
    <row r="157" s="75" customFormat="true" ht="22.8" hidden="false" customHeight="false" outlineLevel="2" collapsed="false">
      <c r="F157" s="76" t="n">
        <v>108</v>
      </c>
      <c r="G157" s="77" t="s">
        <v>41</v>
      </c>
      <c r="H157" s="78" t="s">
        <v>140</v>
      </c>
      <c r="I157" s="78"/>
      <c r="J157" s="79" t="s">
        <v>141</v>
      </c>
      <c r="K157" s="77" t="s">
        <v>47</v>
      </c>
      <c r="L157" s="80" t="n">
        <v>4.99</v>
      </c>
      <c r="M157" s="81"/>
      <c r="N157" s="80" t="n">
        <f aca="false">L157*(1+M157/100)</f>
        <v>4.99</v>
      </c>
      <c r="O157" s="82" t="n">
        <v>0</v>
      </c>
      <c r="P157" s="83" t="n">
        <f aca="false">N157*O157</f>
        <v>0</v>
      </c>
    </row>
    <row r="158" s="75" customFormat="true" ht="11.4" hidden="false" customHeight="false" outlineLevel="2" collapsed="false">
      <c r="F158" s="76" t="n">
        <v>110</v>
      </c>
      <c r="G158" s="77" t="s">
        <v>75</v>
      </c>
      <c r="H158" s="78" t="s">
        <v>142</v>
      </c>
      <c r="I158" s="78"/>
      <c r="J158" s="79" t="s">
        <v>143</v>
      </c>
      <c r="K158" s="77" t="s">
        <v>68</v>
      </c>
      <c r="L158" s="80" t="n">
        <v>104.79</v>
      </c>
      <c r="M158" s="81"/>
      <c r="N158" s="80" t="n">
        <f aca="false">L158*(1+M158/100)</f>
        <v>104.79</v>
      </c>
      <c r="O158" s="82" t="n">
        <v>0</v>
      </c>
      <c r="P158" s="83" t="n">
        <f aca="false">N158*O158</f>
        <v>0</v>
      </c>
    </row>
    <row r="159" s="75" customFormat="true" ht="11.4" hidden="false" customHeight="false" outlineLevel="2" collapsed="false">
      <c r="F159" s="76" t="n">
        <v>112</v>
      </c>
      <c r="G159" s="77" t="s">
        <v>41</v>
      </c>
      <c r="H159" s="78" t="s">
        <v>144</v>
      </c>
      <c r="I159" s="78"/>
      <c r="J159" s="79" t="s">
        <v>145</v>
      </c>
      <c r="K159" s="77" t="s">
        <v>64</v>
      </c>
      <c r="L159" s="80" t="n">
        <v>18</v>
      </c>
      <c r="M159" s="81"/>
      <c r="N159" s="80" t="n">
        <f aca="false">L159*(1+M159/100)</f>
        <v>18</v>
      </c>
      <c r="O159" s="82" t="n">
        <v>0</v>
      </c>
      <c r="P159" s="83" t="n">
        <f aca="false">N159*O159</f>
        <v>0</v>
      </c>
    </row>
    <row r="160" s="75" customFormat="true" ht="11.4" hidden="false" customHeight="false" outlineLevel="2" collapsed="false">
      <c r="F160" s="76" t="n">
        <v>113</v>
      </c>
      <c r="G160" s="77" t="s">
        <v>75</v>
      </c>
      <c r="H160" s="78" t="s">
        <v>146</v>
      </c>
      <c r="I160" s="78"/>
      <c r="J160" s="79" t="s">
        <v>147</v>
      </c>
      <c r="K160" s="77" t="s">
        <v>44</v>
      </c>
      <c r="L160" s="80" t="n">
        <v>2.07</v>
      </c>
      <c r="M160" s="81"/>
      <c r="N160" s="80" t="n">
        <f aca="false">L160*(1+M160/100)</f>
        <v>2.07</v>
      </c>
      <c r="O160" s="82" t="n">
        <v>0</v>
      </c>
      <c r="P160" s="83" t="n">
        <f aca="false">N160*O160</f>
        <v>0</v>
      </c>
    </row>
    <row r="161" s="84" customFormat="true" ht="12.75" hidden="false" customHeight="true" outlineLevel="2" collapsed="false">
      <c r="F161" s="85"/>
      <c r="G161" s="86"/>
      <c r="H161" s="86"/>
      <c r="I161" s="86"/>
      <c r="J161" s="87"/>
      <c r="K161" s="86"/>
      <c r="L161" s="88"/>
      <c r="M161" s="89"/>
      <c r="N161" s="88"/>
      <c r="O161" s="89"/>
      <c r="P161" s="90"/>
    </row>
    <row r="162" s="70" customFormat="true" ht="16.5" hidden="false" customHeight="true" outlineLevel="1" collapsed="false">
      <c r="F162" s="71"/>
      <c r="G162" s="61"/>
      <c r="H162" s="72"/>
      <c r="I162" s="72"/>
      <c r="J162" s="72" t="s">
        <v>109</v>
      </c>
      <c r="K162" s="61"/>
      <c r="L162" s="73"/>
      <c r="M162" s="74"/>
      <c r="N162" s="73"/>
      <c r="O162" s="74"/>
      <c r="P162" s="37" t="n">
        <f aca="false">SUBTOTAL(9,P163:P168)</f>
        <v>0</v>
      </c>
    </row>
    <row r="163" s="75" customFormat="true" ht="11.4" hidden="false" customHeight="false" outlineLevel="2" collapsed="false">
      <c r="F163" s="76" t="n">
        <v>114</v>
      </c>
      <c r="G163" s="77" t="s">
        <v>41</v>
      </c>
      <c r="H163" s="78" t="s">
        <v>110</v>
      </c>
      <c r="I163" s="78"/>
      <c r="J163" s="79" t="s">
        <v>111</v>
      </c>
      <c r="K163" s="77" t="s">
        <v>59</v>
      </c>
      <c r="L163" s="80" t="n">
        <v>44.896</v>
      </c>
      <c r="M163" s="81"/>
      <c r="N163" s="80" t="n">
        <f aca="false">L163*(1+M163/100)</f>
        <v>44.896</v>
      </c>
      <c r="O163" s="82" t="n">
        <v>0</v>
      </c>
      <c r="P163" s="83" t="n">
        <f aca="false">N163*O163</f>
        <v>0</v>
      </c>
    </row>
    <row r="164" s="75" customFormat="true" ht="11.4" hidden="false" customHeight="false" outlineLevel="2" collapsed="false">
      <c r="F164" s="76" t="n">
        <v>115</v>
      </c>
      <c r="G164" s="77" t="s">
        <v>41</v>
      </c>
      <c r="H164" s="78" t="s">
        <v>112</v>
      </c>
      <c r="I164" s="78"/>
      <c r="J164" s="79" t="s">
        <v>113</v>
      </c>
      <c r="K164" s="77" t="s">
        <v>59</v>
      </c>
      <c r="L164" s="80" t="n">
        <v>359.168</v>
      </c>
      <c r="M164" s="81"/>
      <c r="N164" s="80" t="n">
        <f aca="false">L164*(1+M164/100)</f>
        <v>359.168</v>
      </c>
      <c r="O164" s="82" t="n">
        <v>0</v>
      </c>
      <c r="P164" s="83" t="n">
        <f aca="false">N164*O164</f>
        <v>0</v>
      </c>
    </row>
    <row r="165" s="75" customFormat="true" ht="22.8" hidden="false" customHeight="false" outlineLevel="2" collapsed="false">
      <c r="F165" s="76" t="n">
        <v>129</v>
      </c>
      <c r="G165" s="77" t="s">
        <v>41</v>
      </c>
      <c r="H165" s="78" t="s">
        <v>114</v>
      </c>
      <c r="I165" s="78"/>
      <c r="J165" s="79" t="s">
        <v>115</v>
      </c>
      <c r="K165" s="77" t="s">
        <v>59</v>
      </c>
      <c r="L165" s="80" t="n">
        <v>48.8956102</v>
      </c>
      <c r="M165" s="81" t="n">
        <v>0</v>
      </c>
      <c r="N165" s="80" t="n">
        <f aca="false">L165*(1+M165/100)</f>
        <v>48.8956102</v>
      </c>
      <c r="O165" s="82" t="n">
        <v>0</v>
      </c>
      <c r="P165" s="83" t="n">
        <f aca="false">N165*O165</f>
        <v>0</v>
      </c>
    </row>
    <row r="166" s="75" customFormat="true" ht="22.8" hidden="false" customHeight="false" outlineLevel="2" collapsed="false">
      <c r="F166" s="76" t="n">
        <v>130</v>
      </c>
      <c r="G166" s="77" t="s">
        <v>41</v>
      </c>
      <c r="H166" s="78" t="s">
        <v>116</v>
      </c>
      <c r="I166" s="78"/>
      <c r="J166" s="79" t="s">
        <v>117</v>
      </c>
      <c r="K166" s="77" t="s">
        <v>59</v>
      </c>
      <c r="L166" s="80" t="n">
        <v>48.896</v>
      </c>
      <c r="M166" s="81" t="n">
        <v>0</v>
      </c>
      <c r="N166" s="80" t="n">
        <f aca="false">L166*(1+M166/100)</f>
        <v>48.896</v>
      </c>
      <c r="O166" s="82" t="n">
        <v>0</v>
      </c>
      <c r="P166" s="83" t="n">
        <f aca="false">N166*O166</f>
        <v>0</v>
      </c>
    </row>
    <row r="167" s="75" customFormat="true" ht="22.8" hidden="false" customHeight="false" outlineLevel="2" collapsed="false">
      <c r="F167" s="76" t="n">
        <v>132</v>
      </c>
      <c r="G167" s="77" t="s">
        <v>129</v>
      </c>
      <c r="H167" s="78" t="s">
        <v>148</v>
      </c>
      <c r="I167" s="78"/>
      <c r="J167" s="79" t="s">
        <v>149</v>
      </c>
      <c r="K167" s="77" t="s">
        <v>59</v>
      </c>
      <c r="L167" s="80" t="n">
        <v>60.492</v>
      </c>
      <c r="M167" s="81" t="n">
        <v>0</v>
      </c>
      <c r="N167" s="80" t="n">
        <f aca="false">L167*(1+M167/100)</f>
        <v>60.492</v>
      </c>
      <c r="O167" s="82" t="n">
        <v>0</v>
      </c>
      <c r="P167" s="83" t="n">
        <f aca="false">N167*O167</f>
        <v>0</v>
      </c>
    </row>
    <row r="168" s="84" customFormat="true" ht="12.75" hidden="false" customHeight="true" outlineLevel="2" collapsed="false">
      <c r="F168" s="85"/>
      <c r="G168" s="86"/>
      <c r="H168" s="86"/>
      <c r="I168" s="86"/>
      <c r="J168" s="87"/>
      <c r="K168" s="86"/>
      <c r="L168" s="88"/>
      <c r="M168" s="89"/>
      <c r="N168" s="88"/>
      <c r="O168" s="89"/>
      <c r="P168" s="90"/>
    </row>
    <row r="169" s="70" customFormat="true" ht="16.5" hidden="false" customHeight="true" outlineLevel="1" collapsed="false">
      <c r="F169" s="71"/>
      <c r="G169" s="61"/>
      <c r="H169" s="72"/>
      <c r="I169" s="72"/>
      <c r="J169" s="72" t="s">
        <v>150</v>
      </c>
      <c r="K169" s="61"/>
      <c r="L169" s="73"/>
      <c r="M169" s="74"/>
      <c r="N169" s="73"/>
      <c r="O169" s="74"/>
      <c r="P169" s="37" t="n">
        <f aca="false">SUBTOTAL(9,P170:P172)</f>
        <v>0</v>
      </c>
    </row>
    <row r="170" s="75" customFormat="true" ht="11.4" hidden="false" customHeight="false" outlineLevel="2" collapsed="false">
      <c r="F170" s="76" t="n">
        <v>133</v>
      </c>
      <c r="G170" s="77" t="s">
        <v>151</v>
      </c>
      <c r="H170" s="78" t="s">
        <v>152</v>
      </c>
      <c r="I170" s="78"/>
      <c r="J170" s="79" t="s">
        <v>153</v>
      </c>
      <c r="K170" s="77" t="s">
        <v>154</v>
      </c>
      <c r="L170" s="80" t="n">
        <v>1</v>
      </c>
      <c r="M170" s="81" t="n">
        <v>0</v>
      </c>
      <c r="N170" s="80" t="n">
        <f aca="false">L170*(1+M170/100)</f>
        <v>1</v>
      </c>
      <c r="O170" s="82" t="n">
        <v>0</v>
      </c>
      <c r="P170" s="83" t="n">
        <f aca="false">N170*O170</f>
        <v>0</v>
      </c>
    </row>
    <row r="171" s="75" customFormat="true" ht="11.4" hidden="false" customHeight="false" outlineLevel="2" collapsed="false">
      <c r="F171" s="76" t="n">
        <v>134</v>
      </c>
      <c r="G171" s="77" t="s">
        <v>151</v>
      </c>
      <c r="H171" s="78" t="s">
        <v>155</v>
      </c>
      <c r="I171" s="78"/>
      <c r="J171" s="79" t="s">
        <v>156</v>
      </c>
      <c r="K171" s="77" t="s">
        <v>154</v>
      </c>
      <c r="L171" s="80" t="n">
        <v>1</v>
      </c>
      <c r="M171" s="81" t="n">
        <v>0</v>
      </c>
      <c r="N171" s="80" t="n">
        <f aca="false">L171*(1+M171/100)</f>
        <v>1</v>
      </c>
      <c r="O171" s="82" t="n">
        <v>0</v>
      </c>
      <c r="P171" s="83" t="n">
        <f aca="false">N171*O171</f>
        <v>0</v>
      </c>
    </row>
    <row r="172" s="84" customFormat="true" ht="12.75" hidden="false" customHeight="true" outlineLevel="2" collapsed="false">
      <c r="F172" s="85"/>
      <c r="G172" s="86"/>
      <c r="H172" s="86"/>
      <c r="I172" s="86"/>
      <c r="J172" s="87"/>
      <c r="K172" s="86"/>
      <c r="L172" s="88"/>
      <c r="M172" s="89"/>
      <c r="N172" s="88"/>
      <c r="O172" s="89"/>
      <c r="P172" s="90"/>
    </row>
    <row r="173" s="70" customFormat="true" ht="16.5" hidden="false" customHeight="true" outlineLevel="1" collapsed="false">
      <c r="F173" s="71"/>
      <c r="G173" s="61"/>
      <c r="H173" s="72"/>
      <c r="I173" s="72"/>
      <c r="J173" s="72" t="s">
        <v>157</v>
      </c>
      <c r="K173" s="61"/>
      <c r="L173" s="73"/>
      <c r="M173" s="74"/>
      <c r="N173" s="73"/>
      <c r="O173" s="74"/>
      <c r="P173" s="37" t="n">
        <f aca="false">SUBTOTAL(9,P174:P175)</f>
        <v>0</v>
      </c>
    </row>
    <row r="174" s="75" customFormat="true" ht="11.4" hidden="false" customHeight="false" outlineLevel="2" collapsed="false">
      <c r="F174" s="76" t="n">
        <v>125</v>
      </c>
      <c r="G174" s="77" t="s">
        <v>151</v>
      </c>
      <c r="H174" s="78" t="s">
        <v>158</v>
      </c>
      <c r="I174" s="78"/>
      <c r="J174" s="79" t="s">
        <v>159</v>
      </c>
      <c r="K174" s="77" t="s">
        <v>154</v>
      </c>
      <c r="L174" s="80" t="n">
        <v>3</v>
      </c>
      <c r="M174" s="81" t="n">
        <v>0</v>
      </c>
      <c r="N174" s="80" t="n">
        <f aca="false">L174*(1+M174/100)</f>
        <v>3</v>
      </c>
      <c r="O174" s="82" t="n">
        <v>0</v>
      </c>
      <c r="P174" s="83" t="n">
        <f aca="false">N174*O174</f>
        <v>0</v>
      </c>
    </row>
    <row r="175" customFormat="false" ht="12.75" hidden="false" customHeight="true" outlineLevel="2" collapsed="false"/>
  </sheetData>
  <printOptions headings="false" gridLines="false" gridLinesSet="true" horizontalCentered="false" verticalCentered="false"/>
  <pageMargins left="0.39375" right="0.39375" top="0.590277777777778" bottom="0.590277777777778" header="0.511805555555555" footer="0.39375"/>
  <pageSetup paperSize="9" scale="9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2007-10-16T13:08:58Z</dcterms:created>
  <dc:creator/>
  <dc:description/>
  <dc:language>cs-CZ</dc:language>
  <cp:lastModifiedBy/>
  <cp:lastPrinted>2008-10-14T12:44:21Z</cp:lastPrinted>
  <dcterms:modified xsi:type="dcterms:W3CDTF">2018-07-12T14:00:43Z</dcterms:modified>
  <cp:revision>2</cp:revision>
  <dc:subject/>
  <dc:title/>
</cp:coreProperties>
</file>