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2"/>
  </bookViews>
  <sheets>
    <sheet name="Krycí list" sheetId="1" state="visible" r:id="rId2"/>
    <sheet name="Rekapitulace" sheetId="2" state="visible" r:id="rId3"/>
    <sheet name="Položky" sheetId="3" state="visible" r:id="rId4"/>
  </sheets>
  <definedNames>
    <definedName function="false" hidden="false" localSheetId="0" name="_xlnm.Print_Area" vbProcedure="false">'Krycí list'!$A$1:$G$45</definedName>
    <definedName function="false" hidden="false" localSheetId="2" name="_xlnm.Print_Area" vbProcedure="false">Položky!$A$1:$G$284</definedName>
    <definedName function="false" hidden="false" localSheetId="2" name="_xlnm.Print_Titles" vbProcedure="false">Položky!$1:$6</definedName>
    <definedName function="false" hidden="false" localSheetId="1" name="_xlnm.Print_Area" vbProcedure="false">Rekapitulace!$A$1:$I$46</definedName>
    <definedName function="false" hidden="false" localSheetId="1" name="_xlnm.Print_Titles" vbProcedure="false">Rekapitulace!$1:$6</definedName>
    <definedName function="false" hidden="false" name="cisloobjektu" vbProcedure="false">'Krycí list'!$A$5</definedName>
    <definedName function="false" hidden="false" name="cislostavby" vbProcedure="false">'Krycí list'!$A$7</definedName>
    <definedName function="false" hidden="false" name="Datum" vbProcedure="false">'Krycí list'!$B$27</definedName>
    <definedName function="false" hidden="false" name="Dil" vbProcedure="false">Rekapitulace!$A$6</definedName>
    <definedName function="false" hidden="false" name="Dodavka" vbProcedure="false">Rekapitulace!$G$40</definedName>
    <definedName function="false" hidden="false" name="Dodavka0" vbProcedure="false">položky!#REF!</definedName>
    <definedName function="false" hidden="false" name="HSV" vbProcedure="false">Rekapitulace!$E$40</definedName>
    <definedName function="false" hidden="false" name="HSV0" vbProcedure="false">položky!#REF!</definedName>
    <definedName function="false" hidden="false" name="HZS" vbProcedure="false">Rekapitulace!$I$40</definedName>
    <definedName function="false" hidden="false" name="HZS0" vbProcedure="false">položky!#REF!</definedName>
    <definedName function="false" hidden="false" name="JKSO" vbProcedure="false">'Krycí list'!$G$2</definedName>
    <definedName function="false" hidden="false" name="MJ" vbProcedure="false">'Krycí list'!$G$5</definedName>
    <definedName function="false" hidden="false" name="Mont" vbProcedure="false">Rekapitulace!$H$40</definedName>
    <definedName function="false" hidden="false" name="Montaz0" vbProcedure="false">položky!#REF!</definedName>
    <definedName function="false" hidden="false" name="NazevDilu" vbProcedure="false">Rekapitulace!$B$6</definedName>
    <definedName function="false" hidden="false" name="nazevobjektu" vbProcedure="false">'Krycí list'!$C$5</definedName>
    <definedName function="false" hidden="false" name="nazevstavby" vbProcedure="false">'Krycí list'!$C$7</definedName>
    <definedName function="false" hidden="false" name="Objednatel" vbProcedure="false">'Krycí list'!$C$10</definedName>
    <definedName function="false" hidden="false" name="PocetMJ" vbProcedure="false">'Krycí list'!$G$6</definedName>
    <definedName function="false" hidden="false" name="Poznamka" vbProcedure="false">'Krycí list'!$B$37</definedName>
    <definedName function="false" hidden="false" name="Projektant" vbProcedure="false">'Krycí list'!$C$8</definedName>
    <definedName function="false" hidden="false" name="PSV" vbProcedure="false">Rekapitulace!$F$40</definedName>
    <definedName function="false" hidden="false" name="PSV0" vbProcedure="false">položky!#REF!</definedName>
    <definedName function="false" hidden="false" name="SazbaDPH1" vbProcedure="false">'Krycí list'!$C$30</definedName>
    <definedName function="false" hidden="false" name="SazbaDPH2" vbProcedure="false">'Krycí list'!$C$32</definedName>
    <definedName function="false" hidden="false" name="SloupecCC" vbProcedure="false">Položky!$G$6</definedName>
    <definedName function="false" hidden="false" name="SloupecCisloPol" vbProcedure="false">Položky!$B$6</definedName>
    <definedName function="false" hidden="false" name="SloupecJC" vbProcedure="false">Položky!$F$6</definedName>
    <definedName function="false" hidden="false" name="SloupecMJ" vbProcedure="false">Položky!$D$6</definedName>
    <definedName function="false" hidden="false" name="SloupecMnozstvi" vbProcedure="false">Položky!$E$6</definedName>
    <definedName function="false" hidden="false" name="SloupecNazPol" vbProcedure="false">Položky!$C$6</definedName>
    <definedName function="false" hidden="false" name="SloupecPC" vbProcedure="false">Položky!$A$6</definedName>
    <definedName function="false" hidden="false" name="Typ" vbProcedure="false">položky!#REF!</definedName>
    <definedName function="false" hidden="false" name="VRN" vbProcedure="false">Rekapitulace!$H$46</definedName>
    <definedName function="false" hidden="false" name="VRNKc" vbProcedure="false">Rekapitulace!$E$45</definedName>
    <definedName function="false" hidden="false" name="VRNnazev" vbProcedure="false">Rekapitulace!$A$45</definedName>
    <definedName function="false" hidden="false" name="VRNproc" vbProcedure="false">Rekapitulace!$F$45</definedName>
    <definedName function="false" hidden="false" name="VRNzakl" vbProcedure="false">Rekapitulace!$G$45</definedName>
    <definedName function="false" hidden="false" name="Zakazka" vbProcedure="false">'Krycí list'!$G$11</definedName>
    <definedName function="false" hidden="false" name="Zaklad22" vbProcedure="false">'Krycí list'!$F$32</definedName>
    <definedName function="false" hidden="false" name="Zaklad5" vbProcedure="false">'Krycí list'!$F$30</definedName>
    <definedName function="false" hidden="false" name="Zhotovitel" vbProcedure="false">'Krycí list'!$C$11:$E$11</definedName>
    <definedName function="false" hidden="false" localSheetId="0" name="_xlnm.Print_Area" vbProcedure="false">'Krycí list'!$A$1:$G$45</definedName>
    <definedName function="false" hidden="false" localSheetId="0" name="_xlnm.Print_Area_0" vbProcedure="false">'Krycí list'!$A$1:$G$45</definedName>
    <definedName function="false" hidden="false" localSheetId="1" name="_xlnm.Print_Area" vbProcedure="false">Rekapitulace!$A$1:$I$46</definedName>
    <definedName function="false" hidden="false" localSheetId="1" name="_xlnm.Print_Area_0" vbProcedure="false">Rekapitulace!$A$1:$I$46</definedName>
    <definedName function="false" hidden="false" localSheetId="1" name="_xlnm.Print_Titles" vbProcedure="false">Rekapitulace!$1:$6</definedName>
    <definedName function="false" hidden="false" localSheetId="1" name="_xlnm.Print_Titles_0" vbProcedure="false">Rekapitulace!$1:$6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položky!#REF!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.Print_Area" vbProcedure="false">Položky!$A$1:$G$284</definedName>
    <definedName function="false" hidden="false" localSheetId="2" name="_xlnm.Print_Area_0" vbProcedure="false">Položky!$A$1:$G$284</definedName>
    <definedName function="false" hidden="false" localSheetId="2" name="_xlnm.Print_Titles" vbProcedure="false">Položky!$1:$6</definedName>
    <definedName function="false" hidden="false" localSheetId="2" name="_xlnm.Print_Titles_0" vbProcedure="false">Položky!$1:$6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<sst xmlns="http://schemas.openxmlformats.org/spreadsheetml/2006/main" count="872" uniqueCount="554">
  <si>
    <t xml:space="preserve">SLEPÝ ROZPOČET</t>
  </si>
  <si>
    <t xml:space="preserve">Rozpočet</t>
  </si>
  <si>
    <t xml:space="preserve">JKSO </t>
  </si>
  <si>
    <t xml:space="preserve">Objekt</t>
  </si>
  <si>
    <t xml:space="preserve">Název objektu</t>
  </si>
  <si>
    <t xml:space="preserve">SKP </t>
  </si>
  <si>
    <t xml:space="preserve">001</t>
  </si>
  <si>
    <t xml:space="preserve">Sportovní hala Domažlice</t>
  </si>
  <si>
    <t xml:space="preserve">Měrná jednotka</t>
  </si>
  <si>
    <t xml:space="preserve">Stavba</t>
  </si>
  <si>
    <t xml:space="preserve">Název stavby</t>
  </si>
  <si>
    <t xml:space="preserve">Počet jednotek</t>
  </si>
  <si>
    <t xml:space="preserve">20185/031</t>
  </si>
  <si>
    <t xml:space="preserve">Rekonstrukce přístavby městské sportovní haly</t>
  </si>
  <si>
    <t xml:space="preserve">Náklady na m.j.</t>
  </si>
  <si>
    <t xml:space="preserve">Projektant</t>
  </si>
  <si>
    <t xml:space="preserve">Typ rozpočtu</t>
  </si>
  <si>
    <t xml:space="preserve">Zpracovatel projektu</t>
  </si>
  <si>
    <t xml:space="preserve">Objednatel</t>
  </si>
  <si>
    <t xml:space="preserve">Dodavatel</t>
  </si>
  <si>
    <t xml:space="preserve">Zakázkové číslo </t>
  </si>
  <si>
    <t xml:space="preserve">Rozpočtoval</t>
  </si>
  <si>
    <t xml:space="preserve">Počet listů</t>
  </si>
  <si>
    <t xml:space="preserve">ROZPOČTOVÉ NÁKLADY</t>
  </si>
  <si>
    <t xml:space="preserve">Základní rozpočtové náklady</t>
  </si>
  <si>
    <t xml:space="preserve">Ostatní rozpočtové náklady</t>
  </si>
  <si>
    <t xml:space="preserve">HSV celkem</t>
  </si>
  <si>
    <t xml:space="preserve">Z</t>
  </si>
  <si>
    <t xml:space="preserve">PSV celkem</t>
  </si>
  <si>
    <t xml:space="preserve">R</t>
  </si>
  <si>
    <t xml:space="preserve">M práce celkem</t>
  </si>
  <si>
    <t xml:space="preserve">N</t>
  </si>
  <si>
    <t xml:space="preserve">M dodávky celkem</t>
  </si>
  <si>
    <t xml:space="preserve">ZRN celkem</t>
  </si>
  <si>
    <t xml:space="preserve">HZS</t>
  </si>
  <si>
    <t xml:space="preserve">ZRN+HZS</t>
  </si>
  <si>
    <t xml:space="preserve">Ostatní náklady neuvedené</t>
  </si>
  <si>
    <t xml:space="preserve">ZRN+ost.náklady+HZS</t>
  </si>
  <si>
    <t xml:space="preserve">Ostatní náklady celkem</t>
  </si>
  <si>
    <t xml:space="preserve">Vypracoval</t>
  </si>
  <si>
    <t xml:space="preserve">Za zhotovitele</t>
  </si>
  <si>
    <t xml:space="preserve">Za objednatele</t>
  </si>
  <si>
    <t xml:space="preserve">Jméno :</t>
  </si>
  <si>
    <t xml:space="preserve">Datum :</t>
  </si>
  <si>
    <t xml:space="preserve">Podpis :</t>
  </si>
  <si>
    <t xml:space="preserve">Podpis:</t>
  </si>
  <si>
    <t xml:space="preserve">Základ pro DPH</t>
  </si>
  <si>
    <t xml:space="preserve">%  </t>
  </si>
  <si>
    <t xml:space="preserve">DPH</t>
  </si>
  <si>
    <t xml:space="preserve">% </t>
  </si>
  <si>
    <t xml:space="preserve">CENA ZA OBJEKT CELKEM</t>
  </si>
  <si>
    <t xml:space="preserve">Poznámka :</t>
  </si>
  <si>
    <t xml:space="preserve"> </t>
  </si>
  <si>
    <t xml:space="preserve">Stavba :</t>
  </si>
  <si>
    <t xml:space="preserve">Rozpočet :</t>
  </si>
  <si>
    <t xml:space="preserve">Objekt :</t>
  </si>
  <si>
    <t xml:space="preserve">Rekonstrukce přístavby I.etapa šatny a schodiště</t>
  </si>
  <si>
    <t xml:space="preserve">REKAPITULACE  STAVEBNÍCH  DÍLŮ</t>
  </si>
  <si>
    <t xml:space="preserve">Stavební díl</t>
  </si>
  <si>
    <t xml:space="preserve">HSV</t>
  </si>
  <si>
    <t xml:space="preserve">PSV</t>
  </si>
  <si>
    <t xml:space="preserve">Dodávka</t>
  </si>
  <si>
    <t xml:space="preserve">Montáž</t>
  </si>
  <si>
    <t xml:space="preserve">CELKEM  OBJEKT</t>
  </si>
  <si>
    <t xml:space="preserve">VEDLEJŠÍ ROZPOČTOVÉ  NÁKLADY</t>
  </si>
  <si>
    <t xml:space="preserve">Název VRN</t>
  </si>
  <si>
    <t xml:space="preserve">Kč</t>
  </si>
  <si>
    <t xml:space="preserve">%</t>
  </si>
  <si>
    <t xml:space="preserve">Základna</t>
  </si>
  <si>
    <t xml:space="preserve">CELKEM VRN</t>
  </si>
  <si>
    <t xml:space="preserve">Slepý rozpočet</t>
  </si>
  <si>
    <t xml:space="preserve">Rozpočet: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</si>
  <si>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</si>
  <si>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</si>
  <si>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</si>
  <si>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</si>
  <si>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</si>
  <si>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</si>
  <si>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 (Kč)</t>
  </si>
  <si>
    <t xml:space="preserve">Díl:</t>
  </si>
  <si>
    <t xml:space="preserve">3</t>
  </si>
  <si>
    <t xml:space="preserve">Svislé a kompletní konstrukce</t>
  </si>
  <si>
    <t xml:space="preserve">310239211R00</t>
  </si>
  <si>
    <t xml:space="preserve">Zazdívka otvorů plochy do 4 m2 cihlami na MVC, s použitím suché maltové směsi</t>
  </si>
  <si>
    <t xml:space="preserve">m3</t>
  </si>
  <si>
    <t xml:space="preserve">317147301R00</t>
  </si>
  <si>
    <t xml:space="preserve">Překlad nenosný z pórobetonu PORFIX 100x250x1200 </t>
  </si>
  <si>
    <t xml:space="preserve">kus</t>
  </si>
  <si>
    <t xml:space="preserve">317147321R00</t>
  </si>
  <si>
    <t xml:space="preserve">Překlad nenosný z pórobetonu PORFIX 150x250x1200 </t>
  </si>
  <si>
    <t xml:space="preserve">317234410R00</t>
  </si>
  <si>
    <t xml:space="preserve">Vyzdívka mezi nosníky cihlami pálenými na MC, s použitím suché maltové směsi</t>
  </si>
  <si>
    <t xml:space="preserve">317944311R00</t>
  </si>
  <si>
    <t xml:space="preserve">Válcované nosníky do č.12 do připravených otvorů, včetně dodávky profilu I č.12</t>
  </si>
  <si>
    <t xml:space="preserve">t</t>
  </si>
  <si>
    <t xml:space="preserve">317944313R00</t>
  </si>
  <si>
    <t xml:space="preserve">Válcované nosníky č.14-22 do připravených otvorů, včetně dodávky profilu  I č.16</t>
  </si>
  <si>
    <t xml:space="preserve">342255024R00</t>
  </si>
  <si>
    <t xml:space="preserve">Příčky z desek Ytong tl. 10 cm </t>
  </si>
  <si>
    <t xml:space="preserve">m2</t>
  </si>
  <si>
    <t xml:space="preserve">342255028R00</t>
  </si>
  <si>
    <t xml:space="preserve">Příčky z desek Ytong tl. 15 cm </t>
  </si>
  <si>
    <t xml:space="preserve">342668111R00</t>
  </si>
  <si>
    <t xml:space="preserve">Těsnění styku příčky se stáv. konstrukcí PU pěnou </t>
  </si>
  <si>
    <t xml:space="preserve">m</t>
  </si>
  <si>
    <t xml:space="preserve">342948111R00</t>
  </si>
  <si>
    <t xml:space="preserve">Ukotvení příček k cihel.konstr. kotvami na hmožd. </t>
  </si>
  <si>
    <t xml:space="preserve">346244314R00</t>
  </si>
  <si>
    <t xml:space="preserve">Obezdívky z desek Ytong tl. 125 mm </t>
  </si>
  <si>
    <t xml:space="preserve">346244381R00</t>
  </si>
  <si>
    <t xml:space="preserve">Plentování ocelových nosníků výšky do 20 cm </t>
  </si>
  <si>
    <t xml:space="preserve">346971131R00</t>
  </si>
  <si>
    <t xml:space="preserve">Izolace pod příčky dvojitá š. do 100 mm </t>
  </si>
  <si>
    <t xml:space="preserve">642944121R00</t>
  </si>
  <si>
    <t xml:space="preserve">Osazení ocelových zárubní dodatečně do 2,5 m2 </t>
  </si>
  <si>
    <t xml:space="preserve">642945111R00</t>
  </si>
  <si>
    <t xml:space="preserve">Osazení zárubní ocel. požár.1křídl., pl. do 2,5 m2 </t>
  </si>
  <si>
    <t xml:space="preserve">34601</t>
  </si>
  <si>
    <t xml:space="preserve">Sanitární příčky vč.dveří </t>
  </si>
  <si>
    <t xml:space="preserve">Celkem za</t>
  </si>
  <si>
    <t xml:space="preserve">5</t>
  </si>
  <si>
    <t xml:space="preserve">Komunikace</t>
  </si>
  <si>
    <t xml:space="preserve">553306110</t>
  </si>
  <si>
    <t xml:space="preserve">Zárubeň ocelová H 110 DV 700x1970x110, ZAKO pro klasické zdění, s drážkou, těsněním, kapsové závěs</t>
  </si>
  <si>
    <t xml:space="preserve">553306120</t>
  </si>
  <si>
    <t xml:space="preserve">Zárubeň ocelová H 110 DV 800x1970x110 POŽ, ZAKO pro klasické zdění, s drážkou, těsněním, kapsové z</t>
  </si>
  <si>
    <t xml:space="preserve">553306130</t>
  </si>
  <si>
    <t xml:space="preserve">Zárubeň ocelová H 110 DV 900x1970x110 POŽ, ZAKO pro klasické zdění, s drážkou, těsněním, kapsové z</t>
  </si>
  <si>
    <t xml:space="preserve">61</t>
  </si>
  <si>
    <t xml:space="preserve">Upravy povrchů vnitřní</t>
  </si>
  <si>
    <t xml:space="preserve">602012142R00</t>
  </si>
  <si>
    <t xml:space="preserve">Štuk vnitřní i vnější Hasit fein-Kalkputz 160 ručn </t>
  </si>
  <si>
    <t xml:space="preserve">602016191R00</t>
  </si>
  <si>
    <t xml:space="preserve">Penetrační nátěr stěn PROFI Putzgrund </t>
  </si>
  <si>
    <t xml:space="preserve">610991111R00</t>
  </si>
  <si>
    <t xml:space="preserve">Zakrývání výplní vnitřních otvorů </t>
  </si>
  <si>
    <t xml:space="preserve">610991004</t>
  </si>
  <si>
    <t xml:space="preserve">Začišťovací okenní lišta pro omítku tl. 15 mm </t>
  </si>
  <si>
    <t xml:space="preserve">611425631R00</t>
  </si>
  <si>
    <t xml:space="preserve">Omítka rýh stropů MV do 30 cm omítkou štukovou, s použitím suché maltové směsi</t>
  </si>
  <si>
    <t xml:space="preserve">612403386R00</t>
  </si>
  <si>
    <t xml:space="preserve">Hrubá výplň rýh ve stěnách do 10x10cm maltou z SMS </t>
  </si>
  <si>
    <t xml:space="preserve">612403399R00</t>
  </si>
  <si>
    <t xml:space="preserve">Hrubá výplň rýh ve stěnách maltou, s použitím suché maltové směsi</t>
  </si>
  <si>
    <t xml:space="preserve">612409991R00</t>
  </si>
  <si>
    <t xml:space="preserve">Začištění omítek kolem oken,dveří apod. s použitím ,  suché maltové směsi</t>
  </si>
  <si>
    <t xml:space="preserve">612423621R00</t>
  </si>
  <si>
    <t xml:space="preserve">Omítka rýh stěn MV o šířce do 30 cm, hladká </t>
  </si>
  <si>
    <t xml:space="preserve">612425931R00</t>
  </si>
  <si>
    <t xml:space="preserve">Omítka vápenná vnitřního ostění - štuková, s použitím suché maltové směsi</t>
  </si>
  <si>
    <t xml:space="preserve">612473181R00</t>
  </si>
  <si>
    <t xml:space="preserve">Omítka vnitřního zdiva ze suché směsi, hladká </t>
  </si>
  <si>
    <t xml:space="preserve">612473182R00</t>
  </si>
  <si>
    <t xml:space="preserve">Omítka vnitřního zdiva ze suché směsi, štuková </t>
  </si>
  <si>
    <t xml:space="preserve">612473185R00</t>
  </si>
  <si>
    <t xml:space="preserve">Příplatek za zabudované omítníky, omítka zdiva </t>
  </si>
  <si>
    <t xml:space="preserve">612473186R00</t>
  </si>
  <si>
    <t xml:space="preserve">Příplatek za zabudované rohovníky, omítka zdiva </t>
  </si>
  <si>
    <t xml:space="preserve">622481211R00</t>
  </si>
  <si>
    <t xml:space="preserve">Montáž výztužné sítě (perlinky) do stěrky-stěny, včetně výztužné sítě a stěrkového tmelu Hasit</t>
  </si>
  <si>
    <t xml:space="preserve">632451024R00</t>
  </si>
  <si>
    <t xml:space="preserve">Vyrovnávací potěr MC 15, v pásu, tl. 50 mm </t>
  </si>
  <si>
    <t xml:space="preserve">648991113R00</t>
  </si>
  <si>
    <t xml:space="preserve">Osazení parapet.desek plast. a lamin. š.nad 20cm, včetně dodávky plastové parapetní desky š. 400 mm</t>
  </si>
  <si>
    <t xml:space="preserve">63</t>
  </si>
  <si>
    <t xml:space="preserve">Podlahy a podlahové konstrukce</t>
  </si>
  <si>
    <t xml:space="preserve">631312611R00</t>
  </si>
  <si>
    <t xml:space="preserve">Mazanina betonová tl. 5 - 8 cm C 16/20 </t>
  </si>
  <si>
    <t xml:space="preserve">632441114U00</t>
  </si>
  <si>
    <t xml:space="preserve">Potěr litý -5cm </t>
  </si>
  <si>
    <t xml:space="preserve">631312141R00</t>
  </si>
  <si>
    <t xml:space="preserve">Doplnění rýh betonem v dosavadních mazaninách </t>
  </si>
  <si>
    <t xml:space="preserve">94</t>
  </si>
  <si>
    <t xml:space="preserve">Lešení a stavební výtahy</t>
  </si>
  <si>
    <t xml:space="preserve">941955001R00</t>
  </si>
  <si>
    <t xml:space="preserve">Lešení lehké pomocné, výška podlahy do 1,2 m </t>
  </si>
  <si>
    <t xml:space="preserve">95</t>
  </si>
  <si>
    <t xml:space="preserve">Dokončovací konstrukce na pozemních stavbách</t>
  </si>
  <si>
    <t xml:space="preserve">952901111R00</t>
  </si>
  <si>
    <t xml:space="preserve">Vyčištění budov o výšce podlaží do 4 m </t>
  </si>
  <si>
    <t xml:space="preserve">96</t>
  </si>
  <si>
    <t xml:space="preserve">Bourání konstrukcí</t>
  </si>
  <si>
    <t xml:space="preserve">962031132R00</t>
  </si>
  <si>
    <t xml:space="preserve">Bourání příček cihelných tl. 10 cm </t>
  </si>
  <si>
    <t xml:space="preserve">962031133R00</t>
  </si>
  <si>
    <t xml:space="preserve">Bourání příček cihelných tl. 15 cm </t>
  </si>
  <si>
    <t xml:space="preserve">965081713R00</t>
  </si>
  <si>
    <t xml:space="preserve">Bourání dlaždic keramických tl. 1 cm, nad 1 m2 </t>
  </si>
  <si>
    <t xml:space="preserve">968072455R00</t>
  </si>
  <si>
    <t xml:space="preserve">Vybourání kovových dveřních zárubní pl. do 2 m2 </t>
  </si>
  <si>
    <t xml:space="preserve">963300013RA0</t>
  </si>
  <si>
    <t xml:space="preserve">Bourání stropů  tl. 20 cm </t>
  </si>
  <si>
    <t xml:space="preserve">971033561R00</t>
  </si>
  <si>
    <t xml:space="preserve">Vybourání otv. zeď cihel. pl.1 m2, tl.60 cm, MVC </t>
  </si>
  <si>
    <t xml:space="preserve">971033631R00</t>
  </si>
  <si>
    <t xml:space="preserve">Vybourání otv. zeď cihel. pl.4 m2, tl.15 cm, MVC </t>
  </si>
  <si>
    <t xml:space="preserve">971033651R00</t>
  </si>
  <si>
    <t xml:space="preserve">Vybourání otv. zeď cihel. pl.4 m2, tl.60 cm, MVC </t>
  </si>
  <si>
    <t xml:space="preserve">973031334R00</t>
  </si>
  <si>
    <t xml:space="preserve">Vysekání kapes zeď cih, MVC pl. 0,16 m2, hl. 15 cm </t>
  </si>
  <si>
    <t xml:space="preserve">973031825R00</t>
  </si>
  <si>
    <t xml:space="preserve">Vysekání kapes pro zavázání zdí tl. 45 cm </t>
  </si>
  <si>
    <t xml:space="preserve">974031666R00</t>
  </si>
  <si>
    <t xml:space="preserve">Vysekání rýh zeď cihelná vtah. nosníků 15 x 25 cm </t>
  </si>
  <si>
    <t xml:space="preserve">975043111R00</t>
  </si>
  <si>
    <t xml:space="preserve">Jednořad.podchycení stropů do 3,5 m,do 750 kg/m </t>
  </si>
  <si>
    <t xml:space="preserve">978013191R00</t>
  </si>
  <si>
    <t xml:space="preserve">Otlučení omítek vnitřních stěn v rozsahu do 100 % </t>
  </si>
  <si>
    <t xml:space="preserve">978059531R00</t>
  </si>
  <si>
    <t xml:space="preserve">Odsekání vnitřních obkladů stěn nad 2 m2 </t>
  </si>
  <si>
    <t xml:space="preserve">721210817R00</t>
  </si>
  <si>
    <t xml:space="preserve">Demontáž vpusti sprch DN 70 </t>
  </si>
  <si>
    <t xml:space="preserve">725110811R00</t>
  </si>
  <si>
    <t xml:space="preserve">Demontáž klozetů splachovacích </t>
  </si>
  <si>
    <t xml:space="preserve">soubor</t>
  </si>
  <si>
    <t xml:space="preserve">725130814R00</t>
  </si>
  <si>
    <t xml:space="preserve">Demontáž pisoárové nádrže + 4 stání </t>
  </si>
  <si>
    <t xml:space="preserve">725210821R00</t>
  </si>
  <si>
    <t xml:space="preserve">Demontáž umyvadel bez výtokových armatur </t>
  </si>
  <si>
    <t xml:space="preserve">725220812R00</t>
  </si>
  <si>
    <t xml:space="preserve">Demontáž van na pedikůru </t>
  </si>
  <si>
    <t xml:space="preserve">725330820R00</t>
  </si>
  <si>
    <t xml:space="preserve">Demontáž výlevky diturvitové </t>
  </si>
  <si>
    <t xml:space="preserve">725810811R00</t>
  </si>
  <si>
    <t xml:space="preserve">Demontáž ventilu výtokového nástěnného </t>
  </si>
  <si>
    <t xml:space="preserve">725820801R00</t>
  </si>
  <si>
    <t xml:space="preserve">Demontáž baterie nástěnné do G 3/4 </t>
  </si>
  <si>
    <t xml:space="preserve">776511810R00</t>
  </si>
  <si>
    <t xml:space="preserve">Odstranění PVC a koberců lepených bez podložky </t>
  </si>
  <si>
    <t xml:space="preserve">784402801R00</t>
  </si>
  <si>
    <t xml:space="preserve">Odstranění malby oškrábáním v místnosti H do 3,8 m </t>
  </si>
  <si>
    <t xml:space="preserve">9601</t>
  </si>
  <si>
    <t xml:space="preserve">Demontáž rozvodů VZT </t>
  </si>
  <si>
    <t xml:space="preserve">hod</t>
  </si>
  <si>
    <t xml:space="preserve">99</t>
  </si>
  <si>
    <t xml:space="preserve">Staveništní přesun hmot</t>
  </si>
  <si>
    <t xml:space="preserve">999281108</t>
  </si>
  <si>
    <t xml:space="preserve">Přesun hmot pro opravy a údržbu do výšky 12 m </t>
  </si>
  <si>
    <t xml:space="preserve">711</t>
  </si>
  <si>
    <t xml:space="preserve">Izolace proti vodě</t>
  </si>
  <si>
    <t xml:space="preserve">711111001R00</t>
  </si>
  <si>
    <t xml:space="preserve">Izolace proti vlhkosti vodor. nátěr ALP za studena , 1x nátěr - včetně dodávky penetračního laku ALP</t>
  </si>
  <si>
    <t xml:space="preserve">711141559R00</t>
  </si>
  <si>
    <t xml:space="preserve">Izolace proti vlhk. vodorovná pásy přitavením, 1 vrstva - včetně dod. Elastek 40 special mineral</t>
  </si>
  <si>
    <t xml:space="preserve">711212001R00</t>
  </si>
  <si>
    <t xml:space="preserve">Nátěr hydroizolační těsnící hmotou Saniflex (fa, Schomburg), proti vlhkosti</t>
  </si>
  <si>
    <t xml:space="preserve">711212601R00</t>
  </si>
  <si>
    <t xml:space="preserve">Těsnící pás do spoje podlaha - stěna </t>
  </si>
  <si>
    <t xml:space="preserve">998711202R00</t>
  </si>
  <si>
    <t xml:space="preserve">Přesun hmot pro izolace proti vodě, výšky do 12 m </t>
  </si>
  <si>
    <t xml:space="preserve">721</t>
  </si>
  <si>
    <t xml:space="preserve">Vnitřní kanalizace</t>
  </si>
  <si>
    <t xml:space="preserve">721170958R00</t>
  </si>
  <si>
    <t xml:space="preserve">Oprava-vsazení odbočky, potrubí PVC hrdlové D 200 </t>
  </si>
  <si>
    <t xml:space="preserve">721176102R00</t>
  </si>
  <si>
    <t xml:space="preserve">Potrubí HT připojovací DN 40 x 1,8 mm </t>
  </si>
  <si>
    <t xml:space="preserve">721176103R00</t>
  </si>
  <si>
    <t xml:space="preserve">Potrubí HT připojovací DN 50 x 1,8 mm </t>
  </si>
  <si>
    <t xml:space="preserve">721176105R00</t>
  </si>
  <si>
    <t xml:space="preserve">Potrubí HT připojovací DN 100 x 2,7 mm </t>
  </si>
  <si>
    <t xml:space="preserve">721176115R00</t>
  </si>
  <si>
    <t xml:space="preserve">Potrubí HT odpadní svislé D 110 x 2,7 mm </t>
  </si>
  <si>
    <t xml:space="preserve">721194104R00</t>
  </si>
  <si>
    <t xml:space="preserve">Vyvedení odpadních výpustek D 40 x 1,8 </t>
  </si>
  <si>
    <t xml:space="preserve">721194105R00</t>
  </si>
  <si>
    <t xml:space="preserve">Vyvedení odpadních výpustek D 50 x 1,8 </t>
  </si>
  <si>
    <t xml:space="preserve">721194109R00</t>
  </si>
  <si>
    <t xml:space="preserve">Vyvedení odpadních výpustek D 110 x 2,3 </t>
  </si>
  <si>
    <t xml:space="preserve">721223423R00</t>
  </si>
  <si>
    <t xml:space="preserve">Vpusť podlahová se zápachovou uzávěrkou HL 310N, mřížka nerez 115 x 115 D 50/75/110 mm, Primus</t>
  </si>
  <si>
    <t xml:space="preserve">721273150R00</t>
  </si>
  <si>
    <t xml:space="preserve">Hlavice ventilační přivětrávací HL900, přivzdušňovací ventil HL900, D 50/75/110 mm</t>
  </si>
  <si>
    <t xml:space="preserve">721290111R00</t>
  </si>
  <si>
    <t xml:space="preserve">Zkouška těsnosti kanalizace vodou DN 125 </t>
  </si>
  <si>
    <t xml:space="preserve">72121</t>
  </si>
  <si>
    <t xml:space="preserve">Demontáž stávající kanalizace </t>
  </si>
  <si>
    <t xml:space="preserve">72122</t>
  </si>
  <si>
    <t xml:space="preserve">Odtokový nerez sprchový žlab </t>
  </si>
  <si>
    <t xml:space="preserve">72151</t>
  </si>
  <si>
    <t xml:space="preserve">Zednické přípomoci pro vnitřní kanalizaci </t>
  </si>
  <si>
    <t xml:space="preserve">kpl</t>
  </si>
  <si>
    <t xml:space="preserve">998721202R00</t>
  </si>
  <si>
    <t xml:space="preserve">Přesun hmot pro vnitřní kanalizaci, výšky do 12 m </t>
  </si>
  <si>
    <t xml:space="preserve">722</t>
  </si>
  <si>
    <t xml:space="preserve">Vnitřní vodovod</t>
  </si>
  <si>
    <t xml:space="preserve">722172411R00</t>
  </si>
  <si>
    <t xml:space="preserve">Potrubí z PPR Ekoplastik, D 20 x 2,8 mm, PN 16 </t>
  </si>
  <si>
    <t xml:space="preserve">722172412R00</t>
  </si>
  <si>
    <t xml:space="preserve">Potrubí z PPR Ekoplastik, D 25 x 3,5 mm, PN 16 </t>
  </si>
  <si>
    <t xml:space="preserve">722172413R00</t>
  </si>
  <si>
    <t xml:space="preserve">Potrubí z PPR Ekoplastik, D 32 x 4,4 mm, PN 16 </t>
  </si>
  <si>
    <t xml:space="preserve">722172414R00</t>
  </si>
  <si>
    <t xml:space="preserve">Potrubí z PPR Ekoplastik, D 40 x 5,5 mm, PN 16 </t>
  </si>
  <si>
    <t xml:space="preserve">722181211R00</t>
  </si>
  <si>
    <t xml:space="preserve">Izolace návleková MIRELON PRO tl. stěny 6 mm, vnitřní průměr 40 mm</t>
  </si>
  <si>
    <t xml:space="preserve">722220111R00</t>
  </si>
  <si>
    <t xml:space="preserve">Nástěnka K 247, pro výtokový ventil G 1/2 </t>
  </si>
  <si>
    <t xml:space="preserve">722220121R00</t>
  </si>
  <si>
    <t xml:space="preserve">Nástěnka K 247, pro baterii G 1/2 </t>
  </si>
  <si>
    <t xml:space="preserve">pár</t>
  </si>
  <si>
    <t xml:space="preserve">722221112R00</t>
  </si>
  <si>
    <t xml:space="preserve">Kohout vypouštěcí kulový, IVAR.EURO M DN 15 </t>
  </si>
  <si>
    <t xml:space="preserve">722221125R00</t>
  </si>
  <si>
    <t xml:space="preserve">Kohout kulový zahradní, IVAR FIV.08003 DN25 x DN32 </t>
  </si>
  <si>
    <t xml:space="preserve">722235112R00</t>
  </si>
  <si>
    <t xml:space="preserve">Kohout kulový, vnitř.-vnitř.z. IVAR PERFECTA DN 20 </t>
  </si>
  <si>
    <t xml:space="preserve">722235113R00</t>
  </si>
  <si>
    <t xml:space="preserve">Kohout kulový, vnitř.-vnitř.z. IVAR PERFECTA DN 25 </t>
  </si>
  <si>
    <t xml:space="preserve">722235114R00</t>
  </si>
  <si>
    <t xml:space="preserve">Kohout kulový, vnitř.-vnitř.z. IVAR PERFECTA DN 32 </t>
  </si>
  <si>
    <t xml:space="preserve">722235115R00</t>
  </si>
  <si>
    <t xml:space="preserve">Kohout kulový, vnitř.-vnitř.z. IVAR PERFECTA DN 40 </t>
  </si>
  <si>
    <t xml:space="preserve">722290226R00</t>
  </si>
  <si>
    <t xml:space="preserve">Zkouška tlaku potrubí závitového DN 50 </t>
  </si>
  <si>
    <t xml:space="preserve">722290234R00</t>
  </si>
  <si>
    <t xml:space="preserve">Proplach a dezinfekce vodovod.potrubí DN 80 </t>
  </si>
  <si>
    <t xml:space="preserve">725810402R00</t>
  </si>
  <si>
    <t xml:space="preserve">Ventil rohový bez přípoj. trubičky TE 66 G 1/2 </t>
  </si>
  <si>
    <t xml:space="preserve">72201</t>
  </si>
  <si>
    <t xml:space="preserve">Dopojení vodovodu pro II.N.P. </t>
  </si>
  <si>
    <t xml:space="preserve">72202</t>
  </si>
  <si>
    <t xml:space="preserve">Zednické přípomoci pro vnitřní vodovod </t>
  </si>
  <si>
    <t xml:space="preserve">72203</t>
  </si>
  <si>
    <t xml:space="preserve">Dopojení na rozvody v kotelně </t>
  </si>
  <si>
    <t xml:space="preserve">72204</t>
  </si>
  <si>
    <t xml:space="preserve">Demontáž stávajícího vodovodu </t>
  </si>
  <si>
    <t xml:space="preserve">72221</t>
  </si>
  <si>
    <t xml:space="preserve">Montážní plastové žlaby pro rozvody pod stropem vč.závěsů a montáže</t>
  </si>
  <si>
    <t xml:space="preserve">998722202R00</t>
  </si>
  <si>
    <t xml:space="preserve">Přesun hmot pro vnitřní vodovod, výšky do 12 m </t>
  </si>
  <si>
    <t xml:space="preserve">725</t>
  </si>
  <si>
    <t xml:space="preserve">Zařizovací předměty</t>
  </si>
  <si>
    <t xml:space="preserve">725111251</t>
  </si>
  <si>
    <t xml:space="preserve">Nádrž splachovací vestavěná ovlád.zepředu pro, zazdění</t>
  </si>
  <si>
    <t xml:space="preserve">725111241R00</t>
  </si>
  <si>
    <t xml:space="preserve">Nádrž splachovací JUNIOR JET vysokopolož.6 l, bílá , výlevka</t>
  </si>
  <si>
    <t xml:space="preserve">725014161R00</t>
  </si>
  <si>
    <t xml:space="preserve">Klozet závěsný LYRA Plus včetně sedátka, hl.530 mm </t>
  </si>
  <si>
    <t xml:space="preserve">725016125R00</t>
  </si>
  <si>
    <t xml:space="preserve">Urinál odsávací GOLEM 4306.0, ovládání autom, bílý </t>
  </si>
  <si>
    <t xml:space="preserve">725017164R00</t>
  </si>
  <si>
    <t xml:space="preserve">Umyvadlo na šrouby LYRA Plus , 65 x 52 cm, bílé </t>
  </si>
  <si>
    <t xml:space="preserve">725249102R00</t>
  </si>
  <si>
    <t xml:space="preserve">Montáž sprchových mís a vaniček </t>
  </si>
  <si>
    <t xml:space="preserve">725249103R00</t>
  </si>
  <si>
    <t xml:space="preserve">Montáž sprchových koutů </t>
  </si>
  <si>
    <t xml:space="preserve">725019101R00</t>
  </si>
  <si>
    <t xml:space="preserve">Výlevka stojící MIRA 5104.6 s plastovou mřížkou </t>
  </si>
  <si>
    <t xml:space="preserve">725829201R00</t>
  </si>
  <si>
    <t xml:space="preserve">Montáž baterie umyv.a dřezové nástěnné chromové </t>
  </si>
  <si>
    <t xml:space="preserve">725829301R00</t>
  </si>
  <si>
    <t xml:space="preserve">Montáž baterie umyv.a dřezové stojánkové </t>
  </si>
  <si>
    <t xml:space="preserve">725845811R00</t>
  </si>
  <si>
    <t xml:space="preserve">Nerezový sprchový panel s elektronikou a směšovací baterií</t>
  </si>
  <si>
    <t xml:space="preserve">72501</t>
  </si>
  <si>
    <t xml:space="preserve">Dopojení zařizovacích předmětů ve II.N.P. </t>
  </si>
  <si>
    <t xml:space="preserve">55145000</t>
  </si>
  <si>
    <t xml:space="preserve">Baterie umyvadlová stojánk s otvíráním odpadu</t>
  </si>
  <si>
    <t xml:space="preserve">55145011</t>
  </si>
  <si>
    <t xml:space="preserve">Baterie dřezová směšov nástěnná s kul ústím PL01, výlevka</t>
  </si>
  <si>
    <t xml:space="preserve">55220115.M</t>
  </si>
  <si>
    <t xml:space="preserve">Vanička sprchová 90/90cm</t>
  </si>
  <si>
    <t xml:space="preserve">55428024</t>
  </si>
  <si>
    <t xml:space="preserve">Kout sprchov s roh vstupem 90/90</t>
  </si>
  <si>
    <t xml:space="preserve">998725201R00</t>
  </si>
  <si>
    <t xml:space="preserve">Přesun hmot pro zařizovací předměty, výšky do 6 m </t>
  </si>
  <si>
    <t xml:space="preserve">730</t>
  </si>
  <si>
    <t xml:space="preserve">Ústřední vytápění</t>
  </si>
  <si>
    <t xml:space="preserve">722181212R00</t>
  </si>
  <si>
    <t xml:space="preserve">Izolace návleková MIRELON PRO tl. stěny 9 mm, vnitřní průměr 54 mm</t>
  </si>
  <si>
    <t xml:space="preserve">732219316R00</t>
  </si>
  <si>
    <t xml:space="preserve">Montáž ohříváků vody stojat.PN 0,6-0,6,do 1600 l </t>
  </si>
  <si>
    <t xml:space="preserve">732212815R00</t>
  </si>
  <si>
    <t xml:space="preserve">Demontáž ohříváků zásobníkových stojat.do 1600 l </t>
  </si>
  <si>
    <t xml:space="preserve">733161108R00</t>
  </si>
  <si>
    <t xml:space="preserve">Potrubí měděné Supersan D 28 x 1,5 mm, tvrdé </t>
  </si>
  <si>
    <t xml:space="preserve">733161111R00</t>
  </si>
  <si>
    <t xml:space="preserve">Potrubí měděné Supersan D 54 x 2 mm, tvrdé </t>
  </si>
  <si>
    <t xml:space="preserve">733190106R00</t>
  </si>
  <si>
    <t xml:space="preserve">Tlaková zkouška potrubí  DN 32 </t>
  </si>
  <si>
    <t xml:space="preserve">733190109R00</t>
  </si>
  <si>
    <t xml:space="preserve">Tlaková zkouška potrubí  DN 65 </t>
  </si>
  <si>
    <t xml:space="preserve">734200811R00</t>
  </si>
  <si>
    <t xml:space="preserve">Demontáž armatur s 1závitem do G 1/2 </t>
  </si>
  <si>
    <t xml:space="preserve">734213112R00</t>
  </si>
  <si>
    <t xml:space="preserve">Ventil automatický odvzdušňovací, IVAR VARIA DN 15 </t>
  </si>
  <si>
    <t xml:space="preserve">734223111R00</t>
  </si>
  <si>
    <t xml:space="preserve">Ventil termostatický, rohový, IVAR.VS DN 10, s termostatickou hlavicí IVAR.T 5000</t>
  </si>
  <si>
    <t xml:space="preserve">734233116R00</t>
  </si>
  <si>
    <t xml:space="preserve">Kohout kulový, vnitř.-vnitř.z. IVAR PERFECTA DN 50 </t>
  </si>
  <si>
    <t xml:space="preserve">734233117R00</t>
  </si>
  <si>
    <t xml:space="preserve">Kohout kulový, vnitř.-vnitř.z. IVAR PERFECTA DN 65 </t>
  </si>
  <si>
    <t xml:space="preserve">734237421</t>
  </si>
  <si>
    <t xml:space="preserve">Ventil uzav. přímý, s vypouš. Slovarm K-125T DN 15 </t>
  </si>
  <si>
    <t xml:space="preserve">713</t>
  </si>
  <si>
    <t xml:space="preserve">Izolace tepelné</t>
  </si>
  <si>
    <t xml:space="preserve">713120040RAB</t>
  </si>
  <si>
    <t xml:space="preserve">Izolace podlah tepelná EPS 100 S tloušťka 50 mm</t>
  </si>
  <si>
    <t xml:space="preserve">734261223R00</t>
  </si>
  <si>
    <t xml:space="preserve">Šroubení  Ve 4300 přímé, G 1/2 </t>
  </si>
  <si>
    <t xml:space="preserve">735151946R00</t>
  </si>
  <si>
    <t xml:space="preserve">Otopná tělesa panel.Radik Plan VK 33  500/1000 </t>
  </si>
  <si>
    <t xml:space="preserve">73001</t>
  </si>
  <si>
    <t xml:space="preserve">Vypuštění systému ÚT </t>
  </si>
  <si>
    <t xml:space="preserve">73002</t>
  </si>
  <si>
    <t xml:space="preserve">Demontáž stávajících rozdělovačů, části rozvodů, nefunkčních rozvodů</t>
  </si>
  <si>
    <t xml:space="preserve">73003</t>
  </si>
  <si>
    <t xml:space="preserve">Rozdělovač kombi - 6 vývodů  vč.montáže </t>
  </si>
  <si>
    <t xml:space="preserve">73004</t>
  </si>
  <si>
    <t xml:space="preserve">Dopojení  rozvaděčů - potrubí ocel. DN 65mm vč.nátěru a tepelné izolace+tlak.zkoušky</t>
  </si>
  <si>
    <t xml:space="preserve">73005</t>
  </si>
  <si>
    <t xml:space="preserve">Propojení stávaj.rozvodů </t>
  </si>
  <si>
    <t xml:space="preserve">73006</t>
  </si>
  <si>
    <t xml:space="preserve">Propojení vzduchotechniky </t>
  </si>
  <si>
    <t xml:space="preserve">73007</t>
  </si>
  <si>
    <t xml:space="preserve">Dopojení nového ohřívače na stávající topné přívody</t>
  </si>
  <si>
    <t xml:space="preserve">73008</t>
  </si>
  <si>
    <t xml:space="preserve">Demontáže vybraných otopných těles a zaslepení přívodů</t>
  </si>
  <si>
    <t xml:space="preserve">73009</t>
  </si>
  <si>
    <t xml:space="preserve">Napuštění a odvzdušnění  rozvodů ÚT </t>
  </si>
  <si>
    <t xml:space="preserve">73010</t>
  </si>
  <si>
    <t xml:space="preserve">Topné zkoušky, regulace systému </t>
  </si>
  <si>
    <t xml:space="preserve">73011</t>
  </si>
  <si>
    <t xml:space="preserve">Servis plynových kotlů (2 ks)  a revize exp.nádoby a komínů</t>
  </si>
  <si>
    <t xml:space="preserve">73012</t>
  </si>
  <si>
    <t xml:space="preserve">Spuštění kotlů </t>
  </si>
  <si>
    <t xml:space="preserve">484413248</t>
  </si>
  <si>
    <t xml:space="preserve">Ohřívač vody OVS 1600 l (solární ohřev) </t>
  </si>
  <si>
    <t xml:space="preserve">998733201R00</t>
  </si>
  <si>
    <t xml:space="preserve">Přesun hmot pro rozvody potrubí, výšky do 6 m </t>
  </si>
  <si>
    <t xml:space="preserve">766</t>
  </si>
  <si>
    <t xml:space="preserve">Konstrukce truhlářské</t>
  </si>
  <si>
    <t xml:space="preserve">766661112R00</t>
  </si>
  <si>
    <t xml:space="preserve">Montáž dveří do zárubně,otevíravých 1kř.do 0,8 m </t>
  </si>
  <si>
    <t xml:space="preserve">766661422R00</t>
  </si>
  <si>
    <t xml:space="preserve">Montáž dveří protipožárních 1kříd. nad 80 cm </t>
  </si>
  <si>
    <t xml:space="preserve">766669117R00</t>
  </si>
  <si>
    <t xml:space="preserve">Dokování samozavírače na ocelovou zárubeň </t>
  </si>
  <si>
    <t xml:space="preserve">766670021R00</t>
  </si>
  <si>
    <t xml:space="preserve">Montáž kliky a štítku </t>
  </si>
  <si>
    <t xml:space="preserve">76601</t>
  </si>
  <si>
    <t xml:space="preserve">D+M Al protipožárních dveří prosklených 160/235+65cm EI30-C DP3, vč.kování a samozavírače,</t>
  </si>
  <si>
    <t xml:space="preserve">76603</t>
  </si>
  <si>
    <t xml:space="preserve">Vestavěné šatní skříně š.600mm, v.2100mm </t>
  </si>
  <si>
    <t xml:space="preserve">76611</t>
  </si>
  <si>
    <t xml:space="preserve">Panikové kování </t>
  </si>
  <si>
    <t xml:space="preserve">54914620</t>
  </si>
  <si>
    <t xml:space="preserve">Dveřní kování PRAKTIK klíč Cr</t>
  </si>
  <si>
    <t xml:space="preserve">54917025</t>
  </si>
  <si>
    <t xml:space="preserve">Zavírač dveří hydraulický</t>
  </si>
  <si>
    <t xml:space="preserve">61165003</t>
  </si>
  <si>
    <t xml:space="preserve">Dveře vnitřní laminované plné 1kř. 60-90x197 cm, laminát HPL</t>
  </si>
  <si>
    <t xml:space="preserve">61165643</t>
  </si>
  <si>
    <t xml:space="preserve">Dveře vnitřní protipožární EI30 60-90x197 cm laminát HPL</t>
  </si>
  <si>
    <t xml:space="preserve">998766202R00</t>
  </si>
  <si>
    <t xml:space="preserve">Přesun hmot pro truhlářské konstr., výšky do 12 m </t>
  </si>
  <si>
    <t xml:space="preserve">767</t>
  </si>
  <si>
    <t xml:space="preserve">Konstrukce zámečnické</t>
  </si>
  <si>
    <t xml:space="preserve">767586201R01</t>
  </si>
  <si>
    <t xml:space="preserve">Podhled minerální kazetové, kazety 100% RH </t>
  </si>
  <si>
    <t xml:space="preserve">767586201R00</t>
  </si>
  <si>
    <t xml:space="preserve">Podhled minerální kazetové, do suchého prostředí </t>
  </si>
  <si>
    <t xml:space="preserve">998767201R00</t>
  </si>
  <si>
    <t xml:space="preserve">Přesun hmot pro zámečnické konstr., výšky do 6 m </t>
  </si>
  <si>
    <t xml:space="preserve">777</t>
  </si>
  <si>
    <t xml:space="preserve">Podlahy ze syntetických hmot</t>
  </si>
  <si>
    <t xml:space="preserve">777315022U00</t>
  </si>
  <si>
    <t xml:space="preserve">Podlahy z epoxidové průmyslové stěrky, protiskluz </t>
  </si>
  <si>
    <t xml:space="preserve">771</t>
  </si>
  <si>
    <t xml:space="preserve">Podlahy z dlaždic a obklady</t>
  </si>
  <si>
    <t xml:space="preserve">632413104R00</t>
  </si>
  <si>
    <t xml:space="preserve">Potěr Knauf BP-3, 25 MPa, samoniv, ručně, tl. 4 mm , vč.penetrace</t>
  </si>
  <si>
    <t xml:space="preserve">771575109R00</t>
  </si>
  <si>
    <t xml:space="preserve">Montáž podlah keram.,hladké, tmel, nad 25x25 cm, Flexkleber</t>
  </si>
  <si>
    <t xml:space="preserve">771579793R00</t>
  </si>
  <si>
    <t xml:space="preserve">Příplatek za spárovací hmotu - plošně </t>
  </si>
  <si>
    <t xml:space="preserve">59760175.A</t>
  </si>
  <si>
    <t xml:space="preserve">Profil přechodový a ukončovací</t>
  </si>
  <si>
    <t xml:space="preserve">59764204</t>
  </si>
  <si>
    <t xml:space="preserve">Dlažba keramická 300,-Kč/m2</t>
  </si>
  <si>
    <t xml:space="preserve">998771201R00</t>
  </si>
  <si>
    <t xml:space="preserve">Přesun hmot pro podlahy z dlaždic, výšky do 6 m </t>
  </si>
  <si>
    <t xml:space="preserve">781</t>
  </si>
  <si>
    <t xml:space="preserve">Obklady keramické</t>
  </si>
  <si>
    <t xml:space="preserve">781415015R00</t>
  </si>
  <si>
    <t xml:space="preserve">Montáž obkladů stěn, porovin.,tmel, 20x20,30x15 cm </t>
  </si>
  <si>
    <t xml:space="preserve">4</t>
  </si>
  <si>
    <t xml:space="preserve">Vodorovné konstrukce</t>
  </si>
  <si>
    <t xml:space="preserve">43</t>
  </si>
  <si>
    <t xml:space="preserve">Schodiště</t>
  </si>
  <si>
    <t xml:space="preserve">434311113R00</t>
  </si>
  <si>
    <t xml:space="preserve">Stupně dusané na terén, na desku, z betonu C 12/15 </t>
  </si>
  <si>
    <t xml:space="preserve">434351141R00</t>
  </si>
  <si>
    <t xml:space="preserve">Bednění stupňů přímočarých - zřízení </t>
  </si>
  <si>
    <t xml:space="preserve">434351142R00</t>
  </si>
  <si>
    <t xml:space="preserve">Bednění stupňů přímočarých - odstranění </t>
  </si>
  <si>
    <t xml:space="preserve">430320030</t>
  </si>
  <si>
    <t xml:space="preserve">Schodišťová konstrukce ŽB beton C 16/20, bednění, výztuž 90 kg/m3</t>
  </si>
  <si>
    <t xml:space="preserve">411320032RAB</t>
  </si>
  <si>
    <t xml:space="preserve">Strop ze železobetonu beton C 16/20, tl. 15 cm ztracené bednění trapézový plech</t>
  </si>
  <si>
    <t xml:space="preserve">962032231R00</t>
  </si>
  <si>
    <t xml:space="preserve">Bourání zdiva z cihel pálených na MVC </t>
  </si>
  <si>
    <t xml:space="preserve">963023712R00</t>
  </si>
  <si>
    <t xml:space="preserve">Vybourání schod.stupňů ze zdi cihelné oboustranně </t>
  </si>
  <si>
    <t xml:space="preserve">963053935R00</t>
  </si>
  <si>
    <t xml:space="preserve">Bourání ŽBschod. ramen monolit. zazděných oboustr. </t>
  </si>
  <si>
    <t xml:space="preserve">970251250R00</t>
  </si>
  <si>
    <t xml:space="preserve">Řezání železobetonu hl. řezu 250 mm </t>
  </si>
  <si>
    <t xml:space="preserve">781419705R00</t>
  </si>
  <si>
    <t xml:space="preserve">59782430</t>
  </si>
  <si>
    <t xml:space="preserve">Obkládačka pórovinová - 300,-Kč/m2</t>
  </si>
  <si>
    <t xml:space="preserve">998781201R00</t>
  </si>
  <si>
    <t xml:space="preserve">Přesun hmot pro obklady keramické, výšky do 6 m </t>
  </si>
  <si>
    <t xml:space="preserve">783</t>
  </si>
  <si>
    <t xml:space="preserve">Nátěry</t>
  </si>
  <si>
    <t xml:space="preserve">783225100R00</t>
  </si>
  <si>
    <t xml:space="preserve">Nátěr syntetický kovových konstrukcí 2x + 1x email </t>
  </si>
  <si>
    <t xml:space="preserve">784</t>
  </si>
  <si>
    <t xml:space="preserve">Malby</t>
  </si>
  <si>
    <t xml:space="preserve">784161501R00</t>
  </si>
  <si>
    <t xml:space="preserve">Penetrace podkladu nátěrem akrylátovým, 1 x </t>
  </si>
  <si>
    <t xml:space="preserve">784165611R00</t>
  </si>
  <si>
    <t xml:space="preserve">Malba tekutá akrylát, bílá, bez penetrace, 1x </t>
  </si>
  <si>
    <t xml:space="preserve">M21</t>
  </si>
  <si>
    <t xml:space="preserve">Elektromontáže</t>
  </si>
  <si>
    <t xml:space="preserve">21001</t>
  </si>
  <si>
    <t xml:space="preserve">Elektroinstalace  viz.příloha </t>
  </si>
  <si>
    <t xml:space="preserve">M24</t>
  </si>
  <si>
    <t xml:space="preserve">Montáže vzduchotechnických zařízení</t>
  </si>
  <si>
    <t xml:space="preserve">24001</t>
  </si>
  <si>
    <t xml:space="preserve">VZT - viz. příloha </t>
  </si>
  <si>
    <t xml:space="preserve">M36</t>
  </si>
  <si>
    <t xml:space="preserve">Montáže měřících a regulačních zařízení</t>
  </si>
  <si>
    <t xml:space="preserve">36001</t>
  </si>
  <si>
    <t xml:space="preserve">Měření a regulace otopného systému </t>
  </si>
  <si>
    <t xml:space="preserve">D96</t>
  </si>
  <si>
    <t xml:space="preserve">Přesuny suti a vybouraných hmot</t>
  </si>
  <si>
    <t xml:space="preserve">979011111R00</t>
  </si>
  <si>
    <t xml:space="preserve">Svislá doprava suti a vybour. hmot za 2.NP a 1.PP </t>
  </si>
  <si>
    <t xml:space="preserve">979081111R00</t>
  </si>
  <si>
    <t xml:space="preserve">Odvoz suti a vybour. hmot na skládku do 1 km </t>
  </si>
  <si>
    <t xml:space="preserve">979081121R00</t>
  </si>
  <si>
    <t xml:space="preserve">Příplatek k odvozu za každý další 1 km </t>
  </si>
  <si>
    <t xml:space="preserve">979082111R00</t>
  </si>
  <si>
    <t xml:space="preserve">Vnitrostaveništní doprava suti do 10 m </t>
  </si>
  <si>
    <t xml:space="preserve">979990001R00</t>
  </si>
  <si>
    <t xml:space="preserve">Poplatek za skládku stavební suti </t>
  </si>
  <si>
    <t xml:space="preserve">VN</t>
  </si>
  <si>
    <t xml:space="preserve">Vedlejší náklady</t>
  </si>
  <si>
    <t xml:space="preserve">001T</t>
  </si>
  <si>
    <t xml:space="preserve">Mimostaveništní doprava </t>
  </si>
  <si>
    <t xml:space="preserve">Soubor</t>
  </si>
  <si>
    <t xml:space="preserve">005121 R</t>
  </si>
  <si>
    <t xml:space="preserve">Zařízení staveniště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</si>
</sst>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"/>
    <numFmt numFmtId="167" formatCode="DD/MM/YY"/>
    <numFmt numFmtId="168" formatCode="0.0"/>
    <numFmt numFmtId="169" formatCode="#,##0,&quot;Kč&quot;"/>
    <numFmt numFmtId="170" formatCode="#,##0.00"/>
  </numFmts>
  <fonts count="21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name val="Arial"/>
      <family val="2"/>
      <charset val="238"/>
    </font>
    <font>
      <b val="true"/>
      <sz val="10"/>
      <name val="Arial"/>
      <family val="2"/>
      <charset val="238"/>
    </font>
    <font>
      <sz val="9"/>
      <name val="Arial"/>
      <family val="2"/>
      <charset val="238"/>
    </font>
    <font>
      <b val="true"/>
      <sz val="9"/>
      <name val="Arial"/>
      <family val="2"/>
      <charset val="238"/>
    </font>
    <font>
      <sz val="10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1"/>
    </font>
    <font>
      <b val="true"/>
      <sz val="10"/>
      <name val="Arial CE"/>
      <family val="2"/>
      <charset val="238"/>
    </font>
    <font>
      <b val="true"/>
      <u val="single"/>
      <sz val="12"/>
      <name val="Arial"/>
      <family val="2"/>
      <charset val="238"/>
    </font>
    <font>
      <b val="true"/>
      <u val="single"/>
      <sz val="10"/>
      <name val="Arial"/>
      <family val="2"/>
      <charset val="238"/>
    </font>
    <font>
      <u val="single"/>
      <sz val="10"/>
      <name val="Arial"/>
      <family val="2"/>
      <charset val="238"/>
    </font>
    <font>
      <sz val="10"/>
      <color rgb="FFFFFFFF"/>
      <name val="Arial CE"/>
      <family val="2"/>
      <charset val="238"/>
    </font>
    <font>
      <sz val="8"/>
      <name val="Arial"/>
      <family val="2"/>
      <charset val="238"/>
    </font>
    <font>
      <sz val="10"/>
      <color rgb="FFFFFFFF"/>
      <name val="Arial CE"/>
      <family val="2"/>
      <charset val="1"/>
    </font>
    <font>
      <b val="true"/>
      <i val="true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55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double"/>
      <right style="thin"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 style="thin"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 style="thin"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 style="thin"/>
      <right style="double"/>
      <top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3" xfId="0" applyFont="true" applyBorder="true" applyAlignment="true" applyProtection="false">
      <alignment horizontal="general" vertical="bottom" textRotation="0" wrapText="false" indent="0" shrinkToFit="true"/>
      <protection locked="true" hidden="false"/>
    </xf>
    <xf numFmtId="164" fontId="8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6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6" fontId="8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3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11" xfId="0" applyFont="true" applyBorder="true" applyAlignment="true" applyProtection="false">
      <alignment horizontal="right" vertical="bottom" textRotation="0" wrapText="false" indent="4" shrinkToFit="false"/>
      <protection locked="true" hidden="false"/>
    </xf>
    <xf numFmtId="164" fontId="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9" fillId="2" borderId="27" xfId="0" applyFont="true" applyBorder="true" applyAlignment="true" applyProtection="false">
      <alignment horizontal="right" vertical="bottom" textRotation="0" wrapText="false" indent="4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4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4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4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4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5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4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5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7" fillId="2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7" fillId="2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8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0" borderId="3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8" fillId="0" borderId="2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8" fillId="2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8" fillId="2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8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4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4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4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4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6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2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5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5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0" borderId="54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8" fillId="0" borderId="54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8" fillId="0" borderId="54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0" fontId="18" fillId="0" borderId="5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8" fillId="0" borderId="5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0" fillId="2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2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2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8" fillId="2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5" fillId="2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1" activeCellId="0" sqref="C31"/>
    </sheetView>
  </sheetViews>
  <sheetFormatPr defaultRowHeight="13.2"/>
  <cols>
    <col collapsed="false" hidden="false" max="1" min="1" style="0" width="1.75510204081633"/>
    <col collapsed="false" hidden="false" max="2" min="2" style="0" width="14.4438775510204"/>
    <col collapsed="false" hidden="false" max="3" min="3" style="0" width="15.5255102040816"/>
    <col collapsed="false" hidden="false" max="4" min="4" style="0" width="14.0408163265306"/>
    <col collapsed="false" hidden="false" max="5" min="5" style="0" width="13.2295918367347"/>
    <col collapsed="false" hidden="false" max="6" min="6" style="0" width="16.0663265306122"/>
    <col collapsed="false" hidden="false" max="7" min="7" style="0" width="14.8469387755102"/>
    <col collapsed="false" hidden="false" max="1025" min="8" style="0" width="8.36734693877551"/>
  </cols>
  <sheetData>
    <row r="1" customFormat="false" ht="24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2.75" hidden="false" customHeight="true" outlineLevel="0" collapsed="false">
      <c r="A2" s="2" t="s">
        <v>1</v>
      </c>
      <c r="B2" s="3"/>
      <c r="C2" s="4" t="n">
        <f aca="false">Rekapitulace!H1</f>
        <v>3</v>
      </c>
      <c r="D2" s="4" t="str">
        <f aca="false">Rekapitulace!G2</f>
        <v>Rekonstrukce přístavby I.etapa šatny a schodiště</v>
      </c>
      <c r="E2" s="3"/>
      <c r="F2" s="5" t="s">
        <v>2</v>
      </c>
      <c r="G2" s="6"/>
    </row>
    <row r="3" customFormat="false" ht="3" hidden="true" customHeight="true" outlineLevel="0" collapsed="false">
      <c r="A3" s="7"/>
      <c r="B3" s="8"/>
      <c r="C3" s="9"/>
      <c r="D3" s="9"/>
      <c r="E3" s="8"/>
      <c r="F3" s="10"/>
      <c r="G3" s="11"/>
    </row>
    <row r="4" customFormat="false" ht="12" hidden="false" customHeight="true" outlineLevel="0" collapsed="false">
      <c r="A4" s="12" t="s">
        <v>3</v>
      </c>
      <c r="B4" s="8"/>
      <c r="C4" s="9" t="s">
        <v>4</v>
      </c>
      <c r="D4" s="9"/>
      <c r="E4" s="8"/>
      <c r="F4" s="10" t="s">
        <v>5</v>
      </c>
      <c r="G4" s="13"/>
    </row>
    <row r="5" customFormat="false" ht="12.9" hidden="false" customHeight="true" outlineLevel="0" collapsed="false">
      <c r="A5" s="14" t="s">
        <v>6</v>
      </c>
      <c r="B5" s="15"/>
      <c r="C5" s="16" t="s">
        <v>7</v>
      </c>
      <c r="D5" s="17"/>
      <c r="E5" s="18"/>
      <c r="F5" s="10" t="s">
        <v>8</v>
      </c>
      <c r="G5" s="11"/>
    </row>
    <row r="6" customFormat="false" ht="12.9" hidden="false" customHeight="true" outlineLevel="0" collapsed="false">
      <c r="A6" s="12" t="s">
        <v>9</v>
      </c>
      <c r="B6" s="8"/>
      <c r="C6" s="9" t="s">
        <v>10</v>
      </c>
      <c r="D6" s="9"/>
      <c r="E6" s="8"/>
      <c r="F6" s="10" t="s">
        <v>11</v>
      </c>
      <c r="G6" s="19"/>
    </row>
    <row r="7" customFormat="false" ht="12.9" hidden="false" customHeight="true" outlineLevel="0" collapsed="false">
      <c r="A7" s="20" t="s">
        <v>12</v>
      </c>
      <c r="B7" s="21"/>
      <c r="C7" s="22" t="s">
        <v>13</v>
      </c>
      <c r="D7" s="23"/>
      <c r="E7" s="23"/>
      <c r="F7" s="24" t="s">
        <v>14</v>
      </c>
      <c r="G7" s="19" t="n">
        <f aca="false">IF(PocetMJ=0,,ROUND((F30+F32)/PocetMJ,1))</f>
        <v>0</v>
      </c>
    </row>
    <row r="8" customFormat="false" ht="13.2" hidden="false" customHeight="false" outlineLevel="0" collapsed="false">
      <c r="A8" s="25" t="s">
        <v>15</v>
      </c>
      <c r="B8" s="10"/>
      <c r="C8" s="26"/>
      <c r="D8" s="26"/>
      <c r="E8" s="26"/>
      <c r="F8" s="10" t="s">
        <v>16</v>
      </c>
      <c r="G8" s="27"/>
      <c r="H8" s="28"/>
    </row>
    <row r="9" customFormat="false" ht="13.2" hidden="false" customHeight="false" outlineLevel="0" collapsed="false">
      <c r="A9" s="25" t="s">
        <v>17</v>
      </c>
      <c r="B9" s="10"/>
      <c r="C9" s="26" t="n">
        <f aca="false">Projektant</f>
        <v>0</v>
      </c>
      <c r="D9" s="26"/>
      <c r="E9" s="26"/>
      <c r="F9" s="10"/>
      <c r="G9" s="27"/>
      <c r="H9" s="28"/>
    </row>
    <row r="10" customFormat="false" ht="13.2" hidden="false" customHeight="false" outlineLevel="0" collapsed="false">
      <c r="A10" s="25" t="s">
        <v>18</v>
      </c>
      <c r="B10" s="10"/>
      <c r="C10" s="29"/>
      <c r="D10" s="29"/>
      <c r="E10" s="29"/>
      <c r="F10" s="30"/>
      <c r="G10" s="31"/>
      <c r="H10" s="32"/>
    </row>
    <row r="11" customFormat="false" ht="13.5" hidden="false" customHeight="true" outlineLevel="0" collapsed="false">
      <c r="A11" s="25" t="s">
        <v>19</v>
      </c>
      <c r="B11" s="10"/>
      <c r="C11" s="29"/>
      <c r="D11" s="29"/>
      <c r="E11" s="29"/>
      <c r="F11" s="30" t="s">
        <v>20</v>
      </c>
      <c r="G11" s="31" t="n">
        <v>2018</v>
      </c>
      <c r="H11" s="28"/>
      <c r="BA11" s="33"/>
      <c r="BB11" s="33"/>
      <c r="BC11" s="33"/>
      <c r="BD11" s="33"/>
      <c r="BE11" s="33"/>
    </row>
    <row r="12" customFormat="false" ht="12.75" hidden="false" customHeight="true" outlineLevel="0" collapsed="false">
      <c r="A12" s="34" t="s">
        <v>21</v>
      </c>
      <c r="B12" s="8"/>
      <c r="C12" s="35"/>
      <c r="D12" s="35"/>
      <c r="E12" s="35"/>
      <c r="F12" s="36" t="s">
        <v>22</v>
      </c>
      <c r="G12" s="37"/>
      <c r="H12" s="28"/>
    </row>
    <row r="13" customFormat="false" ht="28.5" hidden="false" customHeight="true" outlineLevel="0" collapsed="false">
      <c r="A13" s="38" t="s">
        <v>23</v>
      </c>
      <c r="B13" s="38"/>
      <c r="C13" s="38"/>
      <c r="D13" s="38"/>
      <c r="E13" s="38"/>
      <c r="F13" s="38"/>
      <c r="G13" s="38"/>
      <c r="H13" s="28"/>
    </row>
    <row r="14" customFormat="false" ht="17.25" hidden="false" customHeight="true" outlineLevel="0" collapsed="false">
      <c r="A14" s="39" t="s">
        <v>24</v>
      </c>
      <c r="B14" s="40"/>
      <c r="C14" s="41"/>
      <c r="D14" s="42" t="s">
        <v>25</v>
      </c>
      <c r="E14" s="42"/>
      <c r="F14" s="42"/>
      <c r="G14" s="42"/>
    </row>
    <row r="15" customFormat="false" ht="15.9" hidden="false" customHeight="true" outlineLevel="0" collapsed="false">
      <c r="A15" s="43"/>
      <c r="B15" s="44" t="s">
        <v>26</v>
      </c>
      <c r="C15" s="45" t="n">
        <f aca="false">HSV</f>
        <v>0</v>
      </c>
      <c r="D15" s="46"/>
      <c r="E15" s="47"/>
      <c r="F15" s="48"/>
      <c r="G15" s="45"/>
    </row>
    <row r="16" customFormat="false" ht="15.9" hidden="false" customHeight="true" outlineLevel="0" collapsed="false">
      <c r="A16" s="43" t="s">
        <v>27</v>
      </c>
      <c r="B16" s="44" t="s">
        <v>28</v>
      </c>
      <c r="C16" s="45" t="n">
        <f aca="false">PSV</f>
        <v>0</v>
      </c>
      <c r="D16" s="7"/>
      <c r="E16" s="49"/>
      <c r="F16" s="50"/>
      <c r="G16" s="45"/>
    </row>
    <row r="17" customFormat="false" ht="15.9" hidden="false" customHeight="true" outlineLevel="0" collapsed="false">
      <c r="A17" s="43" t="s">
        <v>29</v>
      </c>
      <c r="B17" s="44" t="s">
        <v>30</v>
      </c>
      <c r="C17" s="45" t="n">
        <f aca="false">Mont</f>
        <v>0</v>
      </c>
      <c r="D17" s="7"/>
      <c r="E17" s="49"/>
      <c r="F17" s="50"/>
      <c r="G17" s="45"/>
    </row>
    <row r="18" customFormat="false" ht="15.9" hidden="false" customHeight="true" outlineLevel="0" collapsed="false">
      <c r="A18" s="51" t="s">
        <v>31</v>
      </c>
      <c r="B18" s="52" t="s">
        <v>32</v>
      </c>
      <c r="C18" s="45" t="n">
        <f aca="false">Dodavka</f>
        <v>0</v>
      </c>
      <c r="D18" s="7"/>
      <c r="E18" s="49"/>
      <c r="F18" s="50"/>
      <c r="G18" s="45"/>
    </row>
    <row r="19" customFormat="false" ht="15.9" hidden="false" customHeight="true" outlineLevel="0" collapsed="false">
      <c r="A19" s="53" t="s">
        <v>33</v>
      </c>
      <c r="B19" s="44"/>
      <c r="C19" s="45" t="n">
        <f aca="false">SUM(C15:C18)</f>
        <v>0</v>
      </c>
      <c r="D19" s="7"/>
      <c r="E19" s="49"/>
      <c r="F19" s="50"/>
      <c r="G19" s="45"/>
    </row>
    <row r="20" customFormat="false" ht="15.9" hidden="false" customHeight="true" outlineLevel="0" collapsed="false">
      <c r="A20" s="53"/>
      <c r="B20" s="44"/>
      <c r="C20" s="45"/>
      <c r="D20" s="7"/>
      <c r="E20" s="49"/>
      <c r="F20" s="50"/>
      <c r="G20" s="45"/>
    </row>
    <row r="21" customFormat="false" ht="15.9" hidden="false" customHeight="true" outlineLevel="0" collapsed="false">
      <c r="A21" s="53" t="s">
        <v>34</v>
      </c>
      <c r="B21" s="44"/>
      <c r="C21" s="45" t="n">
        <f aca="false">HZS</f>
        <v>0</v>
      </c>
      <c r="D21" s="7"/>
      <c r="E21" s="49"/>
      <c r="F21" s="50"/>
      <c r="G21" s="45"/>
    </row>
    <row r="22" customFormat="false" ht="15.9" hidden="false" customHeight="true" outlineLevel="0" collapsed="false">
      <c r="A22" s="54" t="s">
        <v>35</v>
      </c>
      <c r="B22" s="55"/>
      <c r="C22" s="45" t="n">
        <f aca="false">C19+C21</f>
        <v>0</v>
      </c>
      <c r="D22" s="7" t="s">
        <v>36</v>
      </c>
      <c r="E22" s="49"/>
      <c r="F22" s="50"/>
      <c r="G22" s="45" t="n">
        <f aca="false">G23-SUM(G15:G21)</f>
        <v>0</v>
      </c>
    </row>
    <row r="23" customFormat="false" ht="15.9" hidden="false" customHeight="true" outlineLevel="0" collapsed="false">
      <c r="A23" s="56" t="s">
        <v>37</v>
      </c>
      <c r="B23" s="56"/>
      <c r="C23" s="57" t="n">
        <f aca="false">C22+G23</f>
        <v>0</v>
      </c>
      <c r="D23" s="58" t="s">
        <v>38</v>
      </c>
      <c r="E23" s="59"/>
      <c r="F23" s="60"/>
      <c r="G23" s="45" t="n">
        <f aca="false">VRN</f>
        <v>0</v>
      </c>
    </row>
    <row r="24" customFormat="false" ht="13.2" hidden="false" customHeight="false" outlineLevel="0" collapsed="false">
      <c r="A24" s="61" t="s">
        <v>39</v>
      </c>
      <c r="B24" s="62"/>
      <c r="C24" s="63"/>
      <c r="D24" s="62" t="s">
        <v>40</v>
      </c>
      <c r="E24" s="62"/>
      <c r="F24" s="64" t="s">
        <v>41</v>
      </c>
      <c r="G24" s="65"/>
    </row>
    <row r="25" customFormat="false" ht="13.2" hidden="false" customHeight="false" outlineLevel="0" collapsed="false">
      <c r="A25" s="54" t="s">
        <v>42</v>
      </c>
      <c r="B25" s="55"/>
      <c r="C25" s="66"/>
      <c r="D25" s="55" t="s">
        <v>42</v>
      </c>
      <c r="E25" s="67"/>
      <c r="F25" s="68" t="s">
        <v>42</v>
      </c>
      <c r="G25" s="69"/>
    </row>
    <row r="26" customFormat="false" ht="37.5" hidden="false" customHeight="true" outlineLevel="0" collapsed="false">
      <c r="A26" s="54" t="s">
        <v>43</v>
      </c>
      <c r="B26" s="70"/>
      <c r="C26" s="66"/>
      <c r="D26" s="55" t="s">
        <v>43</v>
      </c>
      <c r="E26" s="67"/>
      <c r="F26" s="68" t="s">
        <v>43</v>
      </c>
      <c r="G26" s="69"/>
    </row>
    <row r="27" customFormat="false" ht="13.2" hidden="false" customHeight="false" outlineLevel="0" collapsed="false">
      <c r="A27" s="54"/>
      <c r="B27" s="71"/>
      <c r="C27" s="66"/>
      <c r="D27" s="55"/>
      <c r="E27" s="67"/>
      <c r="F27" s="68"/>
      <c r="G27" s="69"/>
    </row>
    <row r="28" customFormat="false" ht="13.2" hidden="false" customHeight="false" outlineLevel="0" collapsed="false">
      <c r="A28" s="54" t="s">
        <v>44</v>
      </c>
      <c r="B28" s="55"/>
      <c r="C28" s="66"/>
      <c r="D28" s="68" t="s">
        <v>45</v>
      </c>
      <c r="E28" s="66"/>
      <c r="F28" s="55" t="s">
        <v>45</v>
      </c>
      <c r="G28" s="69"/>
    </row>
    <row r="29" customFormat="false" ht="69" hidden="false" customHeight="true" outlineLevel="0" collapsed="false">
      <c r="A29" s="54"/>
      <c r="B29" s="55"/>
      <c r="C29" s="72"/>
      <c r="D29" s="73"/>
      <c r="E29" s="72"/>
      <c r="F29" s="55"/>
      <c r="G29" s="69"/>
    </row>
    <row r="30" customFormat="false" ht="13.2" hidden="false" customHeight="false" outlineLevel="0" collapsed="false">
      <c r="A30" s="74" t="s">
        <v>46</v>
      </c>
      <c r="B30" s="75"/>
      <c r="C30" s="76" t="n">
        <v>21</v>
      </c>
      <c r="D30" s="75" t="s">
        <v>47</v>
      </c>
      <c r="E30" s="77"/>
      <c r="F30" s="78" t="n">
        <f aca="false">C23-F32</f>
        <v>0</v>
      </c>
      <c r="G30" s="78"/>
    </row>
    <row r="31" customFormat="false" ht="13.2" hidden="false" customHeight="false" outlineLevel="0" collapsed="false">
      <c r="A31" s="74" t="s">
        <v>48</v>
      </c>
      <c r="B31" s="75"/>
      <c r="C31" s="76" t="n">
        <f aca="false">SazbaDPH1</f>
        <v>21</v>
      </c>
      <c r="D31" s="75" t="s">
        <v>49</v>
      </c>
      <c r="E31" s="77"/>
      <c r="F31" s="78" t="n">
        <f aca="false">ROUND(PRODUCT(F30,C31/100),0)</f>
        <v>0</v>
      </c>
      <c r="G31" s="78"/>
    </row>
    <row r="32" customFormat="false" ht="13.2" hidden="false" customHeight="false" outlineLevel="0" collapsed="false">
      <c r="A32" s="74" t="s">
        <v>46</v>
      </c>
      <c r="B32" s="75"/>
      <c r="C32" s="76" t="n">
        <v>0</v>
      </c>
      <c r="D32" s="75" t="s">
        <v>49</v>
      </c>
      <c r="E32" s="77"/>
      <c r="F32" s="78" t="n">
        <v>0</v>
      </c>
      <c r="G32" s="78"/>
    </row>
    <row r="33" customFormat="false" ht="13.2" hidden="false" customHeight="false" outlineLevel="0" collapsed="false">
      <c r="A33" s="74" t="s">
        <v>48</v>
      </c>
      <c r="B33" s="79"/>
      <c r="C33" s="80" t="n">
        <f aca="false">SazbaDPH2</f>
        <v>0</v>
      </c>
      <c r="D33" s="75" t="s">
        <v>49</v>
      </c>
      <c r="E33" s="50"/>
      <c r="F33" s="78" t="n">
        <f aca="false">ROUND(PRODUCT(F32,C33/100),0)</f>
        <v>0</v>
      </c>
      <c r="G33" s="78"/>
    </row>
    <row r="34" s="85" customFormat="true" ht="19.5" hidden="false" customHeight="true" outlineLevel="0" collapsed="false">
      <c r="A34" s="81" t="s">
        <v>50</v>
      </c>
      <c r="B34" s="82"/>
      <c r="C34" s="82"/>
      <c r="D34" s="82"/>
      <c r="E34" s="83"/>
      <c r="F34" s="84" t="n">
        <f aca="false">ROUND(SUM(F30:F33),0)</f>
        <v>0</v>
      </c>
      <c r="G34" s="84"/>
    </row>
    <row r="36" customFormat="false" ht="13.2" hidden="false" customHeight="false" outlineLevel="0" collapsed="false">
      <c r="A36" s="86" t="s">
        <v>51</v>
      </c>
      <c r="B36" s="86"/>
      <c r="C36" s="86"/>
      <c r="D36" s="86"/>
      <c r="E36" s="86"/>
      <c r="F36" s="86"/>
      <c r="G36" s="86"/>
      <c r="H36" s="0" t="s">
        <v>52</v>
      </c>
    </row>
    <row r="37" customFormat="false" ht="14.25" hidden="false" customHeight="true" outlineLevel="0" collapsed="false">
      <c r="A37" s="86"/>
      <c r="B37" s="87"/>
      <c r="C37" s="87"/>
      <c r="D37" s="87"/>
      <c r="E37" s="87"/>
      <c r="F37" s="87"/>
      <c r="G37" s="87"/>
      <c r="H37" s="0" t="s">
        <v>52</v>
      </c>
    </row>
    <row r="38" customFormat="false" ht="12.75" hidden="false" customHeight="true" outlineLevel="0" collapsed="false">
      <c r="A38" s="88"/>
      <c r="B38" s="87"/>
      <c r="C38" s="87"/>
      <c r="D38" s="87"/>
      <c r="E38" s="87"/>
      <c r="F38" s="87"/>
      <c r="G38" s="87"/>
      <c r="H38" s="0" t="s">
        <v>52</v>
      </c>
    </row>
    <row r="39" customFormat="false" ht="13.2" hidden="false" customHeight="false" outlineLevel="0" collapsed="false">
      <c r="A39" s="88"/>
      <c r="B39" s="87"/>
      <c r="C39" s="87"/>
      <c r="D39" s="87"/>
      <c r="E39" s="87"/>
      <c r="F39" s="87"/>
      <c r="G39" s="87"/>
      <c r="H39" s="0" t="s">
        <v>52</v>
      </c>
    </row>
    <row r="40" customFormat="false" ht="13.2" hidden="false" customHeight="false" outlineLevel="0" collapsed="false">
      <c r="A40" s="88"/>
      <c r="B40" s="87"/>
      <c r="C40" s="87"/>
      <c r="D40" s="87"/>
      <c r="E40" s="87"/>
      <c r="F40" s="87"/>
      <c r="G40" s="87"/>
      <c r="H40" s="0" t="s">
        <v>52</v>
      </c>
    </row>
    <row r="41" customFormat="false" ht="13.2" hidden="false" customHeight="false" outlineLevel="0" collapsed="false">
      <c r="A41" s="88"/>
      <c r="B41" s="87"/>
      <c r="C41" s="87"/>
      <c r="D41" s="87"/>
      <c r="E41" s="87"/>
      <c r="F41" s="87"/>
      <c r="G41" s="87"/>
      <c r="H41" s="0" t="s">
        <v>52</v>
      </c>
    </row>
    <row r="42" customFormat="false" ht="13.2" hidden="false" customHeight="false" outlineLevel="0" collapsed="false">
      <c r="A42" s="88"/>
      <c r="B42" s="87"/>
      <c r="C42" s="87"/>
      <c r="D42" s="87"/>
      <c r="E42" s="87"/>
      <c r="F42" s="87"/>
      <c r="G42" s="87"/>
      <c r="H42" s="0" t="s">
        <v>52</v>
      </c>
    </row>
    <row r="43" customFormat="false" ht="13.2" hidden="false" customHeight="false" outlineLevel="0" collapsed="false">
      <c r="A43" s="88"/>
      <c r="B43" s="87"/>
      <c r="C43" s="87"/>
      <c r="D43" s="87"/>
      <c r="E43" s="87"/>
      <c r="F43" s="87"/>
      <c r="G43" s="87"/>
      <c r="H43" s="0" t="s">
        <v>52</v>
      </c>
    </row>
    <row r="44" customFormat="false" ht="13.2" hidden="false" customHeight="false" outlineLevel="0" collapsed="false">
      <c r="A44" s="88"/>
      <c r="B44" s="87"/>
      <c r="C44" s="87"/>
      <c r="D44" s="87"/>
      <c r="E44" s="87"/>
      <c r="F44" s="87"/>
      <c r="G44" s="87"/>
      <c r="H44" s="0" t="s">
        <v>52</v>
      </c>
    </row>
    <row r="45" customFormat="false" ht="0.75" hidden="false" customHeight="true" outlineLevel="0" collapsed="false">
      <c r="A45" s="88"/>
      <c r="B45" s="87"/>
      <c r="C45" s="87"/>
      <c r="D45" s="87"/>
      <c r="E45" s="87"/>
      <c r="F45" s="87"/>
      <c r="G45" s="87"/>
      <c r="H45" s="0" t="s">
        <v>52</v>
      </c>
    </row>
  </sheetData>
  <mergeCells count="15">
    <mergeCell ref="A1:G1"/>
    <mergeCell ref="C8:E8"/>
    <mergeCell ref="C9:E9"/>
    <mergeCell ref="C10:E10"/>
    <mergeCell ref="C11:E11"/>
    <mergeCell ref="C12:E12"/>
    <mergeCell ref="A13:G13"/>
    <mergeCell ref="D14:G14"/>
    <mergeCell ref="A23:B23"/>
    <mergeCell ref="F30:G30"/>
    <mergeCell ref="F31:G31"/>
    <mergeCell ref="F32:G32"/>
    <mergeCell ref="F33:G33"/>
    <mergeCell ref="F34:G34"/>
    <mergeCell ref="B37:G45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5" activeCellId="0" sqref="A45"/>
    </sheetView>
  </sheetViews>
  <sheetFormatPr defaultRowHeight="13.2"/>
  <cols>
    <col collapsed="false" hidden="false" max="1" min="1" style="0" width="5.53571428571429"/>
    <col collapsed="false" hidden="false" max="2" min="2" style="0" width="6.0765306122449"/>
    <col collapsed="false" hidden="false" max="3" min="3" style="0" width="10.9336734693878"/>
    <col collapsed="false" hidden="false" max="4" min="4" style="0" width="15.5255102040816"/>
    <col collapsed="false" hidden="false" max="5" min="5" style="0" width="10.8010204081633"/>
    <col collapsed="false" hidden="false" max="6" min="6" style="0" width="10.530612244898"/>
    <col collapsed="false" hidden="false" max="7" min="7" style="0" width="10.6632653061225"/>
    <col collapsed="false" hidden="false" max="8" min="8" style="0" width="10.8010204081633"/>
    <col collapsed="false" hidden="false" max="9" min="9" style="0" width="10.3928571428571"/>
    <col collapsed="false" hidden="false" max="1025" min="10" style="0" width="8.36734693877551"/>
  </cols>
  <sheetData>
    <row r="1" customFormat="false" ht="13.8" hidden="false" customHeight="false" outlineLevel="0" collapsed="false">
      <c r="A1" s="89" t="s">
        <v>53</v>
      </c>
      <c r="B1" s="89"/>
      <c r="C1" s="90" t="str">
        <f aca="false">CONCATENATE(cislostavby," ",nazevstavby)</f>
        <v>20185/031 Rekonstrukce přístavby městské sportovní haly</v>
      </c>
      <c r="D1" s="91"/>
      <c r="E1" s="92"/>
      <c r="F1" s="91"/>
      <c r="G1" s="93" t="s">
        <v>54</v>
      </c>
      <c r="H1" s="94" t="n">
        <v>3</v>
      </c>
      <c r="I1" s="95"/>
    </row>
    <row r="2" customFormat="false" ht="13.8" hidden="false" customHeight="false" outlineLevel="0" collapsed="false">
      <c r="A2" s="96" t="s">
        <v>55</v>
      </c>
      <c r="B2" s="96"/>
      <c r="C2" s="97" t="str">
        <f aca="false">CONCATENATE(cisloobjektu," ",nazevobjektu)</f>
        <v>001 Sportovní hala Domažlice</v>
      </c>
      <c r="D2" s="98"/>
      <c r="E2" s="99"/>
      <c r="F2" s="98"/>
      <c r="G2" s="100" t="s">
        <v>56</v>
      </c>
      <c r="H2" s="100"/>
      <c r="I2" s="100"/>
    </row>
    <row r="3" customFormat="false" ht="13.8" hidden="false" customHeight="false" outlineLevel="0" collapsed="false">
      <c r="A3" s="67"/>
      <c r="B3" s="67"/>
      <c r="C3" s="67"/>
      <c r="D3" s="67"/>
      <c r="E3" s="67"/>
      <c r="F3" s="55"/>
      <c r="G3" s="67"/>
      <c r="H3" s="67"/>
      <c r="I3" s="67"/>
    </row>
    <row r="4" customFormat="false" ht="19.5" hidden="false" customHeight="true" outlineLevel="0" collapsed="false">
      <c r="A4" s="101" t="s">
        <v>57</v>
      </c>
      <c r="B4" s="101"/>
      <c r="C4" s="101"/>
      <c r="D4" s="101"/>
      <c r="E4" s="101"/>
      <c r="F4" s="101"/>
      <c r="G4" s="101"/>
      <c r="H4" s="101"/>
      <c r="I4" s="101"/>
    </row>
    <row r="5" customFormat="false" ht="13.8" hidden="false" customHeight="false" outlineLevel="0" collapsed="false">
      <c r="A5" s="67"/>
      <c r="B5" s="67"/>
      <c r="C5" s="67"/>
      <c r="D5" s="67"/>
      <c r="E5" s="67"/>
      <c r="F5" s="67"/>
      <c r="G5" s="67"/>
      <c r="H5" s="67"/>
      <c r="I5" s="67"/>
    </row>
    <row r="6" s="28" customFormat="true" ht="13.8" hidden="false" customHeight="false" outlineLevel="0" collapsed="false">
      <c r="A6" s="102"/>
      <c r="B6" s="103" t="s">
        <v>58</v>
      </c>
      <c r="C6" s="103"/>
      <c r="D6" s="42"/>
      <c r="E6" s="104" t="s">
        <v>59</v>
      </c>
      <c r="F6" s="105" t="s">
        <v>60</v>
      </c>
      <c r="G6" s="105" t="s">
        <v>61</v>
      </c>
      <c r="H6" s="105" t="s">
        <v>62</v>
      </c>
      <c r="I6" s="106" t="s">
        <v>34</v>
      </c>
    </row>
    <row r="7" customFormat="false" ht="13.2" hidden="false" customHeight="false" outlineLevel="0" collapsed="false">
      <c r="A7" s="107" t="str">
        <f aca="false">Položky!B7</f>
        <v>3</v>
      </c>
      <c r="B7" s="108" t="str">
        <f aca="false">Položky!C7</f>
        <v>Svislé a kompletní konstrukce</v>
      </c>
      <c r="C7" s="55"/>
      <c r="D7" s="109"/>
      <c r="E7" s="110" t="n">
        <f aca="false">Položky!BA25</f>
        <v>0</v>
      </c>
      <c r="F7" s="111" t="n">
        <f aca="false">Položky!BB25</f>
        <v>0</v>
      </c>
      <c r="G7" s="111" t="n">
        <f aca="false">Položky!BC25</f>
        <v>0</v>
      </c>
      <c r="H7" s="111" t="n">
        <f aca="false">Položky!BD25</f>
        <v>0</v>
      </c>
      <c r="I7" s="112" t="n">
        <f aca="false">Položky!BE25</f>
        <v>0</v>
      </c>
    </row>
    <row r="8" customFormat="false" ht="13.2" hidden="false" customHeight="false" outlineLevel="0" collapsed="false">
      <c r="A8" s="107" t="str">
        <f aca="false">Položky!B26</f>
        <v>5</v>
      </c>
      <c r="B8" s="108" t="str">
        <f aca="false">Položky!C26</f>
        <v>Komunikace</v>
      </c>
      <c r="C8" s="55"/>
      <c r="D8" s="109"/>
      <c r="E8" s="110" t="n">
        <f aca="false">Položky!BA28</f>
        <v>0</v>
      </c>
      <c r="F8" s="111" t="n">
        <f aca="false">Položky!BB28</f>
        <v>0</v>
      </c>
      <c r="G8" s="111" t="n">
        <f aca="false">Položky!BC28</f>
        <v>0</v>
      </c>
      <c r="H8" s="111" t="n">
        <f aca="false">Položky!BD28</f>
        <v>0</v>
      </c>
      <c r="I8" s="112" t="n">
        <f aca="false">Položky!BE28</f>
        <v>0</v>
      </c>
    </row>
    <row r="9" customFormat="false" ht="13.2" hidden="false" customHeight="false" outlineLevel="0" collapsed="false">
      <c r="A9" s="107" t="str">
        <f aca="false">Položky!B29</f>
        <v>3</v>
      </c>
      <c r="B9" s="108" t="str">
        <f aca="false">Položky!C29</f>
        <v>Svislé a kompletní konstrukce</v>
      </c>
      <c r="C9" s="55"/>
      <c r="D9" s="109"/>
      <c r="E9" s="110" t="n">
        <f aca="false">Položky!BA32</f>
        <v>0</v>
      </c>
      <c r="F9" s="111" t="n">
        <f aca="false">Položky!BB32</f>
        <v>0</v>
      </c>
      <c r="G9" s="111" t="n">
        <f aca="false">Položky!BC32</f>
        <v>0</v>
      </c>
      <c r="H9" s="111" t="n">
        <f aca="false">Položky!BD32</f>
        <v>0</v>
      </c>
      <c r="I9" s="112" t="n">
        <f aca="false">Položky!BE32</f>
        <v>0</v>
      </c>
    </row>
    <row r="10" customFormat="false" ht="13.2" hidden="false" customHeight="false" outlineLevel="0" collapsed="false">
      <c r="A10" s="107" t="str">
        <f aca="false">Položky!B33</f>
        <v>61</v>
      </c>
      <c r="B10" s="108" t="str">
        <f aca="false">Položky!C33</f>
        <v>Upravy povrchů vnitřní</v>
      </c>
      <c r="C10" s="55"/>
      <c r="D10" s="109"/>
      <c r="E10" s="110" t="n">
        <f aca="false">Položky!BA51</f>
        <v>0</v>
      </c>
      <c r="F10" s="111" t="n">
        <f aca="false">Položky!BB51</f>
        <v>0</v>
      </c>
      <c r="G10" s="111" t="n">
        <f aca="false">Položky!BC51</f>
        <v>0</v>
      </c>
      <c r="H10" s="111" t="n">
        <f aca="false">Položky!BD51</f>
        <v>0</v>
      </c>
      <c r="I10" s="112" t="n">
        <f aca="false">Položky!BE51</f>
        <v>0</v>
      </c>
    </row>
    <row r="11" customFormat="false" ht="13.2" hidden="false" customHeight="false" outlineLevel="0" collapsed="false">
      <c r="A11" s="107" t="str">
        <f aca="false">Položky!B52</f>
        <v>63</v>
      </c>
      <c r="B11" s="108" t="str">
        <f aca="false">Položky!C52</f>
        <v>Podlahy a podlahové konstrukce</v>
      </c>
      <c r="C11" s="55"/>
      <c r="D11" s="109"/>
      <c r="E11" s="110" t="n">
        <f aca="false">Položky!BA57</f>
        <v>0</v>
      </c>
      <c r="F11" s="111" t="n">
        <f aca="false">Položky!BB57</f>
        <v>0</v>
      </c>
      <c r="G11" s="111" t="n">
        <f aca="false">Položky!BC57</f>
        <v>0</v>
      </c>
      <c r="H11" s="111" t="n">
        <f aca="false">Položky!BD57</f>
        <v>0</v>
      </c>
      <c r="I11" s="112" t="n">
        <f aca="false">Položky!BE57</f>
        <v>0</v>
      </c>
    </row>
    <row r="12" customFormat="false" ht="13.2" hidden="false" customHeight="false" outlineLevel="0" collapsed="false">
      <c r="A12" s="107" t="str">
        <f aca="false">Položky!B58</f>
        <v>94</v>
      </c>
      <c r="B12" s="108" t="str">
        <f aca="false">Položky!C58</f>
        <v>Lešení a stavební výtahy</v>
      </c>
      <c r="C12" s="55"/>
      <c r="D12" s="109"/>
      <c r="E12" s="110" t="n">
        <f aca="false">Položky!BA60</f>
        <v>0</v>
      </c>
      <c r="F12" s="111" t="n">
        <f aca="false">Položky!BB60</f>
        <v>0</v>
      </c>
      <c r="G12" s="111" t="n">
        <f aca="false">Položky!BC60</f>
        <v>0</v>
      </c>
      <c r="H12" s="111" t="n">
        <f aca="false">Položky!BD60</f>
        <v>0</v>
      </c>
      <c r="I12" s="112" t="n">
        <f aca="false">Položky!BE60</f>
        <v>0</v>
      </c>
    </row>
    <row r="13" customFormat="false" ht="13.2" hidden="false" customHeight="false" outlineLevel="0" collapsed="false">
      <c r="A13" s="107" t="str">
        <f aca="false">Položky!B61</f>
        <v>95</v>
      </c>
      <c r="B13" s="108" t="str">
        <f aca="false">Položky!C61</f>
        <v>Dokončovací konstrukce na pozemních stavbách</v>
      </c>
      <c r="C13" s="55"/>
      <c r="D13" s="109"/>
      <c r="E13" s="110" t="n">
        <f aca="false">Položky!BA63</f>
        <v>0</v>
      </c>
      <c r="F13" s="111" t="n">
        <f aca="false">Položky!BB63</f>
        <v>0</v>
      </c>
      <c r="G13" s="111" t="n">
        <f aca="false">Položky!BC63</f>
        <v>0</v>
      </c>
      <c r="H13" s="111" t="n">
        <f aca="false">Položky!BD63</f>
        <v>0</v>
      </c>
      <c r="I13" s="112" t="n">
        <f aca="false">Položky!BE63</f>
        <v>0</v>
      </c>
    </row>
    <row r="14" customFormat="false" ht="13.2" hidden="false" customHeight="false" outlineLevel="0" collapsed="false">
      <c r="A14" s="107" t="str">
        <f aca="false">Položky!B64</f>
        <v>96</v>
      </c>
      <c r="B14" s="108" t="str">
        <f aca="false">Položky!C64</f>
        <v>Bourání konstrukcí</v>
      </c>
      <c r="C14" s="55"/>
      <c r="D14" s="109"/>
      <c r="E14" s="110" t="n">
        <f aca="false">Položky!BA90</f>
        <v>0</v>
      </c>
      <c r="F14" s="111" t="n">
        <f aca="false">Položky!BB90</f>
        <v>0</v>
      </c>
      <c r="G14" s="111" t="n">
        <f aca="false">Položky!BC90</f>
        <v>0</v>
      </c>
      <c r="H14" s="111" t="n">
        <f aca="false">Položky!BD90</f>
        <v>0</v>
      </c>
      <c r="I14" s="112" t="n">
        <f aca="false">Položky!BE90</f>
        <v>0</v>
      </c>
    </row>
    <row r="15" customFormat="false" ht="13.2" hidden="false" customHeight="false" outlineLevel="0" collapsed="false">
      <c r="A15" s="107" t="str">
        <f aca="false">Položky!B91</f>
        <v>99</v>
      </c>
      <c r="B15" s="108" t="str">
        <f aca="false">Položky!C91</f>
        <v>Staveništní přesun hmot</v>
      </c>
      <c r="C15" s="55"/>
      <c r="D15" s="109"/>
      <c r="E15" s="110" t="n">
        <f aca="false">Položky!BA93</f>
        <v>0</v>
      </c>
      <c r="F15" s="111" t="n">
        <f aca="false">Položky!BB93</f>
        <v>0</v>
      </c>
      <c r="G15" s="111" t="n">
        <f aca="false">Položky!BC93</f>
        <v>0</v>
      </c>
      <c r="H15" s="111" t="n">
        <f aca="false">Položky!BD93</f>
        <v>0</v>
      </c>
      <c r="I15" s="112" t="n">
        <f aca="false">Položky!BE93</f>
        <v>0</v>
      </c>
    </row>
    <row r="16" customFormat="false" ht="13.2" hidden="false" customHeight="false" outlineLevel="0" collapsed="false">
      <c r="A16" s="107" t="str">
        <f aca="false">Položky!B94</f>
        <v>711</v>
      </c>
      <c r="B16" s="108" t="str">
        <f aca="false">Položky!C94</f>
        <v>Izolace proti vodě</v>
      </c>
      <c r="C16" s="55"/>
      <c r="D16" s="109"/>
      <c r="E16" s="110" t="n">
        <f aca="false">Položky!BA100</f>
        <v>0</v>
      </c>
      <c r="F16" s="111" t="n">
        <f aca="false">Položky!BB100</f>
        <v>0</v>
      </c>
      <c r="G16" s="111" t="n">
        <f aca="false">Položky!BC100</f>
        <v>0</v>
      </c>
      <c r="H16" s="111" t="n">
        <f aca="false">Položky!BD100</f>
        <v>0</v>
      </c>
      <c r="I16" s="112" t="n">
        <f aca="false">Položky!BE100</f>
        <v>0</v>
      </c>
    </row>
    <row r="17" customFormat="false" ht="13.2" hidden="false" customHeight="false" outlineLevel="0" collapsed="false">
      <c r="A17" s="107" t="str">
        <f aca="false">Položky!B101</f>
        <v>721</v>
      </c>
      <c r="B17" s="108" t="str">
        <f aca="false">Položky!C101</f>
        <v>Vnitřní kanalizace</v>
      </c>
      <c r="C17" s="55"/>
      <c r="D17" s="109"/>
      <c r="E17" s="110" t="n">
        <f aca="false">Položky!BA117</f>
        <v>0</v>
      </c>
      <c r="F17" s="111" t="n">
        <f aca="false">Položky!BB117</f>
        <v>0</v>
      </c>
      <c r="G17" s="111" t="n">
        <f aca="false">Položky!BC117</f>
        <v>0</v>
      </c>
      <c r="H17" s="111" t="n">
        <f aca="false">Položky!BD117</f>
        <v>0</v>
      </c>
      <c r="I17" s="112" t="n">
        <f aca="false">Položky!BE117</f>
        <v>0</v>
      </c>
    </row>
    <row r="18" customFormat="false" ht="13.2" hidden="false" customHeight="false" outlineLevel="0" collapsed="false">
      <c r="A18" s="107" t="str">
        <f aca="false">Položky!B118</f>
        <v>722</v>
      </c>
      <c r="B18" s="108" t="str">
        <f aca="false">Položky!C118</f>
        <v>Vnitřní vodovod</v>
      </c>
      <c r="C18" s="55"/>
      <c r="D18" s="109"/>
      <c r="E18" s="110" t="n">
        <f aca="false">Položky!BA144</f>
        <v>0</v>
      </c>
      <c r="F18" s="111" t="n">
        <f aca="false">Položky!BB144</f>
        <v>0</v>
      </c>
      <c r="G18" s="111" t="n">
        <f aca="false">Položky!BC144</f>
        <v>0</v>
      </c>
      <c r="H18" s="111" t="n">
        <f aca="false">Položky!BD144</f>
        <v>0</v>
      </c>
      <c r="I18" s="112" t="n">
        <f aca="false">Položky!BE144</f>
        <v>0</v>
      </c>
    </row>
    <row r="19" customFormat="false" ht="13.2" hidden="false" customHeight="false" outlineLevel="0" collapsed="false">
      <c r="A19" s="107" t="str">
        <f aca="false">Položky!B145</f>
        <v>725</v>
      </c>
      <c r="B19" s="108" t="str">
        <f aca="false">Položky!C145</f>
        <v>Zařizovací předměty</v>
      </c>
      <c r="C19" s="55"/>
      <c r="D19" s="109"/>
      <c r="E19" s="110" t="n">
        <f aca="false">Položky!BA163</f>
        <v>0</v>
      </c>
      <c r="F19" s="111" t="n">
        <f aca="false">Položky!BB163</f>
        <v>0</v>
      </c>
      <c r="G19" s="111" t="n">
        <f aca="false">Položky!BC163</f>
        <v>0</v>
      </c>
      <c r="H19" s="111" t="n">
        <f aca="false">Položky!BD163</f>
        <v>0</v>
      </c>
      <c r="I19" s="112" t="n">
        <f aca="false">Položky!BE163</f>
        <v>0</v>
      </c>
    </row>
    <row r="20" customFormat="false" ht="13.2" hidden="false" customHeight="false" outlineLevel="0" collapsed="false">
      <c r="A20" s="107" t="str">
        <f aca="false">Položky!B164</f>
        <v>730</v>
      </c>
      <c r="B20" s="108" t="str">
        <f aca="false">Položky!C164</f>
        <v>Ústřední vytápění</v>
      </c>
      <c r="C20" s="55"/>
      <c r="D20" s="109"/>
      <c r="E20" s="110" t="n">
        <f aca="false">Položky!BA179</f>
        <v>0</v>
      </c>
      <c r="F20" s="111" t="n">
        <f aca="false">Položky!BB179</f>
        <v>0</v>
      </c>
      <c r="G20" s="111" t="n">
        <f aca="false">Položky!BC179</f>
        <v>0</v>
      </c>
      <c r="H20" s="111" t="n">
        <f aca="false">Položky!BD179</f>
        <v>0</v>
      </c>
      <c r="I20" s="112" t="n">
        <f aca="false">Položky!BE179</f>
        <v>0</v>
      </c>
    </row>
    <row r="21" customFormat="false" ht="13.2" hidden="false" customHeight="false" outlineLevel="0" collapsed="false">
      <c r="A21" s="107" t="str">
        <f aca="false">Položky!B180</f>
        <v>713</v>
      </c>
      <c r="B21" s="108" t="str">
        <f aca="false">Položky!C180</f>
        <v>Izolace tepelné</v>
      </c>
      <c r="C21" s="55"/>
      <c r="D21" s="109"/>
      <c r="E21" s="110" t="n">
        <f aca="false">Položky!BA182</f>
        <v>0</v>
      </c>
      <c r="F21" s="111" t="n">
        <f aca="false">Položky!BB182</f>
        <v>0</v>
      </c>
      <c r="G21" s="111" t="n">
        <f aca="false">Položky!BC182</f>
        <v>0</v>
      </c>
      <c r="H21" s="111" t="n">
        <f aca="false">Položky!BD182</f>
        <v>0</v>
      </c>
      <c r="I21" s="112" t="n">
        <f aca="false">Položky!BE182</f>
        <v>0</v>
      </c>
    </row>
    <row r="22" customFormat="false" ht="13.2" hidden="false" customHeight="false" outlineLevel="0" collapsed="false">
      <c r="A22" s="107" t="str">
        <f aca="false">Položky!B183</f>
        <v>730</v>
      </c>
      <c r="B22" s="108" t="str">
        <f aca="false">Položky!C183</f>
        <v>Ústřední vytápění</v>
      </c>
      <c r="C22" s="55"/>
      <c r="D22" s="109"/>
      <c r="E22" s="110" t="n">
        <f aca="false">Položky!BA200</f>
        <v>0</v>
      </c>
      <c r="F22" s="111" t="n">
        <f aca="false">Položky!BB200</f>
        <v>0</v>
      </c>
      <c r="G22" s="111" t="n">
        <f aca="false">Položky!BC200</f>
        <v>0</v>
      </c>
      <c r="H22" s="111" t="n">
        <f aca="false">Položky!BD200</f>
        <v>0</v>
      </c>
      <c r="I22" s="112" t="n">
        <f aca="false">Položky!BE200</f>
        <v>0</v>
      </c>
    </row>
    <row r="23" customFormat="false" ht="13.2" hidden="false" customHeight="false" outlineLevel="0" collapsed="false">
      <c r="A23" s="107" t="str">
        <f aca="false">Položky!B201</f>
        <v>766</v>
      </c>
      <c r="B23" s="108" t="str">
        <f aca="false">Položky!C201</f>
        <v>Konstrukce truhlářské</v>
      </c>
      <c r="C23" s="55"/>
      <c r="D23" s="109"/>
      <c r="E23" s="110" t="n">
        <f aca="false">Položky!BA214</f>
        <v>0</v>
      </c>
      <c r="F23" s="111" t="n">
        <f aca="false">Položky!BB214</f>
        <v>0</v>
      </c>
      <c r="G23" s="111" t="n">
        <f aca="false">Položky!BC214</f>
        <v>0</v>
      </c>
      <c r="H23" s="111" t="n">
        <f aca="false">Položky!BD214</f>
        <v>0</v>
      </c>
      <c r="I23" s="112" t="n">
        <f aca="false">Položky!BE214</f>
        <v>0</v>
      </c>
    </row>
    <row r="24" customFormat="false" ht="13.2" hidden="false" customHeight="false" outlineLevel="0" collapsed="false">
      <c r="A24" s="107" t="str">
        <f aca="false">Položky!B215</f>
        <v>767</v>
      </c>
      <c r="B24" s="108" t="str">
        <f aca="false">Položky!C215</f>
        <v>Konstrukce zámečnické</v>
      </c>
      <c r="C24" s="55"/>
      <c r="D24" s="109"/>
      <c r="E24" s="110" t="n">
        <f aca="false">Položky!BA219</f>
        <v>0</v>
      </c>
      <c r="F24" s="111" t="n">
        <f aca="false">Položky!BB219</f>
        <v>0</v>
      </c>
      <c r="G24" s="111" t="n">
        <f aca="false">Položky!BC219</f>
        <v>0</v>
      </c>
      <c r="H24" s="111" t="n">
        <f aca="false">Položky!BD219</f>
        <v>0</v>
      </c>
      <c r="I24" s="112" t="n">
        <f aca="false">Položky!BE219</f>
        <v>0</v>
      </c>
    </row>
    <row r="25" customFormat="false" ht="13.2" hidden="false" customHeight="false" outlineLevel="0" collapsed="false">
      <c r="A25" s="107" t="str">
        <f aca="false">Položky!B220</f>
        <v>777</v>
      </c>
      <c r="B25" s="108" t="str">
        <f aca="false">Položky!C220</f>
        <v>Podlahy ze syntetických hmot</v>
      </c>
      <c r="C25" s="55"/>
      <c r="D25" s="109"/>
      <c r="E25" s="110" t="n">
        <f aca="false">Položky!BA222</f>
        <v>0</v>
      </c>
      <c r="F25" s="111" t="n">
        <f aca="false">Položky!BB222</f>
        <v>0</v>
      </c>
      <c r="G25" s="111" t="n">
        <f aca="false">Položky!BC222</f>
        <v>0</v>
      </c>
      <c r="H25" s="111" t="n">
        <f aca="false">Položky!BD222</f>
        <v>0</v>
      </c>
      <c r="I25" s="112" t="n">
        <f aca="false">Položky!BE222</f>
        <v>0</v>
      </c>
    </row>
    <row r="26" customFormat="false" ht="13.2" hidden="false" customHeight="false" outlineLevel="0" collapsed="false">
      <c r="A26" s="107" t="str">
        <f aca="false">Položky!B223</f>
        <v>771</v>
      </c>
      <c r="B26" s="108" t="str">
        <f aca="false">Položky!C223</f>
        <v>Podlahy z dlaždic a obklady</v>
      </c>
      <c r="C26" s="55"/>
      <c r="D26" s="109"/>
      <c r="E26" s="110" t="n">
        <f aca="false">Položky!BA230</f>
        <v>0</v>
      </c>
      <c r="F26" s="111" t="n">
        <f aca="false">Položky!BB230</f>
        <v>0</v>
      </c>
      <c r="G26" s="111" t="n">
        <f aca="false">Položky!BC230</f>
        <v>0</v>
      </c>
      <c r="H26" s="111" t="n">
        <f aca="false">Položky!BD230</f>
        <v>0</v>
      </c>
      <c r="I26" s="112" t="n">
        <f aca="false">Položky!BE230</f>
        <v>0</v>
      </c>
    </row>
    <row r="27" customFormat="false" ht="13.2" hidden="false" customHeight="false" outlineLevel="0" collapsed="false">
      <c r="A27" s="107" t="str">
        <f aca="false">Položky!B231</f>
        <v>781</v>
      </c>
      <c r="B27" s="108" t="str">
        <f aca="false">Položky!C231</f>
        <v>Obklady keramické</v>
      </c>
      <c r="C27" s="55"/>
      <c r="D27" s="109"/>
      <c r="E27" s="110" t="n">
        <f aca="false">Položky!BA233</f>
        <v>0</v>
      </c>
      <c r="F27" s="111" t="n">
        <f aca="false">Položky!BB233</f>
        <v>0</v>
      </c>
      <c r="G27" s="111" t="n">
        <f aca="false">Položky!BC233</f>
        <v>0</v>
      </c>
      <c r="H27" s="111" t="n">
        <f aca="false">Položky!BD233</f>
        <v>0</v>
      </c>
      <c r="I27" s="112" t="n">
        <f aca="false">Položky!BE233</f>
        <v>0</v>
      </c>
    </row>
    <row r="28" customFormat="false" ht="13.2" hidden="false" customHeight="false" outlineLevel="0" collapsed="false">
      <c r="A28" s="107" t="str">
        <f aca="false">Položky!B234</f>
        <v>4</v>
      </c>
      <c r="B28" s="108" t="str">
        <f aca="false">Položky!C234</f>
        <v>Vodorovné konstrukce</v>
      </c>
      <c r="C28" s="55"/>
      <c r="D28" s="109"/>
      <c r="E28" s="110" t="n">
        <f aca="false">Položky!BA236</f>
        <v>0</v>
      </c>
      <c r="F28" s="111" t="n">
        <f aca="false">Položky!BB236</f>
        <v>0</v>
      </c>
      <c r="G28" s="111" t="n">
        <f aca="false">Položky!BC236</f>
        <v>0</v>
      </c>
      <c r="H28" s="111" t="n">
        <f aca="false">Položky!BD236</f>
        <v>0</v>
      </c>
      <c r="I28" s="112" t="n">
        <f aca="false">Položky!BE236</f>
        <v>0</v>
      </c>
    </row>
    <row r="29" customFormat="false" ht="13.2" hidden="false" customHeight="false" outlineLevel="0" collapsed="false">
      <c r="A29" s="107" t="str">
        <f aca="false">Položky!B237</f>
        <v>43</v>
      </c>
      <c r="B29" s="108" t="str">
        <f aca="false">Položky!C237</f>
        <v>Schodiště</v>
      </c>
      <c r="C29" s="55"/>
      <c r="D29" s="109"/>
      <c r="E29" s="110" t="n">
        <f aca="false">Položky!BA241</f>
        <v>0</v>
      </c>
      <c r="F29" s="111" t="n">
        <f aca="false">Položky!BB241</f>
        <v>0</v>
      </c>
      <c r="G29" s="111" t="n">
        <f aca="false">Položky!BC241</f>
        <v>0</v>
      </c>
      <c r="H29" s="111" t="n">
        <f aca="false">Položky!BD241</f>
        <v>0</v>
      </c>
      <c r="I29" s="112" t="n">
        <f aca="false">Položky!BE241</f>
        <v>0</v>
      </c>
    </row>
    <row r="30" customFormat="false" ht="13.2" hidden="false" customHeight="false" outlineLevel="0" collapsed="false">
      <c r="A30" s="107" t="str">
        <f aca="false">Položky!B242</f>
        <v>4</v>
      </c>
      <c r="B30" s="108" t="str">
        <f aca="false">Položky!C242</f>
        <v>Vodorovné konstrukce</v>
      </c>
      <c r="C30" s="55"/>
      <c r="D30" s="109"/>
      <c r="E30" s="110" t="n">
        <f aca="false">Položky!BA245</f>
        <v>0</v>
      </c>
      <c r="F30" s="111" t="n">
        <f aca="false">Položky!BB245</f>
        <v>0</v>
      </c>
      <c r="G30" s="111" t="n">
        <f aca="false">Položky!BC245</f>
        <v>0</v>
      </c>
      <c r="H30" s="111" t="n">
        <f aca="false">Položky!BD245</f>
        <v>0</v>
      </c>
      <c r="I30" s="112" t="n">
        <f aca="false">Položky!BE245</f>
        <v>0</v>
      </c>
    </row>
    <row r="31" customFormat="false" ht="13.2" hidden="false" customHeight="false" outlineLevel="0" collapsed="false">
      <c r="A31" s="107" t="str">
        <f aca="false">Položky!B246</f>
        <v>96</v>
      </c>
      <c r="B31" s="108" t="str">
        <f aca="false">Položky!C246</f>
        <v>Bourání konstrukcí</v>
      </c>
      <c r="C31" s="55"/>
      <c r="D31" s="109"/>
      <c r="E31" s="110" t="n">
        <f aca="false">Položky!BA252</f>
        <v>0</v>
      </c>
      <c r="F31" s="111" t="n">
        <f aca="false">Položky!BB252</f>
        <v>0</v>
      </c>
      <c r="G31" s="111" t="n">
        <f aca="false">Položky!BC252</f>
        <v>0</v>
      </c>
      <c r="H31" s="111" t="n">
        <f aca="false">Položky!BD252</f>
        <v>0</v>
      </c>
      <c r="I31" s="112" t="n">
        <f aca="false">Položky!BE252</f>
        <v>0</v>
      </c>
    </row>
    <row r="32" customFormat="false" ht="13.2" hidden="false" customHeight="false" outlineLevel="0" collapsed="false">
      <c r="A32" s="107" t="str">
        <f aca="false">Položky!B253</f>
        <v>781</v>
      </c>
      <c r="B32" s="108" t="str">
        <f aca="false">Položky!C253</f>
        <v>Obklady keramické</v>
      </c>
      <c r="C32" s="55"/>
      <c r="D32" s="109"/>
      <c r="E32" s="110" t="n">
        <f aca="false">Položky!BA257</f>
        <v>0</v>
      </c>
      <c r="F32" s="111" t="n">
        <f aca="false">Položky!BB257</f>
        <v>0</v>
      </c>
      <c r="G32" s="111" t="n">
        <f aca="false">Položky!BC257</f>
        <v>0</v>
      </c>
      <c r="H32" s="111" t="n">
        <f aca="false">Položky!BD257</f>
        <v>0</v>
      </c>
      <c r="I32" s="112" t="n">
        <f aca="false">Položky!BE257</f>
        <v>0</v>
      </c>
    </row>
    <row r="33" customFormat="false" ht="13.2" hidden="false" customHeight="false" outlineLevel="0" collapsed="false">
      <c r="A33" s="107" t="str">
        <f aca="false">Položky!B258</f>
        <v>783</v>
      </c>
      <c r="B33" s="108" t="str">
        <f aca="false">Položky!C258</f>
        <v>Nátěry</v>
      </c>
      <c r="C33" s="55"/>
      <c r="D33" s="109"/>
      <c r="E33" s="110" t="n">
        <f aca="false">Položky!BA260</f>
        <v>0</v>
      </c>
      <c r="F33" s="111" t="n">
        <f aca="false">Položky!BB260</f>
        <v>0</v>
      </c>
      <c r="G33" s="111" t="n">
        <f aca="false">Položky!BC260</f>
        <v>0</v>
      </c>
      <c r="H33" s="111" t="n">
        <f aca="false">Položky!BD260</f>
        <v>0</v>
      </c>
      <c r="I33" s="112" t="n">
        <f aca="false">Položky!BE260</f>
        <v>0</v>
      </c>
    </row>
    <row r="34" customFormat="false" ht="13.2" hidden="false" customHeight="false" outlineLevel="0" collapsed="false">
      <c r="A34" s="107" t="str">
        <f aca="false">Položky!B261</f>
        <v>784</v>
      </c>
      <c r="B34" s="108" t="str">
        <f aca="false">Položky!C261</f>
        <v>Malby</v>
      </c>
      <c r="C34" s="55"/>
      <c r="D34" s="109"/>
      <c r="E34" s="110" t="n">
        <f aca="false">Položky!BA264</f>
        <v>0</v>
      </c>
      <c r="F34" s="111" t="n">
        <f aca="false">Položky!BB264</f>
        <v>0</v>
      </c>
      <c r="G34" s="111" t="n">
        <f aca="false">Položky!BC264</f>
        <v>0</v>
      </c>
      <c r="H34" s="111" t="n">
        <f aca="false">Položky!BD264</f>
        <v>0</v>
      </c>
      <c r="I34" s="112" t="n">
        <f aca="false">Položky!BE264</f>
        <v>0</v>
      </c>
    </row>
    <row r="35" customFormat="false" ht="13.2" hidden="false" customHeight="false" outlineLevel="0" collapsed="false">
      <c r="A35" s="107" t="str">
        <f aca="false">Položky!B265</f>
        <v>M21</v>
      </c>
      <c r="B35" s="108" t="str">
        <f aca="false">Položky!C265</f>
        <v>Elektromontáže</v>
      </c>
      <c r="C35" s="55"/>
      <c r="D35" s="109"/>
      <c r="E35" s="110" t="n">
        <f aca="false">Položky!BA267</f>
        <v>0</v>
      </c>
      <c r="F35" s="111" t="n">
        <f aca="false">Položky!BB267</f>
        <v>0</v>
      </c>
      <c r="G35" s="111" t="n">
        <f aca="false">Položky!BC267</f>
        <v>0</v>
      </c>
      <c r="H35" s="111" t="n">
        <f aca="false">Položky!BD267</f>
        <v>0</v>
      </c>
      <c r="I35" s="112" t="n">
        <f aca="false">Položky!BE267</f>
        <v>0</v>
      </c>
    </row>
    <row r="36" customFormat="false" ht="13.2" hidden="false" customHeight="false" outlineLevel="0" collapsed="false">
      <c r="A36" s="107" t="str">
        <f aca="false">Položky!B268</f>
        <v>M24</v>
      </c>
      <c r="B36" s="108" t="str">
        <f aca="false">Položky!C268</f>
        <v>Montáže vzduchotechnických zařízení</v>
      </c>
      <c r="C36" s="55"/>
      <c r="D36" s="109"/>
      <c r="E36" s="110" t="n">
        <f aca="false">Položky!BA270</f>
        <v>0</v>
      </c>
      <c r="F36" s="111" t="n">
        <f aca="false">Položky!BB270</f>
        <v>0</v>
      </c>
      <c r="G36" s="111" t="n">
        <f aca="false">Položky!BC270</f>
        <v>0</v>
      </c>
      <c r="H36" s="111" t="n">
        <f aca="false">Položky!BD270</f>
        <v>0</v>
      </c>
      <c r="I36" s="112" t="n">
        <f aca="false">Položky!BE270</f>
        <v>0</v>
      </c>
    </row>
    <row r="37" customFormat="false" ht="13.2" hidden="false" customHeight="false" outlineLevel="0" collapsed="false">
      <c r="A37" s="107" t="str">
        <f aca="false">Položky!B271</f>
        <v>M36</v>
      </c>
      <c r="B37" s="108" t="str">
        <f aca="false">Položky!C271</f>
        <v>Montáže měřících a regulačních zařízení</v>
      </c>
      <c r="C37" s="55"/>
      <c r="D37" s="109"/>
      <c r="E37" s="110" t="n">
        <f aca="false">Položky!BA273</f>
        <v>0</v>
      </c>
      <c r="F37" s="111" t="n">
        <f aca="false">Položky!BB273</f>
        <v>0</v>
      </c>
      <c r="G37" s="111" t="n">
        <f aca="false">Položky!BC273</f>
        <v>0</v>
      </c>
      <c r="H37" s="111" t="n">
        <f aca="false">Položky!BD273</f>
        <v>0</v>
      </c>
      <c r="I37" s="112" t="n">
        <f aca="false">Položky!BE273</f>
        <v>0</v>
      </c>
    </row>
    <row r="38" customFormat="false" ht="13.2" hidden="false" customHeight="false" outlineLevel="0" collapsed="false">
      <c r="A38" s="107" t="str">
        <f aca="false">Položky!B274</f>
        <v>D96</v>
      </c>
      <c r="B38" s="108" t="str">
        <f aca="false">Položky!C274</f>
        <v>Přesuny suti a vybouraných hmot</v>
      </c>
      <c r="C38" s="55"/>
      <c r="D38" s="109"/>
      <c r="E38" s="110" t="n">
        <f aca="false">Položky!BA280</f>
        <v>0</v>
      </c>
      <c r="F38" s="111" t="n">
        <f aca="false">Položky!BB280</f>
        <v>0</v>
      </c>
      <c r="G38" s="111" t="n">
        <f aca="false">Položky!BC280</f>
        <v>0</v>
      </c>
      <c r="H38" s="111" t="n">
        <f aca="false">Položky!BD280</f>
        <v>0</v>
      </c>
      <c r="I38" s="112" t="n">
        <f aca="false">Položky!BE280</f>
        <v>0</v>
      </c>
    </row>
    <row r="39" customFormat="false" ht="13.8" hidden="false" customHeight="false" outlineLevel="0" collapsed="false">
      <c r="A39" s="107" t="str">
        <f aca="false">Položky!B281</f>
        <v>VN</v>
      </c>
      <c r="B39" s="108" t="str">
        <f aca="false">Položky!C281</f>
        <v>Vedlejší náklady</v>
      </c>
      <c r="C39" s="55"/>
      <c r="D39" s="109"/>
      <c r="E39" s="110" t="n">
        <f aca="false">Položky!BA284</f>
        <v>0</v>
      </c>
      <c r="F39" s="111" t="n">
        <f aca="false">Položky!BB284</f>
        <v>0</v>
      </c>
      <c r="G39" s="111" t="n">
        <f aca="false">Položky!BC284</f>
        <v>0</v>
      </c>
      <c r="H39" s="111" t="n">
        <f aca="false">Položky!BD284</f>
        <v>0</v>
      </c>
      <c r="I39" s="112" t="n">
        <f aca="false">Položky!BE284</f>
        <v>0</v>
      </c>
    </row>
    <row r="40" s="119" customFormat="true" ht="13.8" hidden="false" customHeight="false" outlineLevel="0" collapsed="false">
      <c r="A40" s="113"/>
      <c r="B40" s="114" t="s">
        <v>63</v>
      </c>
      <c r="C40" s="114"/>
      <c r="D40" s="115"/>
      <c r="E40" s="116" t="n">
        <f aca="false">SUM(E7:E39)</f>
        <v>0</v>
      </c>
      <c r="F40" s="117" t="n">
        <f aca="false">SUM(F7:F39)</f>
        <v>0</v>
      </c>
      <c r="G40" s="117" t="n">
        <f aca="false">SUM(G7:G39)</f>
        <v>0</v>
      </c>
      <c r="H40" s="117" t="n">
        <f aca="false">SUM(H7:H39)</f>
        <v>0</v>
      </c>
      <c r="I40" s="118" t="n">
        <f aca="false">SUM(I7:I39)</f>
        <v>0</v>
      </c>
    </row>
    <row r="41" customFormat="false" ht="13.2" hidden="false" customHeight="false" outlineLevel="0" collapsed="false">
      <c r="A41" s="55"/>
      <c r="B41" s="55"/>
      <c r="C41" s="55"/>
      <c r="D41" s="55"/>
      <c r="E41" s="55"/>
      <c r="F41" s="55"/>
      <c r="G41" s="55"/>
      <c r="H41" s="55"/>
      <c r="I41" s="55"/>
    </row>
    <row r="42" customFormat="false" ht="19.5" hidden="false" customHeight="true" outlineLevel="0" collapsed="false">
      <c r="A42" s="120" t="s">
        <v>64</v>
      </c>
      <c r="B42" s="120"/>
      <c r="C42" s="120"/>
      <c r="D42" s="120"/>
      <c r="E42" s="120"/>
      <c r="F42" s="120"/>
      <c r="G42" s="120"/>
      <c r="H42" s="120"/>
      <c r="I42" s="120"/>
      <c r="BA42" s="33"/>
      <c r="BB42" s="33"/>
      <c r="BC42" s="33"/>
      <c r="BD42" s="33"/>
      <c r="BE42" s="33"/>
    </row>
    <row r="43" customFormat="false" ht="13.8" hidden="false" customHeight="false" outlineLevel="0" collapsed="false">
      <c r="A43" s="67"/>
      <c r="B43" s="67"/>
      <c r="C43" s="67"/>
      <c r="D43" s="67"/>
      <c r="E43" s="67"/>
      <c r="F43" s="67"/>
      <c r="G43" s="67"/>
      <c r="H43" s="67"/>
      <c r="I43" s="67"/>
    </row>
    <row r="44" customFormat="false" ht="13.2" hidden="false" customHeight="false" outlineLevel="0" collapsed="false">
      <c r="A44" s="61" t="s">
        <v>65</v>
      </c>
      <c r="B44" s="62"/>
      <c r="C44" s="62"/>
      <c r="D44" s="121"/>
      <c r="E44" s="122" t="s">
        <v>66</v>
      </c>
      <c r="F44" s="123" t="s">
        <v>67</v>
      </c>
      <c r="G44" s="124" t="s">
        <v>68</v>
      </c>
      <c r="H44" s="125"/>
      <c r="I44" s="126" t="s">
        <v>66</v>
      </c>
    </row>
    <row r="45" customFormat="false" ht="13.2" hidden="false" customHeight="false" outlineLevel="0" collapsed="false">
      <c r="A45" s="53"/>
      <c r="B45" s="44"/>
      <c r="C45" s="44"/>
      <c r="D45" s="127"/>
      <c r="E45" s="128"/>
      <c r="F45" s="129"/>
      <c r="G45" s="130" t="n">
        <f aca="false">CHOOSE(BA45+1,HSV+PSV,HSV+PSV+Mont,HSV+PSV+Dodavka+Mont,HSV,PSV,Mont,Dodavka,Mont+Dodavka,0)</f>
        <v>0</v>
      </c>
      <c r="H45" s="131"/>
      <c r="I45" s="132" t="n">
        <f aca="false">E45+F45*G45/100</f>
        <v>0</v>
      </c>
      <c r="BA45" s="0" t="n">
        <v>8</v>
      </c>
    </row>
    <row r="46" customFormat="false" ht="13.8" hidden="false" customHeight="false" outlineLevel="0" collapsed="false">
      <c r="A46" s="133"/>
      <c r="B46" s="134" t="s">
        <v>69</v>
      </c>
      <c r="C46" s="135"/>
      <c r="D46" s="136"/>
      <c r="E46" s="137"/>
      <c r="F46" s="138"/>
      <c r="G46" s="138"/>
      <c r="H46" s="139" t="n">
        <f aca="false">SUM(H45:H45)</f>
        <v>0</v>
      </c>
      <c r="I46" s="139"/>
    </row>
  </sheetData>
  <mergeCells count="6">
    <mergeCell ref="A1:B1"/>
    <mergeCell ref="A2:B2"/>
    <mergeCell ref="G2:I2"/>
    <mergeCell ref="A4:I4"/>
    <mergeCell ref="A42:I42"/>
    <mergeCell ref="H46:I46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Z284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84" activeCellId="0" sqref="A284"/>
    </sheetView>
  </sheetViews>
  <sheetFormatPr defaultRowHeight="13.2"/>
  <cols>
    <col collapsed="false" hidden="false" max="1" min="1" style="140" width="4.18367346938776"/>
    <col collapsed="false" hidden="false" max="2" min="2" style="140" width="11.0714285714286"/>
    <col collapsed="false" hidden="false" max="3" min="3" style="140" width="42.7397959183674"/>
    <col collapsed="false" hidden="false" max="4" min="4" style="140" width="5.26530612244898"/>
    <col collapsed="false" hidden="false" max="5" min="5" style="141" width="8.23469387755102"/>
    <col collapsed="false" hidden="false" max="6" min="6" style="140" width="9.58673469387755"/>
    <col collapsed="false" hidden="false" max="7" min="7" style="140" width="11.1428571428571"/>
    <col collapsed="false" hidden="false" max="11" min="8" style="140" width="8.77551020408163"/>
    <col collapsed="false" hidden="false" max="12" min="12" style="140" width="73.5714285714286"/>
    <col collapsed="false" hidden="false" max="13" min="13" style="140" width="44.1428571428571"/>
    <col collapsed="false" hidden="false" max="1025" min="14" style="140" width="8.77551020408163"/>
  </cols>
  <sheetData>
    <row r="1" customFormat="false" ht="15.6" hidden="false" customHeight="false" outlineLevel="0" collapsed="false">
      <c r="A1" s="142" t="s">
        <v>70</v>
      </c>
      <c r="B1" s="142"/>
      <c r="C1" s="142"/>
      <c r="D1" s="142"/>
      <c r="E1" s="142"/>
      <c r="F1" s="142"/>
      <c r="G1" s="142"/>
      <c r="H1" s="0"/>
      <c r="I1" s="0"/>
      <c r="O1" s="0"/>
      <c r="AA1" s="0"/>
      <c r="AB1" s="0"/>
      <c r="AC1" s="0"/>
      <c r="AZ1" s="0"/>
      <c r="BA1" s="0"/>
      <c r="BB1" s="0"/>
      <c r="BC1" s="0"/>
      <c r="BD1" s="0"/>
      <c r="BE1" s="0"/>
      <c r="CA1" s="0"/>
      <c r="CB1" s="0"/>
      <c r="CZ1" s="0"/>
    </row>
    <row r="2" customFormat="false" ht="14.25" hidden="false" customHeight="true" outlineLevel="0" collapsed="false">
      <c r="A2" s="143"/>
      <c r="B2" s="144"/>
      <c r="C2" s="145"/>
      <c r="D2" s="145"/>
      <c r="E2" s="146"/>
      <c r="F2" s="145"/>
      <c r="G2" s="145"/>
      <c r="H2" s="0"/>
      <c r="I2" s="0"/>
      <c r="O2" s="0"/>
      <c r="AA2" s="0"/>
      <c r="AB2" s="0"/>
      <c r="AC2" s="0"/>
      <c r="AZ2" s="0"/>
      <c r="BA2" s="0"/>
      <c r="BB2" s="0"/>
      <c r="BC2" s="0"/>
      <c r="BD2" s="0"/>
      <c r="BE2" s="0"/>
      <c r="CA2" s="0"/>
      <c r="CB2" s="0"/>
      <c r="CZ2" s="0"/>
    </row>
    <row r="3" customFormat="false" ht="13.8" hidden="false" customHeight="false" outlineLevel="0" collapsed="false">
      <c r="A3" s="89" t="s">
        <v>53</v>
      </c>
      <c r="B3" s="89"/>
      <c r="C3" s="90" t="str">
        <f aca="false">CONCATENATE(cislostavby," ",nazevstavby)</f>
        <v>20185/031 Rekonstrukce přístavby městské sportovní haly</v>
      </c>
      <c r="D3" s="91"/>
      <c r="E3" s="147" t="s">
        <v>71</v>
      </c>
      <c r="F3" s="148" t="n">
        <f aca="false">Rekapitulace!H1</f>
        <v>3</v>
      </c>
      <c r="G3" s="149"/>
      <c r="H3" s="0"/>
      <c r="I3" s="0"/>
      <c r="O3" s="0"/>
      <c r="AA3" s="0"/>
      <c r="AB3" s="0"/>
      <c r="AC3" s="0"/>
      <c r="AZ3" s="0"/>
      <c r="BA3" s="0"/>
      <c r="BB3" s="0"/>
      <c r="BC3" s="0"/>
      <c r="BD3" s="0"/>
      <c r="BE3" s="0"/>
      <c r="CA3" s="0"/>
      <c r="CB3" s="0"/>
      <c r="CZ3" s="0"/>
    </row>
    <row r="4" customFormat="false" ht="13.8" hidden="false" customHeight="false" outlineLevel="0" collapsed="false">
      <c r="A4" s="150" t="s">
        <v>55</v>
      </c>
      <c r="B4" s="150"/>
      <c r="C4" s="97" t="str">
        <f aca="false">CONCATENATE(cisloobjektu," ",nazevobjektu)</f>
        <v>001 Sportovní hala Domažlice</v>
      </c>
      <c r="D4" s="98"/>
      <c r="E4" s="151" t="str">
        <f aca="false">Rekapitulace!G2</f>
        <v>Rekonstrukce přístavby I.etapa šatny a schodiště</v>
      </c>
      <c r="F4" s="151"/>
      <c r="G4" s="151"/>
      <c r="H4" s="0"/>
      <c r="I4" s="0"/>
      <c r="O4" s="0"/>
      <c r="AA4" s="0"/>
      <c r="AB4" s="0"/>
      <c r="AC4" s="0"/>
      <c r="AZ4" s="0"/>
      <c r="BA4" s="0"/>
      <c r="BB4" s="0"/>
      <c r="BC4" s="0"/>
      <c r="BD4" s="0"/>
      <c r="BE4" s="0"/>
      <c r="CA4" s="0"/>
      <c r="CB4" s="0"/>
      <c r="CZ4" s="0"/>
    </row>
    <row r="5" customFormat="false" ht="13.8" hidden="false" customHeight="false" outlineLevel="0" collapsed="false">
      <c r="A5" s="152"/>
      <c r="B5" s="143"/>
      <c r="C5" s="143"/>
      <c r="D5" s="143"/>
      <c r="E5" s="153"/>
      <c r="F5" s="143"/>
      <c r="G5" s="154"/>
      <c r="H5" s="0"/>
      <c r="I5" s="0"/>
      <c r="O5" s="0"/>
      <c r="AA5" s="0"/>
      <c r="AB5" s="0"/>
      <c r="AC5" s="0"/>
      <c r="AZ5" s="0"/>
      <c r="BA5" s="0"/>
      <c r="BB5" s="0"/>
      <c r="BC5" s="0"/>
      <c r="BD5" s="0"/>
      <c r="BE5" s="0"/>
      <c r="CA5" s="0"/>
      <c r="CB5" s="0"/>
      <c r="CZ5" s="0"/>
    </row>
    <row r="6" customFormat="false" ht="13.2" hidden="false" customHeight="false" outlineLevel="0" collapsed="false">
      <c r="A6" s="155" t="s">
        <v>72</v>
      </c>
      <c r="B6" s="156" t="s">
        <v>73</v>
      </c>
      <c r="C6" s="156" t="s">
        <v>74</v>
      </c>
      <c r="D6" s="156" t="s">
        <v>75</v>
      </c>
      <c r="E6" s="156" t="s">
        <v>76</v>
      </c>
      <c r="F6" s="156" t="s">
        <v>77</v>
      </c>
      <c r="G6" s="157" t="s">
        <v>78</v>
      </c>
      <c r="H6" s="0"/>
      <c r="I6" s="0"/>
      <c r="O6" s="0"/>
      <c r="AA6" s="0"/>
      <c r="AB6" s="0"/>
      <c r="AC6" s="0"/>
      <c r="AZ6" s="0"/>
      <c r="BA6" s="0"/>
      <c r="BB6" s="0"/>
      <c r="BC6" s="0"/>
      <c r="BD6" s="0"/>
      <c r="BE6" s="0"/>
      <c r="CA6" s="0"/>
      <c r="CB6" s="0"/>
      <c r="CZ6" s="0"/>
    </row>
    <row r="7" customFormat="false" ht="13.2" hidden="false" customHeight="false" outlineLevel="0" collapsed="false">
      <c r="A7" s="158" t="s">
        <v>79</v>
      </c>
      <c r="B7" s="159" t="s">
        <v>80</v>
      </c>
      <c r="C7" s="160" t="s">
        <v>81</v>
      </c>
      <c r="D7" s="161"/>
      <c r="E7" s="162"/>
      <c r="F7" s="162"/>
      <c r="G7" s="163"/>
      <c r="O7" s="164" t="n">
        <v>1</v>
      </c>
      <c r="AA7" s="0"/>
      <c r="AB7" s="0"/>
      <c r="AC7" s="0"/>
      <c r="AZ7" s="0"/>
      <c r="BA7" s="0"/>
      <c r="BB7" s="0"/>
      <c r="BC7" s="0"/>
      <c r="BD7" s="0"/>
      <c r="BE7" s="0"/>
      <c r="CA7" s="0"/>
      <c r="CB7" s="0"/>
      <c r="CZ7" s="0"/>
    </row>
    <row r="8" customFormat="false" ht="20.4" hidden="false" customHeight="false" outlineLevel="0" collapsed="false">
      <c r="A8" s="165" t="n">
        <v>1</v>
      </c>
      <c r="B8" s="166" t="s">
        <v>82</v>
      </c>
      <c r="C8" s="167" t="s">
        <v>83</v>
      </c>
      <c r="D8" s="168" t="s">
        <v>84</v>
      </c>
      <c r="E8" s="169" t="n">
        <v>10.692</v>
      </c>
      <c r="F8" s="169" t="n">
        <v>0</v>
      </c>
      <c r="G8" s="170" t="n">
        <f aca="false">E8*F8</f>
        <v>0</v>
      </c>
      <c r="H8" s="0"/>
      <c r="I8" s="0"/>
      <c r="O8" s="164" t="n">
        <v>2</v>
      </c>
      <c r="AA8" s="140" t="n">
        <v>1</v>
      </c>
      <c r="AB8" s="140" t="n">
        <v>1</v>
      </c>
      <c r="AC8" s="140" t="n">
        <v>1</v>
      </c>
      <c r="AZ8" s="140" t="n">
        <v>1</v>
      </c>
      <c r="BA8" s="140" t="n">
        <f aca="false">IF(AZ8=1,G8,0)</f>
        <v>0</v>
      </c>
      <c r="BB8" s="140" t="n">
        <f aca="false">IF(AZ8=2,G8,0)</f>
        <v>0</v>
      </c>
      <c r="BC8" s="140" t="n">
        <f aca="false">IF(AZ8=3,G8,0)</f>
        <v>0</v>
      </c>
      <c r="BD8" s="140" t="n">
        <f aca="false">IF(AZ8=4,G8,0)</f>
        <v>0</v>
      </c>
      <c r="BE8" s="140" t="n">
        <f aca="false">IF(AZ8=5,G8,0)</f>
        <v>0</v>
      </c>
      <c r="CA8" s="171" t="n">
        <v>1</v>
      </c>
      <c r="CB8" s="171" t="n">
        <v>1</v>
      </c>
      <c r="CZ8" s="140" t="n">
        <v>0</v>
      </c>
    </row>
    <row r="9" customFormat="false" ht="13.2" hidden="false" customHeight="false" outlineLevel="0" collapsed="false">
      <c r="A9" s="165" t="n">
        <v>2</v>
      </c>
      <c r="B9" s="166" t="s">
        <v>85</v>
      </c>
      <c r="C9" s="167" t="s">
        <v>86</v>
      </c>
      <c r="D9" s="168" t="s">
        <v>87</v>
      </c>
      <c r="E9" s="169" t="n">
        <v>18</v>
      </c>
      <c r="F9" s="169" t="n">
        <v>0</v>
      </c>
      <c r="G9" s="170" t="n">
        <f aca="false">E9*F9</f>
        <v>0</v>
      </c>
      <c r="H9" s="0"/>
      <c r="I9" s="0"/>
      <c r="O9" s="164" t="n">
        <v>2</v>
      </c>
      <c r="AA9" s="140" t="n">
        <v>1</v>
      </c>
      <c r="AB9" s="140" t="n">
        <v>1</v>
      </c>
      <c r="AC9" s="140" t="n">
        <v>1</v>
      </c>
      <c r="AZ9" s="140" t="n">
        <v>1</v>
      </c>
      <c r="BA9" s="140" t="n">
        <f aca="false">IF(AZ9=1,G9,0)</f>
        <v>0</v>
      </c>
      <c r="BB9" s="140" t="n">
        <f aca="false">IF(AZ9=2,G9,0)</f>
        <v>0</v>
      </c>
      <c r="BC9" s="140" t="n">
        <f aca="false">IF(AZ9=3,G9,0)</f>
        <v>0</v>
      </c>
      <c r="BD9" s="140" t="n">
        <f aca="false">IF(AZ9=4,G9,0)</f>
        <v>0</v>
      </c>
      <c r="BE9" s="140" t="n">
        <f aca="false">IF(AZ9=5,G9,0)</f>
        <v>0</v>
      </c>
      <c r="CA9" s="171" t="n">
        <v>1</v>
      </c>
      <c r="CB9" s="171" t="n">
        <v>1</v>
      </c>
      <c r="CZ9" s="140" t="n">
        <v>0.02675</v>
      </c>
    </row>
    <row r="10" customFormat="false" ht="13.2" hidden="false" customHeight="false" outlineLevel="0" collapsed="false">
      <c r="A10" s="165" t="n">
        <v>3</v>
      </c>
      <c r="B10" s="166" t="s">
        <v>88</v>
      </c>
      <c r="C10" s="167" t="s">
        <v>89</v>
      </c>
      <c r="D10" s="168" t="s">
        <v>87</v>
      </c>
      <c r="E10" s="169" t="n">
        <v>2</v>
      </c>
      <c r="F10" s="169" t="n">
        <v>0</v>
      </c>
      <c r="G10" s="170" t="n">
        <f aca="false">E10*F10</f>
        <v>0</v>
      </c>
      <c r="H10" s="0"/>
      <c r="I10" s="0"/>
      <c r="O10" s="164" t="n">
        <v>2</v>
      </c>
      <c r="AA10" s="140" t="n">
        <v>1</v>
      </c>
      <c r="AB10" s="140" t="n">
        <v>1</v>
      </c>
      <c r="AC10" s="140" t="n">
        <v>1</v>
      </c>
      <c r="AZ10" s="140" t="n">
        <v>1</v>
      </c>
      <c r="BA10" s="140" t="n">
        <f aca="false">IF(AZ10=1,G10,0)</f>
        <v>0</v>
      </c>
      <c r="BB10" s="140" t="n">
        <f aca="false">IF(AZ10=2,G10,0)</f>
        <v>0</v>
      </c>
      <c r="BC10" s="140" t="n">
        <f aca="false">IF(AZ10=3,G10,0)</f>
        <v>0</v>
      </c>
      <c r="BD10" s="140" t="n">
        <f aca="false">IF(AZ10=4,G10,0)</f>
        <v>0</v>
      </c>
      <c r="BE10" s="140" t="n">
        <f aca="false">IF(AZ10=5,G10,0)</f>
        <v>0</v>
      </c>
      <c r="CA10" s="171" t="n">
        <v>1</v>
      </c>
      <c r="CB10" s="171" t="n">
        <v>1</v>
      </c>
      <c r="CZ10" s="140" t="n">
        <v>0.04323</v>
      </c>
    </row>
    <row r="11" customFormat="false" ht="20.4" hidden="false" customHeight="false" outlineLevel="0" collapsed="false">
      <c r="A11" s="165" t="n">
        <v>4</v>
      </c>
      <c r="B11" s="166" t="s">
        <v>90</v>
      </c>
      <c r="C11" s="167" t="s">
        <v>91</v>
      </c>
      <c r="D11" s="168" t="s">
        <v>84</v>
      </c>
      <c r="E11" s="169" t="n">
        <v>1.854</v>
      </c>
      <c r="F11" s="169" t="n">
        <v>0</v>
      </c>
      <c r="G11" s="170" t="n">
        <f aca="false">E11*F11</f>
        <v>0</v>
      </c>
      <c r="H11" s="0"/>
      <c r="I11" s="0"/>
      <c r="O11" s="164" t="n">
        <v>2</v>
      </c>
      <c r="AA11" s="140" t="n">
        <v>1</v>
      </c>
      <c r="AB11" s="140" t="n">
        <v>1</v>
      </c>
      <c r="AC11" s="140" t="n">
        <v>1</v>
      </c>
      <c r="AZ11" s="140" t="n">
        <v>1</v>
      </c>
      <c r="BA11" s="140" t="n">
        <f aca="false">IF(AZ11=1,G11,0)</f>
        <v>0</v>
      </c>
      <c r="BB11" s="140" t="n">
        <f aca="false">IF(AZ11=2,G11,0)</f>
        <v>0</v>
      </c>
      <c r="BC11" s="140" t="n">
        <f aca="false">IF(AZ11=3,G11,0)</f>
        <v>0</v>
      </c>
      <c r="BD11" s="140" t="n">
        <f aca="false">IF(AZ11=4,G11,0)</f>
        <v>0</v>
      </c>
      <c r="BE11" s="140" t="n">
        <f aca="false">IF(AZ11=5,G11,0)</f>
        <v>0</v>
      </c>
      <c r="CA11" s="171" t="n">
        <v>1</v>
      </c>
      <c r="CB11" s="171" t="n">
        <v>1</v>
      </c>
      <c r="CZ11" s="140" t="n">
        <v>0</v>
      </c>
    </row>
    <row r="12" customFormat="false" ht="20.4" hidden="false" customHeight="false" outlineLevel="0" collapsed="false">
      <c r="A12" s="165" t="n">
        <v>5</v>
      </c>
      <c r="B12" s="166" t="s">
        <v>92</v>
      </c>
      <c r="C12" s="167" t="s">
        <v>93</v>
      </c>
      <c r="D12" s="168" t="s">
        <v>94</v>
      </c>
      <c r="E12" s="169" t="n">
        <v>0.41</v>
      </c>
      <c r="F12" s="169" t="n">
        <v>0</v>
      </c>
      <c r="G12" s="170" t="n">
        <f aca="false">E12*F12</f>
        <v>0</v>
      </c>
      <c r="H12" s="0"/>
      <c r="I12" s="0"/>
      <c r="O12" s="164" t="n">
        <v>2</v>
      </c>
      <c r="AA12" s="140" t="n">
        <v>1</v>
      </c>
      <c r="AB12" s="140" t="n">
        <v>1</v>
      </c>
      <c r="AC12" s="140" t="n">
        <v>1</v>
      </c>
      <c r="AZ12" s="140" t="n">
        <v>1</v>
      </c>
      <c r="BA12" s="140" t="n">
        <f aca="false">IF(AZ12=1,G12,0)</f>
        <v>0</v>
      </c>
      <c r="BB12" s="140" t="n">
        <f aca="false">IF(AZ12=2,G12,0)</f>
        <v>0</v>
      </c>
      <c r="BC12" s="140" t="n">
        <f aca="false">IF(AZ12=3,G12,0)</f>
        <v>0</v>
      </c>
      <c r="BD12" s="140" t="n">
        <f aca="false">IF(AZ12=4,G12,0)</f>
        <v>0</v>
      </c>
      <c r="BE12" s="140" t="n">
        <f aca="false">IF(AZ12=5,G12,0)</f>
        <v>0</v>
      </c>
      <c r="CA12" s="171" t="n">
        <v>1</v>
      </c>
      <c r="CB12" s="171" t="n">
        <v>1</v>
      </c>
      <c r="CZ12" s="140" t="n">
        <v>0</v>
      </c>
    </row>
    <row r="13" customFormat="false" ht="20.4" hidden="false" customHeight="false" outlineLevel="0" collapsed="false">
      <c r="A13" s="165" t="n">
        <v>6</v>
      </c>
      <c r="B13" s="166" t="s">
        <v>95</v>
      </c>
      <c r="C13" s="167" t="s">
        <v>96</v>
      </c>
      <c r="D13" s="168" t="s">
        <v>94</v>
      </c>
      <c r="E13" s="169" t="n">
        <v>0.0815</v>
      </c>
      <c r="F13" s="169" t="n">
        <v>0</v>
      </c>
      <c r="G13" s="170" t="n">
        <f aca="false">E13*F13</f>
        <v>0</v>
      </c>
      <c r="H13" s="0"/>
      <c r="I13" s="0"/>
      <c r="O13" s="164" t="n">
        <v>2</v>
      </c>
      <c r="AA13" s="140" t="n">
        <v>1</v>
      </c>
      <c r="AB13" s="140" t="n">
        <v>1</v>
      </c>
      <c r="AC13" s="140" t="n">
        <v>1</v>
      </c>
      <c r="AZ13" s="140" t="n">
        <v>1</v>
      </c>
      <c r="BA13" s="140" t="n">
        <f aca="false">IF(AZ13=1,G13,0)</f>
        <v>0</v>
      </c>
      <c r="BB13" s="140" t="n">
        <f aca="false">IF(AZ13=2,G13,0)</f>
        <v>0</v>
      </c>
      <c r="BC13" s="140" t="n">
        <f aca="false">IF(AZ13=3,G13,0)</f>
        <v>0</v>
      </c>
      <c r="BD13" s="140" t="n">
        <f aca="false">IF(AZ13=4,G13,0)</f>
        <v>0</v>
      </c>
      <c r="BE13" s="140" t="n">
        <f aca="false">IF(AZ13=5,G13,0)</f>
        <v>0</v>
      </c>
      <c r="CA13" s="171" t="n">
        <v>1</v>
      </c>
      <c r="CB13" s="171" t="n">
        <v>1</v>
      </c>
      <c r="CZ13" s="140" t="n">
        <v>0</v>
      </c>
    </row>
    <row r="14" customFormat="false" ht="20.4" hidden="false" customHeight="false" outlineLevel="0" collapsed="false">
      <c r="A14" s="165" t="n">
        <v>7</v>
      </c>
      <c r="B14" s="166" t="s">
        <v>95</v>
      </c>
      <c r="C14" s="167" t="s">
        <v>96</v>
      </c>
      <c r="D14" s="168" t="s">
        <v>94</v>
      </c>
      <c r="E14" s="169" t="n">
        <v>0.1504</v>
      </c>
      <c r="F14" s="169" t="n">
        <v>0</v>
      </c>
      <c r="G14" s="170" t="n">
        <f aca="false">E14*F14</f>
        <v>0</v>
      </c>
      <c r="H14" s="0"/>
      <c r="I14" s="0"/>
      <c r="O14" s="164" t="n">
        <v>2</v>
      </c>
      <c r="AA14" s="140" t="n">
        <v>1</v>
      </c>
      <c r="AB14" s="140" t="n">
        <v>1</v>
      </c>
      <c r="AC14" s="140" t="n">
        <v>1</v>
      </c>
      <c r="AZ14" s="140" t="n">
        <v>1</v>
      </c>
      <c r="BA14" s="140" t="n">
        <f aca="false">IF(AZ14=1,G14,0)</f>
        <v>0</v>
      </c>
      <c r="BB14" s="140" t="n">
        <f aca="false">IF(AZ14=2,G14,0)</f>
        <v>0</v>
      </c>
      <c r="BC14" s="140" t="n">
        <f aca="false">IF(AZ14=3,G14,0)</f>
        <v>0</v>
      </c>
      <c r="BD14" s="140" t="n">
        <f aca="false">IF(AZ14=4,G14,0)</f>
        <v>0</v>
      </c>
      <c r="BE14" s="140" t="n">
        <f aca="false">IF(AZ14=5,G14,0)</f>
        <v>0</v>
      </c>
      <c r="CA14" s="171" t="n">
        <v>1</v>
      </c>
      <c r="CB14" s="171" t="n">
        <v>1</v>
      </c>
      <c r="CZ14" s="140" t="n">
        <v>0</v>
      </c>
    </row>
    <row r="15" customFormat="false" ht="13.2" hidden="false" customHeight="false" outlineLevel="0" collapsed="false">
      <c r="A15" s="165" t="n">
        <v>8</v>
      </c>
      <c r="B15" s="166" t="s">
        <v>97</v>
      </c>
      <c r="C15" s="167" t="s">
        <v>98</v>
      </c>
      <c r="D15" s="168" t="s">
        <v>99</v>
      </c>
      <c r="E15" s="169" t="n">
        <v>149.65</v>
      </c>
      <c r="F15" s="169" t="n">
        <v>0</v>
      </c>
      <c r="G15" s="170" t="n">
        <f aca="false">E15*F15</f>
        <v>0</v>
      </c>
      <c r="H15" s="0"/>
      <c r="I15" s="0"/>
      <c r="O15" s="164" t="n">
        <v>2</v>
      </c>
      <c r="AA15" s="140" t="n">
        <v>1</v>
      </c>
      <c r="AB15" s="140" t="n">
        <v>1</v>
      </c>
      <c r="AC15" s="140" t="n">
        <v>1</v>
      </c>
      <c r="AZ15" s="140" t="n">
        <v>1</v>
      </c>
      <c r="BA15" s="140" t="n">
        <f aca="false">IF(AZ15=1,G15,0)</f>
        <v>0</v>
      </c>
      <c r="BB15" s="140" t="n">
        <f aca="false">IF(AZ15=2,G15,0)</f>
        <v>0</v>
      </c>
      <c r="BC15" s="140" t="n">
        <f aca="false">IF(AZ15=3,G15,0)</f>
        <v>0</v>
      </c>
      <c r="BD15" s="140" t="n">
        <f aca="false">IF(AZ15=4,G15,0)</f>
        <v>0</v>
      </c>
      <c r="BE15" s="140" t="n">
        <f aca="false">IF(AZ15=5,G15,0)</f>
        <v>0</v>
      </c>
      <c r="CA15" s="171" t="n">
        <v>1</v>
      </c>
      <c r="CB15" s="171" t="n">
        <v>1</v>
      </c>
      <c r="CZ15" s="140" t="n">
        <v>0.0706</v>
      </c>
    </row>
    <row r="16" customFormat="false" ht="13.2" hidden="false" customHeight="false" outlineLevel="0" collapsed="false">
      <c r="A16" s="165" t="n">
        <v>9</v>
      </c>
      <c r="B16" s="166" t="s">
        <v>100</v>
      </c>
      <c r="C16" s="167" t="s">
        <v>101</v>
      </c>
      <c r="D16" s="168" t="s">
        <v>99</v>
      </c>
      <c r="E16" s="169" t="n">
        <v>42.15</v>
      </c>
      <c r="F16" s="169" t="n">
        <v>0</v>
      </c>
      <c r="G16" s="170" t="n">
        <f aca="false">E16*F16</f>
        <v>0</v>
      </c>
      <c r="H16" s="0"/>
      <c r="I16" s="0"/>
      <c r="O16" s="164" t="n">
        <v>2</v>
      </c>
      <c r="AA16" s="140" t="n">
        <v>1</v>
      </c>
      <c r="AB16" s="140" t="n">
        <v>1</v>
      </c>
      <c r="AC16" s="140" t="n">
        <v>1</v>
      </c>
      <c r="AZ16" s="140" t="n">
        <v>1</v>
      </c>
      <c r="BA16" s="140" t="n">
        <f aca="false">IF(AZ16=1,G16,0)</f>
        <v>0</v>
      </c>
      <c r="BB16" s="140" t="n">
        <f aca="false">IF(AZ16=2,G16,0)</f>
        <v>0</v>
      </c>
      <c r="BC16" s="140" t="n">
        <f aca="false">IF(AZ16=3,G16,0)</f>
        <v>0</v>
      </c>
      <c r="BD16" s="140" t="n">
        <f aca="false">IF(AZ16=4,G16,0)</f>
        <v>0</v>
      </c>
      <c r="BE16" s="140" t="n">
        <f aca="false">IF(AZ16=5,G16,0)</f>
        <v>0</v>
      </c>
      <c r="CA16" s="171" t="n">
        <v>1</v>
      </c>
      <c r="CB16" s="171" t="n">
        <v>1</v>
      </c>
      <c r="CZ16" s="140" t="n">
        <v>0.1055</v>
      </c>
    </row>
    <row r="17" customFormat="false" ht="13.2" hidden="false" customHeight="false" outlineLevel="0" collapsed="false">
      <c r="A17" s="165" t="n">
        <v>10</v>
      </c>
      <c r="B17" s="166" t="s">
        <v>102</v>
      </c>
      <c r="C17" s="167" t="s">
        <v>103</v>
      </c>
      <c r="D17" s="168" t="s">
        <v>104</v>
      </c>
      <c r="E17" s="169" t="n">
        <v>73.2</v>
      </c>
      <c r="F17" s="169" t="n">
        <v>0</v>
      </c>
      <c r="G17" s="170" t="n">
        <f aca="false">E17*F17</f>
        <v>0</v>
      </c>
      <c r="H17" s="0"/>
      <c r="I17" s="0"/>
      <c r="O17" s="164" t="n">
        <v>2</v>
      </c>
      <c r="AA17" s="140" t="n">
        <v>1</v>
      </c>
      <c r="AB17" s="140" t="n">
        <v>1</v>
      </c>
      <c r="AC17" s="140" t="n">
        <v>1</v>
      </c>
      <c r="AZ17" s="140" t="n">
        <v>1</v>
      </c>
      <c r="BA17" s="140" t="n">
        <f aca="false">IF(AZ17=1,G17,0)</f>
        <v>0</v>
      </c>
      <c r="BB17" s="140" t="n">
        <f aca="false">IF(AZ17=2,G17,0)</f>
        <v>0</v>
      </c>
      <c r="BC17" s="140" t="n">
        <f aca="false">IF(AZ17=3,G17,0)</f>
        <v>0</v>
      </c>
      <c r="BD17" s="140" t="n">
        <f aca="false">IF(AZ17=4,G17,0)</f>
        <v>0</v>
      </c>
      <c r="BE17" s="140" t="n">
        <f aca="false">IF(AZ17=5,G17,0)</f>
        <v>0</v>
      </c>
      <c r="CA17" s="171" t="n">
        <v>1</v>
      </c>
      <c r="CB17" s="171" t="n">
        <v>1</v>
      </c>
      <c r="CZ17" s="140" t="n">
        <v>8E-005</v>
      </c>
    </row>
    <row r="18" customFormat="false" ht="13.2" hidden="false" customHeight="false" outlineLevel="0" collapsed="false">
      <c r="A18" s="165" t="n">
        <v>11</v>
      </c>
      <c r="B18" s="166" t="s">
        <v>105</v>
      </c>
      <c r="C18" s="167" t="s">
        <v>106</v>
      </c>
      <c r="D18" s="168" t="s">
        <v>104</v>
      </c>
      <c r="E18" s="169" t="n">
        <v>93</v>
      </c>
      <c r="F18" s="169" t="n">
        <v>0</v>
      </c>
      <c r="G18" s="170" t="n">
        <f aca="false">E18*F18</f>
        <v>0</v>
      </c>
      <c r="H18" s="0"/>
      <c r="I18" s="0"/>
      <c r="O18" s="164" t="n">
        <v>2</v>
      </c>
      <c r="AA18" s="140" t="n">
        <v>1</v>
      </c>
      <c r="AB18" s="140" t="n">
        <v>1</v>
      </c>
      <c r="AC18" s="140" t="n">
        <v>1</v>
      </c>
      <c r="AZ18" s="140" t="n">
        <v>1</v>
      </c>
      <c r="BA18" s="140" t="n">
        <f aca="false">IF(AZ18=1,G18,0)</f>
        <v>0</v>
      </c>
      <c r="BB18" s="140" t="n">
        <f aca="false">IF(AZ18=2,G18,0)</f>
        <v>0</v>
      </c>
      <c r="BC18" s="140" t="n">
        <f aca="false">IF(AZ18=3,G18,0)</f>
        <v>0</v>
      </c>
      <c r="BD18" s="140" t="n">
        <f aca="false">IF(AZ18=4,G18,0)</f>
        <v>0</v>
      </c>
      <c r="BE18" s="140" t="n">
        <f aca="false">IF(AZ18=5,G18,0)</f>
        <v>0</v>
      </c>
      <c r="CA18" s="171" t="n">
        <v>1</v>
      </c>
      <c r="CB18" s="171" t="n">
        <v>1</v>
      </c>
      <c r="CZ18" s="140" t="n">
        <v>0.00102</v>
      </c>
    </row>
    <row r="19" customFormat="false" ht="13.2" hidden="false" customHeight="false" outlineLevel="0" collapsed="false">
      <c r="A19" s="165" t="n">
        <v>12</v>
      </c>
      <c r="B19" s="166" t="s">
        <v>107</v>
      </c>
      <c r="C19" s="167" t="s">
        <v>108</v>
      </c>
      <c r="D19" s="168" t="s">
        <v>99</v>
      </c>
      <c r="E19" s="169" t="n">
        <v>37.025</v>
      </c>
      <c r="F19" s="169" t="n">
        <v>0</v>
      </c>
      <c r="G19" s="170" t="n">
        <f aca="false">E19*F19</f>
        <v>0</v>
      </c>
      <c r="H19" s="0"/>
      <c r="I19" s="0"/>
      <c r="O19" s="164" t="n">
        <v>2</v>
      </c>
      <c r="AA19" s="140" t="n">
        <v>1</v>
      </c>
      <c r="AB19" s="140" t="n">
        <v>1</v>
      </c>
      <c r="AC19" s="140" t="n">
        <v>1</v>
      </c>
      <c r="AZ19" s="140" t="n">
        <v>1</v>
      </c>
      <c r="BA19" s="140" t="n">
        <f aca="false">IF(AZ19=1,G19,0)</f>
        <v>0</v>
      </c>
      <c r="BB19" s="140" t="n">
        <f aca="false">IF(AZ19=2,G19,0)</f>
        <v>0</v>
      </c>
      <c r="BC19" s="140" t="n">
        <f aca="false">IF(AZ19=3,G19,0)</f>
        <v>0</v>
      </c>
      <c r="BD19" s="140" t="n">
        <f aca="false">IF(AZ19=4,G19,0)</f>
        <v>0</v>
      </c>
      <c r="BE19" s="140" t="n">
        <f aca="false">IF(AZ19=5,G19,0)</f>
        <v>0</v>
      </c>
      <c r="CA19" s="171" t="n">
        <v>1</v>
      </c>
      <c r="CB19" s="171" t="n">
        <v>1</v>
      </c>
      <c r="CZ19" s="140" t="n">
        <v>0</v>
      </c>
    </row>
    <row r="20" customFormat="false" ht="13.2" hidden="false" customHeight="false" outlineLevel="0" collapsed="false">
      <c r="A20" s="165" t="n">
        <v>13</v>
      </c>
      <c r="B20" s="166" t="s">
        <v>109</v>
      </c>
      <c r="C20" s="167" t="s">
        <v>110</v>
      </c>
      <c r="D20" s="168" t="s">
        <v>99</v>
      </c>
      <c r="E20" s="169" t="n">
        <v>4.116</v>
      </c>
      <c r="F20" s="169" t="n">
        <v>0</v>
      </c>
      <c r="G20" s="170" t="n">
        <f aca="false">E20*F20</f>
        <v>0</v>
      </c>
      <c r="H20" s="0"/>
      <c r="I20" s="0"/>
      <c r="O20" s="164" t="n">
        <v>2</v>
      </c>
      <c r="AA20" s="140" t="n">
        <v>1</v>
      </c>
      <c r="AB20" s="140" t="n">
        <v>1</v>
      </c>
      <c r="AC20" s="140" t="n">
        <v>1</v>
      </c>
      <c r="AZ20" s="140" t="n">
        <v>1</v>
      </c>
      <c r="BA20" s="140" t="n">
        <f aca="false">IF(AZ20=1,G20,0)</f>
        <v>0</v>
      </c>
      <c r="BB20" s="140" t="n">
        <f aca="false">IF(AZ20=2,G20,0)</f>
        <v>0</v>
      </c>
      <c r="BC20" s="140" t="n">
        <f aca="false">IF(AZ20=3,G20,0)</f>
        <v>0</v>
      </c>
      <c r="BD20" s="140" t="n">
        <f aca="false">IF(AZ20=4,G20,0)</f>
        <v>0</v>
      </c>
      <c r="BE20" s="140" t="n">
        <f aca="false">IF(AZ20=5,G20,0)</f>
        <v>0</v>
      </c>
      <c r="CA20" s="171" t="n">
        <v>1</v>
      </c>
      <c r="CB20" s="171" t="n">
        <v>1</v>
      </c>
      <c r="CZ20" s="140" t="n">
        <v>0.18324</v>
      </c>
    </row>
    <row r="21" customFormat="false" ht="13.2" hidden="false" customHeight="false" outlineLevel="0" collapsed="false">
      <c r="A21" s="165" t="n">
        <v>14</v>
      </c>
      <c r="B21" s="166" t="s">
        <v>111</v>
      </c>
      <c r="C21" s="167" t="s">
        <v>112</v>
      </c>
      <c r="D21" s="168" t="s">
        <v>104</v>
      </c>
      <c r="E21" s="169" t="n">
        <v>73.2</v>
      </c>
      <c r="F21" s="169" t="n">
        <v>0</v>
      </c>
      <c r="G21" s="170" t="n">
        <f aca="false">E21*F21</f>
        <v>0</v>
      </c>
      <c r="H21" s="0"/>
      <c r="I21" s="0"/>
      <c r="O21" s="164" t="n">
        <v>2</v>
      </c>
      <c r="AA21" s="140" t="n">
        <v>1</v>
      </c>
      <c r="AB21" s="140" t="n">
        <v>1</v>
      </c>
      <c r="AC21" s="140" t="n">
        <v>1</v>
      </c>
      <c r="AZ21" s="140" t="n">
        <v>1</v>
      </c>
      <c r="BA21" s="140" t="n">
        <f aca="false">IF(AZ21=1,G21,0)</f>
        <v>0</v>
      </c>
      <c r="BB21" s="140" t="n">
        <f aca="false">IF(AZ21=2,G21,0)</f>
        <v>0</v>
      </c>
      <c r="BC21" s="140" t="n">
        <f aca="false">IF(AZ21=3,G21,0)</f>
        <v>0</v>
      </c>
      <c r="BD21" s="140" t="n">
        <f aca="false">IF(AZ21=4,G21,0)</f>
        <v>0</v>
      </c>
      <c r="BE21" s="140" t="n">
        <f aca="false">IF(AZ21=5,G21,0)</f>
        <v>0</v>
      </c>
      <c r="CA21" s="171" t="n">
        <v>1</v>
      </c>
      <c r="CB21" s="171" t="n">
        <v>1</v>
      </c>
      <c r="CZ21" s="140" t="n">
        <v>0.09281</v>
      </c>
    </row>
    <row r="22" customFormat="false" ht="13.2" hidden="false" customHeight="false" outlineLevel="0" collapsed="false">
      <c r="A22" s="165" t="n">
        <v>15</v>
      </c>
      <c r="B22" s="166" t="s">
        <v>113</v>
      </c>
      <c r="C22" s="167" t="s">
        <v>114</v>
      </c>
      <c r="D22" s="168" t="s">
        <v>87</v>
      </c>
      <c r="E22" s="169" t="n">
        <v>16</v>
      </c>
      <c r="F22" s="169" t="n">
        <v>0</v>
      </c>
      <c r="G22" s="170" t="n">
        <f aca="false">E22*F22</f>
        <v>0</v>
      </c>
      <c r="H22" s="0"/>
      <c r="I22" s="0"/>
      <c r="O22" s="164" t="n">
        <v>2</v>
      </c>
      <c r="AA22" s="140" t="n">
        <v>1</v>
      </c>
      <c r="AB22" s="140" t="n">
        <v>1</v>
      </c>
      <c r="AC22" s="140" t="n">
        <v>1</v>
      </c>
      <c r="AZ22" s="140" t="n">
        <v>1</v>
      </c>
      <c r="BA22" s="140" t="n">
        <f aca="false">IF(AZ22=1,G22,0)</f>
        <v>0</v>
      </c>
      <c r="BB22" s="140" t="n">
        <f aca="false">IF(AZ22=2,G22,0)</f>
        <v>0</v>
      </c>
      <c r="BC22" s="140" t="n">
        <f aca="false">IF(AZ22=3,G22,0)</f>
        <v>0</v>
      </c>
      <c r="BD22" s="140" t="n">
        <f aca="false">IF(AZ22=4,G22,0)</f>
        <v>0</v>
      </c>
      <c r="BE22" s="140" t="n">
        <f aca="false">IF(AZ22=5,G22,0)</f>
        <v>0</v>
      </c>
      <c r="CA22" s="171" t="n">
        <v>1</v>
      </c>
      <c r="CB22" s="171" t="n">
        <v>1</v>
      </c>
      <c r="CZ22" s="140" t="n">
        <v>0</v>
      </c>
    </row>
    <row r="23" customFormat="false" ht="13.2" hidden="false" customHeight="false" outlineLevel="0" collapsed="false">
      <c r="A23" s="165" t="n">
        <v>16</v>
      </c>
      <c r="B23" s="166" t="s">
        <v>115</v>
      </c>
      <c r="C23" s="167" t="s">
        <v>116</v>
      </c>
      <c r="D23" s="168" t="s">
        <v>87</v>
      </c>
      <c r="E23" s="169" t="n">
        <v>17</v>
      </c>
      <c r="F23" s="169" t="n">
        <v>0</v>
      </c>
      <c r="G23" s="170" t="n">
        <f aca="false">E23*F23</f>
        <v>0</v>
      </c>
      <c r="H23" s="0"/>
      <c r="I23" s="0"/>
      <c r="O23" s="164" t="n">
        <v>2</v>
      </c>
      <c r="AA23" s="140" t="n">
        <v>1</v>
      </c>
      <c r="AB23" s="140" t="n">
        <v>1</v>
      </c>
      <c r="AC23" s="140" t="n">
        <v>1</v>
      </c>
      <c r="AZ23" s="140" t="n">
        <v>1</v>
      </c>
      <c r="BA23" s="140" t="n">
        <f aca="false">IF(AZ23=1,G23,0)</f>
        <v>0</v>
      </c>
      <c r="BB23" s="140" t="n">
        <f aca="false">IF(AZ23=2,G23,0)</f>
        <v>0</v>
      </c>
      <c r="BC23" s="140" t="n">
        <f aca="false">IF(AZ23=3,G23,0)</f>
        <v>0</v>
      </c>
      <c r="BD23" s="140" t="n">
        <f aca="false">IF(AZ23=4,G23,0)</f>
        <v>0</v>
      </c>
      <c r="BE23" s="140" t="n">
        <f aca="false">IF(AZ23=5,G23,0)</f>
        <v>0</v>
      </c>
      <c r="CA23" s="171" t="n">
        <v>1</v>
      </c>
      <c r="CB23" s="171" t="n">
        <v>1</v>
      </c>
      <c r="CZ23" s="140" t="n">
        <v>0.4642</v>
      </c>
    </row>
    <row r="24" customFormat="false" ht="13.2" hidden="false" customHeight="false" outlineLevel="0" collapsed="false">
      <c r="A24" s="165" t="n">
        <v>17</v>
      </c>
      <c r="B24" s="166" t="s">
        <v>117</v>
      </c>
      <c r="C24" s="167" t="s">
        <v>118</v>
      </c>
      <c r="D24" s="168" t="s">
        <v>99</v>
      </c>
      <c r="E24" s="169" t="n">
        <v>27.195</v>
      </c>
      <c r="F24" s="169" t="n">
        <v>0</v>
      </c>
      <c r="G24" s="170" t="n">
        <f aca="false">E24*F24</f>
        <v>0</v>
      </c>
      <c r="H24" s="0"/>
      <c r="I24" s="0"/>
      <c r="O24" s="164" t="n">
        <v>2</v>
      </c>
      <c r="AA24" s="140" t="n">
        <v>12</v>
      </c>
      <c r="AB24" s="140" t="n">
        <v>0</v>
      </c>
      <c r="AC24" s="140" t="n">
        <v>17</v>
      </c>
      <c r="AZ24" s="140" t="n">
        <v>1</v>
      </c>
      <c r="BA24" s="140" t="n">
        <f aca="false">IF(AZ24=1,G24,0)</f>
        <v>0</v>
      </c>
      <c r="BB24" s="140" t="n">
        <f aca="false">IF(AZ24=2,G24,0)</f>
        <v>0</v>
      </c>
      <c r="BC24" s="140" t="n">
        <f aca="false">IF(AZ24=3,G24,0)</f>
        <v>0</v>
      </c>
      <c r="BD24" s="140" t="n">
        <f aca="false">IF(AZ24=4,G24,0)</f>
        <v>0</v>
      </c>
      <c r="BE24" s="140" t="n">
        <f aca="false">IF(AZ24=5,G24,0)</f>
        <v>0</v>
      </c>
      <c r="CA24" s="171" t="n">
        <v>12</v>
      </c>
      <c r="CB24" s="171" t="n">
        <v>0</v>
      </c>
      <c r="CZ24" s="140" t="n">
        <v>0</v>
      </c>
    </row>
    <row r="25" customFormat="false" ht="13.2" hidden="false" customHeight="false" outlineLevel="0" collapsed="false">
      <c r="A25" s="172"/>
      <c r="B25" s="173" t="s">
        <v>119</v>
      </c>
      <c r="C25" s="174" t="str">
        <f aca="false">CONCATENATE(B7," ",C7)</f>
        <v>3 Svislé a kompletní konstrukce</v>
      </c>
      <c r="D25" s="175"/>
      <c r="E25" s="176"/>
      <c r="F25" s="177"/>
      <c r="G25" s="178" t="n">
        <f aca="false">SUM(G7:G24)</f>
        <v>0</v>
      </c>
      <c r="H25" s="0"/>
      <c r="I25" s="0"/>
      <c r="O25" s="164" t="n">
        <v>4</v>
      </c>
      <c r="AA25" s="0"/>
      <c r="AB25" s="0"/>
      <c r="AC25" s="0"/>
      <c r="AZ25" s="0"/>
      <c r="BA25" s="179" t="n">
        <f aca="false">SUM(BA7:BA24)</f>
        <v>0</v>
      </c>
      <c r="BB25" s="179" t="n">
        <f aca="false">SUM(BB7:BB24)</f>
        <v>0</v>
      </c>
      <c r="BC25" s="179" t="n">
        <f aca="false">SUM(BC7:BC24)</f>
        <v>0</v>
      </c>
      <c r="BD25" s="179" t="n">
        <f aca="false">SUM(BD7:BD24)</f>
        <v>0</v>
      </c>
      <c r="BE25" s="179" t="n">
        <f aca="false">SUM(BE7:BE24)</f>
        <v>0</v>
      </c>
      <c r="CA25" s="0"/>
      <c r="CB25" s="0"/>
      <c r="CZ25" s="0"/>
    </row>
    <row r="26" customFormat="false" ht="13.2" hidden="false" customHeight="false" outlineLevel="0" collapsed="false">
      <c r="A26" s="158" t="s">
        <v>79</v>
      </c>
      <c r="B26" s="159" t="s">
        <v>120</v>
      </c>
      <c r="C26" s="160" t="s">
        <v>121</v>
      </c>
      <c r="D26" s="161"/>
      <c r="E26" s="162"/>
      <c r="F26" s="162"/>
      <c r="G26" s="163"/>
      <c r="O26" s="164" t="n">
        <v>1</v>
      </c>
      <c r="AA26" s="0"/>
      <c r="AB26" s="0"/>
      <c r="AC26" s="0"/>
      <c r="AZ26" s="0"/>
      <c r="BA26" s="0"/>
      <c r="BB26" s="0"/>
      <c r="BC26" s="0"/>
      <c r="BD26" s="0"/>
      <c r="BE26" s="0"/>
      <c r="CA26" s="0"/>
      <c r="CB26" s="0"/>
      <c r="CZ26" s="0"/>
    </row>
    <row r="27" customFormat="false" ht="20.4" hidden="false" customHeight="false" outlineLevel="0" collapsed="false">
      <c r="A27" s="165" t="n">
        <v>18</v>
      </c>
      <c r="B27" s="166" t="s">
        <v>122</v>
      </c>
      <c r="C27" s="167" t="s">
        <v>123</v>
      </c>
      <c r="D27" s="168" t="s">
        <v>87</v>
      </c>
      <c r="E27" s="169" t="n">
        <v>16</v>
      </c>
      <c r="F27" s="169" t="n">
        <v>0</v>
      </c>
      <c r="G27" s="170" t="n">
        <f aca="false">E27*F27</f>
        <v>0</v>
      </c>
      <c r="H27" s="0"/>
      <c r="I27" s="0"/>
      <c r="O27" s="164" t="n">
        <v>2</v>
      </c>
      <c r="AA27" s="140" t="n">
        <v>3</v>
      </c>
      <c r="AB27" s="140" t="n">
        <v>1</v>
      </c>
      <c r="AC27" s="140" t="n">
        <v>553306110</v>
      </c>
      <c r="AZ27" s="140" t="n">
        <v>1</v>
      </c>
      <c r="BA27" s="140" t="n">
        <f aca="false">IF(AZ27=1,G27,0)</f>
        <v>0</v>
      </c>
      <c r="BB27" s="140" t="n">
        <f aca="false">IF(AZ27=2,G27,0)</f>
        <v>0</v>
      </c>
      <c r="BC27" s="140" t="n">
        <f aca="false">IF(AZ27=3,G27,0)</f>
        <v>0</v>
      </c>
      <c r="BD27" s="140" t="n">
        <f aca="false">IF(AZ27=4,G27,0)</f>
        <v>0</v>
      </c>
      <c r="BE27" s="140" t="n">
        <f aca="false">IF(AZ27=5,G27,0)</f>
        <v>0</v>
      </c>
      <c r="CA27" s="171" t="n">
        <v>3</v>
      </c>
      <c r="CB27" s="171" t="n">
        <v>1</v>
      </c>
      <c r="CZ27" s="140" t="n">
        <v>0</v>
      </c>
    </row>
    <row r="28" customFormat="false" ht="13.2" hidden="false" customHeight="false" outlineLevel="0" collapsed="false">
      <c r="A28" s="172"/>
      <c r="B28" s="173" t="s">
        <v>119</v>
      </c>
      <c r="C28" s="174" t="str">
        <f aca="false">CONCATENATE(B26," ",C26)</f>
        <v>5 Komunikace</v>
      </c>
      <c r="D28" s="175"/>
      <c r="E28" s="176"/>
      <c r="F28" s="177"/>
      <c r="G28" s="178" t="n">
        <f aca="false">SUM(G26:G27)</f>
        <v>0</v>
      </c>
      <c r="H28" s="0"/>
      <c r="I28" s="0"/>
      <c r="O28" s="164" t="n">
        <v>4</v>
      </c>
      <c r="AA28" s="0"/>
      <c r="AB28" s="0"/>
      <c r="AC28" s="0"/>
      <c r="AZ28" s="0"/>
      <c r="BA28" s="179" t="n">
        <f aca="false">SUM(BA26:BA27)</f>
        <v>0</v>
      </c>
      <c r="BB28" s="179" t="n">
        <f aca="false">SUM(BB26:BB27)</f>
        <v>0</v>
      </c>
      <c r="BC28" s="179" t="n">
        <f aca="false">SUM(BC26:BC27)</f>
        <v>0</v>
      </c>
      <c r="BD28" s="179" t="n">
        <f aca="false">SUM(BD26:BD27)</f>
        <v>0</v>
      </c>
      <c r="BE28" s="179" t="n">
        <f aca="false">SUM(BE26:BE27)</f>
        <v>0</v>
      </c>
      <c r="CA28" s="0"/>
      <c r="CB28" s="0"/>
      <c r="CZ28" s="0"/>
    </row>
    <row r="29" customFormat="false" ht="13.2" hidden="false" customHeight="false" outlineLevel="0" collapsed="false">
      <c r="A29" s="158" t="s">
        <v>79</v>
      </c>
      <c r="B29" s="159" t="s">
        <v>80</v>
      </c>
      <c r="C29" s="160" t="s">
        <v>81</v>
      </c>
      <c r="D29" s="161"/>
      <c r="E29" s="162"/>
      <c r="F29" s="162"/>
      <c r="G29" s="163"/>
      <c r="O29" s="164" t="n">
        <v>1</v>
      </c>
      <c r="AA29" s="0"/>
      <c r="AB29" s="0"/>
      <c r="AC29" s="0"/>
      <c r="AZ29" s="0"/>
      <c r="BA29" s="0"/>
      <c r="BB29" s="0"/>
      <c r="BC29" s="0"/>
      <c r="BD29" s="0"/>
      <c r="BE29" s="0"/>
      <c r="CA29" s="0"/>
      <c r="CB29" s="0"/>
      <c r="CZ29" s="0"/>
    </row>
    <row r="30" customFormat="false" ht="20.4" hidden="false" customHeight="false" outlineLevel="0" collapsed="false">
      <c r="A30" s="165" t="n">
        <v>19</v>
      </c>
      <c r="B30" s="166" t="s">
        <v>124</v>
      </c>
      <c r="C30" s="167" t="s">
        <v>125</v>
      </c>
      <c r="D30" s="168" t="s">
        <v>87</v>
      </c>
      <c r="E30" s="169" t="n">
        <v>16</v>
      </c>
      <c r="F30" s="169" t="n">
        <v>0</v>
      </c>
      <c r="G30" s="170" t="n">
        <f aca="false">E30*F30</f>
        <v>0</v>
      </c>
      <c r="H30" s="0"/>
      <c r="I30" s="0"/>
      <c r="O30" s="164" t="n">
        <v>2</v>
      </c>
      <c r="AA30" s="140" t="n">
        <v>3</v>
      </c>
      <c r="AB30" s="140" t="n">
        <v>1</v>
      </c>
      <c r="AC30" s="140" t="n">
        <v>553306120</v>
      </c>
      <c r="AZ30" s="140" t="n">
        <v>1</v>
      </c>
      <c r="BA30" s="140" t="n">
        <f aca="false">IF(AZ30=1,G30,0)</f>
        <v>0</v>
      </c>
      <c r="BB30" s="140" t="n">
        <f aca="false">IF(AZ30=2,G30,0)</f>
        <v>0</v>
      </c>
      <c r="BC30" s="140" t="n">
        <f aca="false">IF(AZ30=3,G30,0)</f>
        <v>0</v>
      </c>
      <c r="BD30" s="140" t="n">
        <f aca="false">IF(AZ30=4,G30,0)</f>
        <v>0</v>
      </c>
      <c r="BE30" s="140" t="n">
        <f aca="false">IF(AZ30=5,G30,0)</f>
        <v>0</v>
      </c>
      <c r="CA30" s="171" t="n">
        <v>3</v>
      </c>
      <c r="CB30" s="171" t="n">
        <v>1</v>
      </c>
      <c r="CZ30" s="140" t="n">
        <v>0</v>
      </c>
    </row>
    <row r="31" customFormat="false" ht="20.4" hidden="false" customHeight="false" outlineLevel="0" collapsed="false">
      <c r="A31" s="165" t="n">
        <v>20</v>
      </c>
      <c r="B31" s="166" t="s">
        <v>126</v>
      </c>
      <c r="C31" s="167" t="s">
        <v>127</v>
      </c>
      <c r="D31" s="168" t="s">
        <v>87</v>
      </c>
      <c r="E31" s="169" t="n">
        <v>1</v>
      </c>
      <c r="F31" s="169" t="n">
        <v>0</v>
      </c>
      <c r="G31" s="170" t="n">
        <f aca="false">E31*F31</f>
        <v>0</v>
      </c>
      <c r="H31" s="0"/>
      <c r="I31" s="0"/>
      <c r="O31" s="164" t="n">
        <v>2</v>
      </c>
      <c r="AA31" s="140" t="n">
        <v>1</v>
      </c>
      <c r="AB31" s="140" t="n">
        <v>1</v>
      </c>
      <c r="AC31" s="140" t="n">
        <v>1</v>
      </c>
      <c r="AZ31" s="140" t="n">
        <v>1</v>
      </c>
      <c r="BA31" s="140" t="n">
        <f aca="false">IF(AZ31=1,G31,0)</f>
        <v>0</v>
      </c>
      <c r="BB31" s="140" t="n">
        <f aca="false">IF(AZ31=2,G31,0)</f>
        <v>0</v>
      </c>
      <c r="BC31" s="140" t="n">
        <f aca="false">IF(AZ31=3,G31,0)</f>
        <v>0</v>
      </c>
      <c r="BD31" s="140" t="n">
        <f aca="false">IF(AZ31=4,G31,0)</f>
        <v>0</v>
      </c>
      <c r="BE31" s="140" t="n">
        <f aca="false">IF(AZ31=5,G31,0)</f>
        <v>0</v>
      </c>
      <c r="CA31" s="171" t="n">
        <v>1</v>
      </c>
      <c r="CB31" s="171" t="n">
        <v>1</v>
      </c>
      <c r="CZ31" s="140" t="n">
        <v>0</v>
      </c>
    </row>
    <row r="32" customFormat="false" ht="13.2" hidden="false" customHeight="false" outlineLevel="0" collapsed="false">
      <c r="A32" s="172"/>
      <c r="B32" s="173" t="s">
        <v>119</v>
      </c>
      <c r="C32" s="174" t="str">
        <f aca="false">CONCATENATE(B29," ",C29)</f>
        <v>3 Svislé a kompletní konstrukce</v>
      </c>
      <c r="D32" s="175"/>
      <c r="E32" s="176"/>
      <c r="F32" s="177"/>
      <c r="G32" s="178" t="n">
        <f aca="false">SUM(G29:G31)</f>
        <v>0</v>
      </c>
      <c r="H32" s="0"/>
      <c r="I32" s="0"/>
      <c r="O32" s="164" t="n">
        <v>4</v>
      </c>
      <c r="AA32" s="0"/>
      <c r="AB32" s="0"/>
      <c r="AC32" s="0"/>
      <c r="AZ32" s="0"/>
      <c r="BA32" s="179" t="n">
        <f aca="false">SUM(BA29:BA31)</f>
        <v>0</v>
      </c>
      <c r="BB32" s="179" t="n">
        <f aca="false">SUM(BB29:BB31)</f>
        <v>0</v>
      </c>
      <c r="BC32" s="179" t="n">
        <f aca="false">SUM(BC29:BC31)</f>
        <v>0</v>
      </c>
      <c r="BD32" s="179" t="n">
        <f aca="false">SUM(BD29:BD31)</f>
        <v>0</v>
      </c>
      <c r="BE32" s="179" t="n">
        <f aca="false">SUM(BE29:BE31)</f>
        <v>0</v>
      </c>
      <c r="CA32" s="0"/>
      <c r="CB32" s="0"/>
      <c r="CZ32" s="0"/>
    </row>
    <row r="33" customFormat="false" ht="13.2" hidden="false" customHeight="false" outlineLevel="0" collapsed="false">
      <c r="A33" s="158" t="s">
        <v>79</v>
      </c>
      <c r="B33" s="159" t="s">
        <v>128</v>
      </c>
      <c r="C33" s="160" t="s">
        <v>129</v>
      </c>
      <c r="D33" s="161"/>
      <c r="E33" s="162"/>
      <c r="F33" s="162"/>
      <c r="G33" s="163"/>
      <c r="O33" s="164" t="n">
        <v>1</v>
      </c>
      <c r="AA33" s="0"/>
      <c r="AB33" s="0"/>
      <c r="AC33" s="0"/>
      <c r="AZ33" s="0"/>
      <c r="BA33" s="0"/>
      <c r="BB33" s="0"/>
      <c r="BC33" s="0"/>
      <c r="BD33" s="0"/>
      <c r="BE33" s="0"/>
      <c r="CA33" s="0"/>
      <c r="CB33" s="0"/>
      <c r="CZ33" s="0"/>
    </row>
    <row r="34" customFormat="false" ht="13.2" hidden="false" customHeight="false" outlineLevel="0" collapsed="false">
      <c r="A34" s="165" t="n">
        <v>21</v>
      </c>
      <c r="B34" s="166" t="s">
        <v>130</v>
      </c>
      <c r="C34" s="167" t="s">
        <v>131</v>
      </c>
      <c r="D34" s="168" t="s">
        <v>99</v>
      </c>
      <c r="E34" s="169" t="n">
        <v>785.13</v>
      </c>
      <c r="F34" s="169" t="n">
        <v>0</v>
      </c>
      <c r="G34" s="170" t="n">
        <f aca="false">E34*F34</f>
        <v>0</v>
      </c>
      <c r="H34" s="0"/>
      <c r="I34" s="0"/>
      <c r="O34" s="164" t="n">
        <v>2</v>
      </c>
      <c r="AA34" s="140" t="n">
        <v>1</v>
      </c>
      <c r="AB34" s="140" t="n">
        <v>1</v>
      </c>
      <c r="AC34" s="140" t="n">
        <v>1</v>
      </c>
      <c r="AZ34" s="140" t="n">
        <v>1</v>
      </c>
      <c r="BA34" s="140" t="n">
        <f aca="false">IF(AZ34=1,G34,0)</f>
        <v>0</v>
      </c>
      <c r="BB34" s="140" t="n">
        <f aca="false">IF(AZ34=2,G34,0)</f>
        <v>0</v>
      </c>
      <c r="BC34" s="140" t="n">
        <f aca="false">IF(AZ34=3,G34,0)</f>
        <v>0</v>
      </c>
      <c r="BD34" s="140" t="n">
        <f aca="false">IF(AZ34=4,G34,0)</f>
        <v>0</v>
      </c>
      <c r="BE34" s="140" t="n">
        <f aca="false">IF(AZ34=5,G34,0)</f>
        <v>0</v>
      </c>
      <c r="CA34" s="171" t="n">
        <v>1</v>
      </c>
      <c r="CB34" s="171" t="n">
        <v>1</v>
      </c>
      <c r="CZ34" s="140" t="n">
        <v>0.003</v>
      </c>
    </row>
    <row r="35" customFormat="false" ht="13.2" hidden="false" customHeight="false" outlineLevel="0" collapsed="false">
      <c r="A35" s="165" t="n">
        <v>22</v>
      </c>
      <c r="B35" s="166" t="s">
        <v>132</v>
      </c>
      <c r="C35" s="167" t="s">
        <v>133</v>
      </c>
      <c r="D35" s="168" t="s">
        <v>99</v>
      </c>
      <c r="E35" s="169" t="n">
        <v>785.13</v>
      </c>
      <c r="F35" s="169" t="n">
        <v>0</v>
      </c>
      <c r="G35" s="170" t="n">
        <f aca="false">E35*F35</f>
        <v>0</v>
      </c>
      <c r="H35" s="0"/>
      <c r="I35" s="0"/>
      <c r="O35" s="164" t="n">
        <v>2</v>
      </c>
      <c r="AA35" s="140" t="n">
        <v>1</v>
      </c>
      <c r="AB35" s="140" t="n">
        <v>1</v>
      </c>
      <c r="AC35" s="140" t="n">
        <v>1</v>
      </c>
      <c r="AZ35" s="140" t="n">
        <v>1</v>
      </c>
      <c r="BA35" s="140" t="n">
        <f aca="false">IF(AZ35=1,G35,0)</f>
        <v>0</v>
      </c>
      <c r="BB35" s="140" t="n">
        <f aca="false">IF(AZ35=2,G35,0)</f>
        <v>0</v>
      </c>
      <c r="BC35" s="140" t="n">
        <f aca="false">IF(AZ35=3,G35,0)</f>
        <v>0</v>
      </c>
      <c r="BD35" s="140" t="n">
        <f aca="false">IF(AZ35=4,G35,0)</f>
        <v>0</v>
      </c>
      <c r="BE35" s="140" t="n">
        <f aca="false">IF(AZ35=5,G35,0)</f>
        <v>0</v>
      </c>
      <c r="CA35" s="171" t="n">
        <v>1</v>
      </c>
      <c r="CB35" s="171" t="n">
        <v>1</v>
      </c>
      <c r="CZ35" s="140" t="n">
        <v>0.00016</v>
      </c>
    </row>
    <row r="36" customFormat="false" ht="13.2" hidden="false" customHeight="false" outlineLevel="0" collapsed="false">
      <c r="A36" s="165" t="n">
        <v>23</v>
      </c>
      <c r="B36" s="166" t="s">
        <v>134</v>
      </c>
      <c r="C36" s="167" t="s">
        <v>135</v>
      </c>
      <c r="D36" s="168" t="s">
        <v>99</v>
      </c>
      <c r="E36" s="169" t="n">
        <v>17.72</v>
      </c>
      <c r="F36" s="169" t="n">
        <v>0</v>
      </c>
      <c r="G36" s="170" t="n">
        <f aca="false">E36*F36</f>
        <v>0</v>
      </c>
      <c r="H36" s="0"/>
      <c r="I36" s="0"/>
      <c r="O36" s="164" t="n">
        <v>2</v>
      </c>
      <c r="AA36" s="140" t="n">
        <v>1</v>
      </c>
      <c r="AB36" s="140" t="n">
        <v>1</v>
      </c>
      <c r="AC36" s="140" t="n">
        <v>1</v>
      </c>
      <c r="AZ36" s="140" t="n">
        <v>1</v>
      </c>
      <c r="BA36" s="140" t="n">
        <f aca="false">IF(AZ36=1,G36,0)</f>
        <v>0</v>
      </c>
      <c r="BB36" s="140" t="n">
        <f aca="false">IF(AZ36=2,G36,0)</f>
        <v>0</v>
      </c>
      <c r="BC36" s="140" t="n">
        <f aca="false">IF(AZ36=3,G36,0)</f>
        <v>0</v>
      </c>
      <c r="BD36" s="140" t="n">
        <f aca="false">IF(AZ36=4,G36,0)</f>
        <v>0</v>
      </c>
      <c r="BE36" s="140" t="n">
        <f aca="false">IF(AZ36=5,G36,0)</f>
        <v>0</v>
      </c>
      <c r="CA36" s="171" t="n">
        <v>1</v>
      </c>
      <c r="CB36" s="171" t="n">
        <v>1</v>
      </c>
      <c r="CZ36" s="140" t="n">
        <v>4E-005</v>
      </c>
    </row>
    <row r="37" customFormat="false" ht="13.2" hidden="false" customHeight="false" outlineLevel="0" collapsed="false">
      <c r="A37" s="165" t="n">
        <v>24</v>
      </c>
      <c r="B37" s="166" t="s">
        <v>136</v>
      </c>
      <c r="C37" s="167" t="s">
        <v>137</v>
      </c>
      <c r="D37" s="168" t="s">
        <v>104</v>
      </c>
      <c r="E37" s="169" t="n">
        <v>9.6</v>
      </c>
      <c r="F37" s="169" t="n">
        <v>0</v>
      </c>
      <c r="G37" s="170" t="n">
        <f aca="false">E37*F37</f>
        <v>0</v>
      </c>
      <c r="H37" s="0"/>
      <c r="I37" s="0"/>
      <c r="O37" s="164" t="n">
        <v>2</v>
      </c>
      <c r="AA37" s="140" t="n">
        <v>1</v>
      </c>
      <c r="AB37" s="140" t="n">
        <v>0</v>
      </c>
      <c r="AC37" s="140" t="n">
        <v>0</v>
      </c>
      <c r="AZ37" s="140" t="n">
        <v>1</v>
      </c>
      <c r="BA37" s="140" t="n">
        <f aca="false">IF(AZ37=1,G37,0)</f>
        <v>0</v>
      </c>
      <c r="BB37" s="140" t="n">
        <f aca="false">IF(AZ37=2,G37,0)</f>
        <v>0</v>
      </c>
      <c r="BC37" s="140" t="n">
        <f aca="false">IF(AZ37=3,G37,0)</f>
        <v>0</v>
      </c>
      <c r="BD37" s="140" t="n">
        <f aca="false">IF(AZ37=4,G37,0)</f>
        <v>0</v>
      </c>
      <c r="BE37" s="140" t="n">
        <f aca="false">IF(AZ37=5,G37,0)</f>
        <v>0</v>
      </c>
      <c r="CA37" s="171" t="n">
        <v>1</v>
      </c>
      <c r="CB37" s="171" t="n">
        <v>0</v>
      </c>
      <c r="CZ37" s="140" t="n">
        <v>0</v>
      </c>
    </row>
    <row r="38" customFormat="false" ht="20.4" hidden="false" customHeight="false" outlineLevel="0" collapsed="false">
      <c r="A38" s="165" t="n">
        <v>25</v>
      </c>
      <c r="B38" s="166" t="s">
        <v>138</v>
      </c>
      <c r="C38" s="167" t="s">
        <v>139</v>
      </c>
      <c r="D38" s="168" t="s">
        <v>99</v>
      </c>
      <c r="E38" s="169" t="n">
        <v>18.58</v>
      </c>
      <c r="F38" s="169" t="n">
        <v>0</v>
      </c>
      <c r="G38" s="170" t="n">
        <f aca="false">E38*F38</f>
        <v>0</v>
      </c>
      <c r="H38" s="0"/>
      <c r="I38" s="0"/>
      <c r="O38" s="164" t="n">
        <v>2</v>
      </c>
      <c r="AA38" s="140" t="n">
        <v>1</v>
      </c>
      <c r="AB38" s="140" t="n">
        <v>1</v>
      </c>
      <c r="AC38" s="140" t="n">
        <v>1</v>
      </c>
      <c r="AZ38" s="140" t="n">
        <v>1</v>
      </c>
      <c r="BA38" s="140" t="n">
        <f aca="false">IF(AZ38=1,G38,0)</f>
        <v>0</v>
      </c>
      <c r="BB38" s="140" t="n">
        <f aca="false">IF(AZ38=2,G38,0)</f>
        <v>0</v>
      </c>
      <c r="BC38" s="140" t="n">
        <f aca="false">IF(AZ38=3,G38,0)</f>
        <v>0</v>
      </c>
      <c r="BD38" s="140" t="n">
        <f aca="false">IF(AZ38=4,G38,0)</f>
        <v>0</v>
      </c>
      <c r="BE38" s="140" t="n">
        <f aca="false">IF(AZ38=5,G38,0)</f>
        <v>0</v>
      </c>
      <c r="CA38" s="171" t="n">
        <v>1</v>
      </c>
      <c r="CB38" s="171" t="n">
        <v>1</v>
      </c>
      <c r="CZ38" s="140" t="n">
        <v>0</v>
      </c>
    </row>
    <row r="39" customFormat="false" ht="13.2" hidden="false" customHeight="false" outlineLevel="0" collapsed="false">
      <c r="A39" s="165" t="n">
        <v>26</v>
      </c>
      <c r="B39" s="166" t="s">
        <v>140</v>
      </c>
      <c r="C39" s="167" t="s">
        <v>141</v>
      </c>
      <c r="D39" s="168" t="s">
        <v>104</v>
      </c>
      <c r="E39" s="169" t="n">
        <v>27</v>
      </c>
      <c r="F39" s="169" t="n">
        <v>0</v>
      </c>
      <c r="G39" s="170" t="n">
        <f aca="false">E39*F39</f>
        <v>0</v>
      </c>
      <c r="H39" s="0"/>
      <c r="I39" s="0"/>
      <c r="O39" s="164" t="n">
        <v>2</v>
      </c>
      <c r="AA39" s="140" t="n">
        <v>1</v>
      </c>
      <c r="AB39" s="140" t="n">
        <v>1</v>
      </c>
      <c r="AC39" s="140" t="n">
        <v>1</v>
      </c>
      <c r="AZ39" s="140" t="n">
        <v>1</v>
      </c>
      <c r="BA39" s="140" t="n">
        <f aca="false">IF(AZ39=1,G39,0)</f>
        <v>0</v>
      </c>
      <c r="BB39" s="140" t="n">
        <f aca="false">IF(AZ39=2,G39,0)</f>
        <v>0</v>
      </c>
      <c r="BC39" s="140" t="n">
        <f aca="false">IF(AZ39=3,G39,0)</f>
        <v>0</v>
      </c>
      <c r="BD39" s="140" t="n">
        <f aca="false">IF(AZ39=4,G39,0)</f>
        <v>0</v>
      </c>
      <c r="BE39" s="140" t="n">
        <f aca="false">IF(AZ39=5,G39,0)</f>
        <v>0</v>
      </c>
      <c r="CA39" s="171" t="n">
        <v>1</v>
      </c>
      <c r="CB39" s="171" t="n">
        <v>1</v>
      </c>
      <c r="CZ39" s="140" t="n">
        <v>0.01733</v>
      </c>
    </row>
    <row r="40" customFormat="false" ht="20.4" hidden="false" customHeight="false" outlineLevel="0" collapsed="false">
      <c r="A40" s="165" t="n">
        <v>27</v>
      </c>
      <c r="B40" s="166" t="s">
        <v>142</v>
      </c>
      <c r="C40" s="167" t="s">
        <v>143</v>
      </c>
      <c r="D40" s="168" t="s">
        <v>99</v>
      </c>
      <c r="E40" s="169" t="n">
        <v>21</v>
      </c>
      <c r="F40" s="169" t="n">
        <v>0</v>
      </c>
      <c r="G40" s="170" t="n">
        <f aca="false">E40*F40</f>
        <v>0</v>
      </c>
      <c r="H40" s="0"/>
      <c r="I40" s="0"/>
      <c r="O40" s="164" t="n">
        <v>2</v>
      </c>
      <c r="AA40" s="140" t="n">
        <v>1</v>
      </c>
      <c r="AB40" s="140" t="n">
        <v>1</v>
      </c>
      <c r="AC40" s="140" t="n">
        <v>1</v>
      </c>
      <c r="AZ40" s="140" t="n">
        <v>1</v>
      </c>
      <c r="BA40" s="140" t="n">
        <f aca="false">IF(AZ40=1,G40,0)</f>
        <v>0</v>
      </c>
      <c r="BB40" s="140" t="n">
        <f aca="false">IF(AZ40=2,G40,0)</f>
        <v>0</v>
      </c>
      <c r="BC40" s="140" t="n">
        <f aca="false">IF(AZ40=3,G40,0)</f>
        <v>0</v>
      </c>
      <c r="BD40" s="140" t="n">
        <f aca="false">IF(AZ40=4,G40,0)</f>
        <v>0</v>
      </c>
      <c r="BE40" s="140" t="n">
        <f aca="false">IF(AZ40=5,G40,0)</f>
        <v>0</v>
      </c>
      <c r="CA40" s="171" t="n">
        <v>1</v>
      </c>
      <c r="CB40" s="171" t="n">
        <v>1</v>
      </c>
      <c r="CZ40" s="140" t="n">
        <v>0</v>
      </c>
    </row>
    <row r="41" customFormat="false" ht="20.4" hidden="false" customHeight="false" outlineLevel="0" collapsed="false">
      <c r="A41" s="165" t="n">
        <v>28</v>
      </c>
      <c r="B41" s="166" t="s">
        <v>144</v>
      </c>
      <c r="C41" s="167" t="s">
        <v>145</v>
      </c>
      <c r="D41" s="168" t="s">
        <v>104</v>
      </c>
      <c r="E41" s="169" t="n">
        <v>302.55</v>
      </c>
      <c r="F41" s="169" t="n">
        <v>0</v>
      </c>
      <c r="G41" s="170" t="n">
        <f aca="false">E41*F41</f>
        <v>0</v>
      </c>
      <c r="H41" s="0"/>
      <c r="I41" s="0"/>
      <c r="O41" s="164" t="n">
        <v>2</v>
      </c>
      <c r="AA41" s="140" t="n">
        <v>1</v>
      </c>
      <c r="AB41" s="140" t="n">
        <v>1</v>
      </c>
      <c r="AC41" s="140" t="n">
        <v>1</v>
      </c>
      <c r="AZ41" s="140" t="n">
        <v>1</v>
      </c>
      <c r="BA41" s="140" t="n">
        <f aca="false">IF(AZ41=1,G41,0)</f>
        <v>0</v>
      </c>
      <c r="BB41" s="140" t="n">
        <f aca="false">IF(AZ41=2,G41,0)</f>
        <v>0</v>
      </c>
      <c r="BC41" s="140" t="n">
        <f aca="false">IF(AZ41=3,G41,0)</f>
        <v>0</v>
      </c>
      <c r="BD41" s="140" t="n">
        <f aca="false">IF(AZ41=4,G41,0)</f>
        <v>0</v>
      </c>
      <c r="BE41" s="140" t="n">
        <f aca="false">IF(AZ41=5,G41,0)</f>
        <v>0</v>
      </c>
      <c r="CA41" s="171" t="n">
        <v>1</v>
      </c>
      <c r="CB41" s="171" t="n">
        <v>1</v>
      </c>
      <c r="CZ41" s="140" t="n">
        <v>0</v>
      </c>
    </row>
    <row r="42" customFormat="false" ht="13.2" hidden="false" customHeight="false" outlineLevel="0" collapsed="false">
      <c r="A42" s="165" t="n">
        <v>29</v>
      </c>
      <c r="B42" s="166" t="s">
        <v>146</v>
      </c>
      <c r="C42" s="167" t="s">
        <v>147</v>
      </c>
      <c r="D42" s="168" t="s">
        <v>99</v>
      </c>
      <c r="E42" s="169" t="n">
        <v>15.4</v>
      </c>
      <c r="F42" s="169" t="n">
        <v>0</v>
      </c>
      <c r="G42" s="170" t="n">
        <f aca="false">E42*F42</f>
        <v>0</v>
      </c>
      <c r="H42" s="0"/>
      <c r="I42" s="0"/>
      <c r="O42" s="164" t="n">
        <v>2</v>
      </c>
      <c r="AA42" s="140" t="n">
        <v>1</v>
      </c>
      <c r="AB42" s="140" t="n">
        <v>1</v>
      </c>
      <c r="AC42" s="140" t="n">
        <v>1</v>
      </c>
      <c r="AZ42" s="140" t="n">
        <v>1</v>
      </c>
      <c r="BA42" s="140" t="n">
        <f aca="false">IF(AZ42=1,G42,0)</f>
        <v>0</v>
      </c>
      <c r="BB42" s="140" t="n">
        <f aca="false">IF(AZ42=2,G42,0)</f>
        <v>0</v>
      </c>
      <c r="BC42" s="140" t="n">
        <f aca="false">IF(AZ42=3,G42,0)</f>
        <v>0</v>
      </c>
      <c r="BD42" s="140" t="n">
        <f aca="false">IF(AZ42=4,G42,0)</f>
        <v>0</v>
      </c>
      <c r="BE42" s="140" t="n">
        <f aca="false">IF(AZ42=5,G42,0)</f>
        <v>0</v>
      </c>
      <c r="CA42" s="171" t="n">
        <v>1</v>
      </c>
      <c r="CB42" s="171" t="n">
        <v>1</v>
      </c>
      <c r="CZ42" s="140" t="n">
        <v>0.05275</v>
      </c>
    </row>
    <row r="43" customFormat="false" ht="20.4" hidden="false" customHeight="false" outlineLevel="0" collapsed="false">
      <c r="A43" s="165" t="n">
        <v>30</v>
      </c>
      <c r="B43" s="166" t="s">
        <v>148</v>
      </c>
      <c r="C43" s="167" t="s">
        <v>149</v>
      </c>
      <c r="D43" s="168" t="s">
        <v>99</v>
      </c>
      <c r="E43" s="169" t="n">
        <v>28.395</v>
      </c>
      <c r="F43" s="169" t="n">
        <v>0</v>
      </c>
      <c r="G43" s="170" t="n">
        <f aca="false">E43*F43</f>
        <v>0</v>
      </c>
      <c r="H43" s="0"/>
      <c r="I43" s="0"/>
      <c r="O43" s="164" t="n">
        <v>2</v>
      </c>
      <c r="AA43" s="140" t="n">
        <v>1</v>
      </c>
      <c r="AB43" s="140" t="n">
        <v>1</v>
      </c>
      <c r="AC43" s="140" t="n">
        <v>1</v>
      </c>
      <c r="AZ43" s="140" t="n">
        <v>1</v>
      </c>
      <c r="BA43" s="140" t="n">
        <f aca="false">IF(AZ43=1,G43,0)</f>
        <v>0</v>
      </c>
      <c r="BB43" s="140" t="n">
        <f aca="false">IF(AZ43=2,G43,0)</f>
        <v>0</v>
      </c>
      <c r="BC43" s="140" t="n">
        <f aca="false">IF(AZ43=3,G43,0)</f>
        <v>0</v>
      </c>
      <c r="BD43" s="140" t="n">
        <f aca="false">IF(AZ43=4,G43,0)</f>
        <v>0</v>
      </c>
      <c r="BE43" s="140" t="n">
        <f aca="false">IF(AZ43=5,G43,0)</f>
        <v>0</v>
      </c>
      <c r="CA43" s="171" t="n">
        <v>1</v>
      </c>
      <c r="CB43" s="171" t="n">
        <v>1</v>
      </c>
      <c r="CZ43" s="140" t="n">
        <v>0</v>
      </c>
    </row>
    <row r="44" customFormat="false" ht="13.2" hidden="false" customHeight="false" outlineLevel="0" collapsed="false">
      <c r="A44" s="165" t="n">
        <v>31</v>
      </c>
      <c r="B44" s="166" t="s">
        <v>150</v>
      </c>
      <c r="C44" s="167" t="s">
        <v>151</v>
      </c>
      <c r="D44" s="168" t="s">
        <v>99</v>
      </c>
      <c r="E44" s="169" t="n">
        <v>232.2</v>
      </c>
      <c r="F44" s="169" t="n">
        <v>0</v>
      </c>
      <c r="G44" s="170" t="n">
        <f aca="false">E44*F44</f>
        <v>0</v>
      </c>
      <c r="H44" s="0"/>
      <c r="I44" s="0"/>
      <c r="O44" s="164" t="n">
        <v>2</v>
      </c>
      <c r="AA44" s="140" t="n">
        <v>1</v>
      </c>
      <c r="AB44" s="140" t="n">
        <v>1</v>
      </c>
      <c r="AC44" s="140" t="n">
        <v>1</v>
      </c>
      <c r="AZ44" s="140" t="n">
        <v>1</v>
      </c>
      <c r="BA44" s="140" t="n">
        <f aca="false">IF(AZ44=1,G44,0)</f>
        <v>0</v>
      </c>
      <c r="BB44" s="140" t="n">
        <f aca="false">IF(AZ44=2,G44,0)</f>
        <v>0</v>
      </c>
      <c r="BC44" s="140" t="n">
        <f aca="false">IF(AZ44=3,G44,0)</f>
        <v>0</v>
      </c>
      <c r="BD44" s="140" t="n">
        <f aca="false">IF(AZ44=4,G44,0)</f>
        <v>0</v>
      </c>
      <c r="BE44" s="140" t="n">
        <f aca="false">IF(AZ44=5,G44,0)</f>
        <v>0</v>
      </c>
      <c r="CA44" s="171" t="n">
        <v>1</v>
      </c>
      <c r="CB44" s="171" t="n">
        <v>1</v>
      </c>
      <c r="CZ44" s="140" t="n">
        <v>0.02075</v>
      </c>
    </row>
    <row r="45" customFormat="false" ht="13.2" hidden="false" customHeight="false" outlineLevel="0" collapsed="false">
      <c r="A45" s="165" t="n">
        <v>32</v>
      </c>
      <c r="B45" s="166" t="s">
        <v>152</v>
      </c>
      <c r="C45" s="167" t="s">
        <v>153</v>
      </c>
      <c r="D45" s="168" t="s">
        <v>99</v>
      </c>
      <c r="E45" s="169" t="n">
        <v>348.26</v>
      </c>
      <c r="F45" s="169" t="n">
        <v>0</v>
      </c>
      <c r="G45" s="170" t="n">
        <f aca="false">E45*F45</f>
        <v>0</v>
      </c>
      <c r="H45" s="0"/>
      <c r="I45" s="0"/>
      <c r="O45" s="164" t="n">
        <v>2</v>
      </c>
      <c r="AA45" s="140" t="n">
        <v>1</v>
      </c>
      <c r="AB45" s="140" t="n">
        <v>1</v>
      </c>
      <c r="AC45" s="140" t="n">
        <v>1</v>
      </c>
      <c r="AZ45" s="140" t="n">
        <v>1</v>
      </c>
      <c r="BA45" s="140" t="n">
        <f aca="false">IF(AZ45=1,G45,0)</f>
        <v>0</v>
      </c>
      <c r="BB45" s="140" t="n">
        <f aca="false">IF(AZ45=2,G45,0)</f>
        <v>0</v>
      </c>
      <c r="BC45" s="140" t="n">
        <f aca="false">IF(AZ45=3,G45,0)</f>
        <v>0</v>
      </c>
      <c r="BD45" s="140" t="n">
        <f aca="false">IF(AZ45=4,G45,0)</f>
        <v>0</v>
      </c>
      <c r="BE45" s="140" t="n">
        <f aca="false">IF(AZ45=5,G45,0)</f>
        <v>0</v>
      </c>
      <c r="CA45" s="171" t="n">
        <v>1</v>
      </c>
      <c r="CB45" s="171" t="n">
        <v>1</v>
      </c>
      <c r="CZ45" s="140" t="n">
        <v>0.02798</v>
      </c>
    </row>
    <row r="46" customFormat="false" ht="13.2" hidden="false" customHeight="false" outlineLevel="0" collapsed="false">
      <c r="A46" s="165" t="n">
        <v>33</v>
      </c>
      <c r="B46" s="166" t="s">
        <v>154</v>
      </c>
      <c r="C46" s="167" t="s">
        <v>155</v>
      </c>
      <c r="D46" s="168" t="s">
        <v>99</v>
      </c>
      <c r="E46" s="169" t="n">
        <v>232.2</v>
      </c>
      <c r="F46" s="169" t="n">
        <v>0</v>
      </c>
      <c r="G46" s="170" t="n">
        <f aca="false">E46*F46</f>
        <v>0</v>
      </c>
      <c r="H46" s="0"/>
      <c r="I46" s="0"/>
      <c r="O46" s="164" t="n">
        <v>2</v>
      </c>
      <c r="AA46" s="140" t="n">
        <v>1</v>
      </c>
      <c r="AB46" s="140" t="n">
        <v>1</v>
      </c>
      <c r="AC46" s="140" t="n">
        <v>1</v>
      </c>
      <c r="AZ46" s="140" t="n">
        <v>1</v>
      </c>
      <c r="BA46" s="140" t="n">
        <f aca="false">IF(AZ46=1,G46,0)</f>
        <v>0</v>
      </c>
      <c r="BB46" s="140" t="n">
        <f aca="false">IF(AZ46=2,G46,0)</f>
        <v>0</v>
      </c>
      <c r="BC46" s="140" t="n">
        <f aca="false">IF(AZ46=3,G46,0)</f>
        <v>0</v>
      </c>
      <c r="BD46" s="140" t="n">
        <f aca="false">IF(AZ46=4,G46,0)</f>
        <v>0</v>
      </c>
      <c r="BE46" s="140" t="n">
        <f aca="false">IF(AZ46=5,G46,0)</f>
        <v>0</v>
      </c>
      <c r="CA46" s="171" t="n">
        <v>1</v>
      </c>
      <c r="CB46" s="171" t="n">
        <v>1</v>
      </c>
      <c r="CZ46" s="140" t="n">
        <v>0</v>
      </c>
    </row>
    <row r="47" customFormat="false" ht="13.2" hidden="false" customHeight="false" outlineLevel="0" collapsed="false">
      <c r="A47" s="165" t="n">
        <v>34</v>
      </c>
      <c r="B47" s="166" t="s">
        <v>156</v>
      </c>
      <c r="C47" s="167" t="s">
        <v>157</v>
      </c>
      <c r="D47" s="168" t="s">
        <v>104</v>
      </c>
      <c r="E47" s="169" t="n">
        <v>108.7</v>
      </c>
      <c r="F47" s="169" t="n">
        <v>0</v>
      </c>
      <c r="G47" s="170" t="n">
        <f aca="false">E47*F47</f>
        <v>0</v>
      </c>
      <c r="H47" s="0"/>
      <c r="I47" s="0"/>
      <c r="O47" s="164" t="n">
        <v>2</v>
      </c>
      <c r="AA47" s="140" t="n">
        <v>1</v>
      </c>
      <c r="AB47" s="140" t="n">
        <v>1</v>
      </c>
      <c r="AC47" s="140" t="n">
        <v>1</v>
      </c>
      <c r="AZ47" s="140" t="n">
        <v>1</v>
      </c>
      <c r="BA47" s="140" t="n">
        <f aca="false">IF(AZ47=1,G47,0)</f>
        <v>0</v>
      </c>
      <c r="BB47" s="140" t="n">
        <f aca="false">IF(AZ47=2,G47,0)</f>
        <v>0</v>
      </c>
      <c r="BC47" s="140" t="n">
        <f aca="false">IF(AZ47=3,G47,0)</f>
        <v>0</v>
      </c>
      <c r="BD47" s="140" t="n">
        <f aca="false">IF(AZ47=4,G47,0)</f>
        <v>0</v>
      </c>
      <c r="BE47" s="140" t="n">
        <f aca="false">IF(AZ47=5,G47,0)</f>
        <v>0</v>
      </c>
      <c r="CA47" s="171" t="n">
        <v>1</v>
      </c>
      <c r="CB47" s="171" t="n">
        <v>1</v>
      </c>
      <c r="CZ47" s="140" t="n">
        <v>0</v>
      </c>
    </row>
    <row r="48" customFormat="false" ht="20.4" hidden="false" customHeight="false" outlineLevel="0" collapsed="false">
      <c r="A48" s="165" t="n">
        <v>35</v>
      </c>
      <c r="B48" s="166" t="s">
        <v>158</v>
      </c>
      <c r="C48" s="167" t="s">
        <v>159</v>
      </c>
      <c r="D48" s="168" t="s">
        <v>99</v>
      </c>
      <c r="E48" s="169" t="n">
        <v>30</v>
      </c>
      <c r="F48" s="169" t="n">
        <v>0</v>
      </c>
      <c r="G48" s="170" t="n">
        <f aca="false">E48*F48</f>
        <v>0</v>
      </c>
      <c r="H48" s="0"/>
      <c r="I48" s="0"/>
      <c r="O48" s="164" t="n">
        <v>2</v>
      </c>
      <c r="AA48" s="140" t="n">
        <v>1</v>
      </c>
      <c r="AB48" s="140" t="n">
        <v>1</v>
      </c>
      <c r="AC48" s="140" t="n">
        <v>1</v>
      </c>
      <c r="AZ48" s="140" t="n">
        <v>1</v>
      </c>
      <c r="BA48" s="140" t="n">
        <f aca="false">IF(AZ48=1,G48,0)</f>
        <v>0</v>
      </c>
      <c r="BB48" s="140" t="n">
        <f aca="false">IF(AZ48=2,G48,0)</f>
        <v>0</v>
      </c>
      <c r="BC48" s="140" t="n">
        <f aca="false">IF(AZ48=3,G48,0)</f>
        <v>0</v>
      </c>
      <c r="BD48" s="140" t="n">
        <f aca="false">IF(AZ48=4,G48,0)</f>
        <v>0</v>
      </c>
      <c r="BE48" s="140" t="n">
        <f aca="false">IF(AZ48=5,G48,0)</f>
        <v>0</v>
      </c>
      <c r="CA48" s="171" t="n">
        <v>1</v>
      </c>
      <c r="CB48" s="171" t="n">
        <v>1</v>
      </c>
      <c r="CZ48" s="140" t="n">
        <v>0</v>
      </c>
    </row>
    <row r="49" customFormat="false" ht="13.2" hidden="false" customHeight="false" outlineLevel="0" collapsed="false">
      <c r="A49" s="165" t="n">
        <v>36</v>
      </c>
      <c r="B49" s="166" t="s">
        <v>160</v>
      </c>
      <c r="C49" s="167" t="s">
        <v>161</v>
      </c>
      <c r="D49" s="168" t="s">
        <v>99</v>
      </c>
      <c r="E49" s="169" t="n">
        <v>1.6</v>
      </c>
      <c r="F49" s="169" t="n">
        <v>0</v>
      </c>
      <c r="G49" s="170" t="n">
        <f aca="false">E49*F49</f>
        <v>0</v>
      </c>
      <c r="H49" s="0"/>
      <c r="I49" s="0"/>
      <c r="O49" s="164" t="n">
        <v>2</v>
      </c>
      <c r="AA49" s="140" t="n">
        <v>1</v>
      </c>
      <c r="AB49" s="140" t="n">
        <v>1</v>
      </c>
      <c r="AC49" s="140" t="n">
        <v>1</v>
      </c>
      <c r="AZ49" s="140" t="n">
        <v>1</v>
      </c>
      <c r="BA49" s="140" t="n">
        <f aca="false">IF(AZ49=1,G49,0)</f>
        <v>0</v>
      </c>
      <c r="BB49" s="140" t="n">
        <f aca="false">IF(AZ49=2,G49,0)</f>
        <v>0</v>
      </c>
      <c r="BC49" s="140" t="n">
        <f aca="false">IF(AZ49=3,G49,0)</f>
        <v>0</v>
      </c>
      <c r="BD49" s="140" t="n">
        <f aca="false">IF(AZ49=4,G49,0)</f>
        <v>0</v>
      </c>
      <c r="BE49" s="140" t="n">
        <f aca="false">IF(AZ49=5,G49,0)</f>
        <v>0</v>
      </c>
      <c r="CA49" s="171" t="n">
        <v>1</v>
      </c>
      <c r="CB49" s="171" t="n">
        <v>1</v>
      </c>
      <c r="CZ49" s="140" t="n">
        <v>0.1231</v>
      </c>
    </row>
    <row r="50" customFormat="false" ht="20.4" hidden="false" customHeight="false" outlineLevel="0" collapsed="false">
      <c r="A50" s="165" t="n">
        <v>37</v>
      </c>
      <c r="B50" s="166" t="s">
        <v>162</v>
      </c>
      <c r="C50" s="167" t="s">
        <v>163</v>
      </c>
      <c r="D50" s="168" t="s">
        <v>104</v>
      </c>
      <c r="E50" s="169" t="n">
        <v>2.2</v>
      </c>
      <c r="F50" s="169" t="n">
        <v>0</v>
      </c>
      <c r="G50" s="170" t="n">
        <f aca="false">E50*F50</f>
        <v>0</v>
      </c>
      <c r="H50" s="0"/>
      <c r="I50" s="0"/>
      <c r="O50" s="164" t="n">
        <v>2</v>
      </c>
      <c r="AA50" s="140" t="n">
        <v>1</v>
      </c>
      <c r="AB50" s="140" t="n">
        <v>1</v>
      </c>
      <c r="AC50" s="140" t="n">
        <v>1</v>
      </c>
      <c r="AZ50" s="140" t="n">
        <v>1</v>
      </c>
      <c r="BA50" s="140" t="n">
        <f aca="false">IF(AZ50=1,G50,0)</f>
        <v>0</v>
      </c>
      <c r="BB50" s="140" t="n">
        <f aca="false">IF(AZ50=2,G50,0)</f>
        <v>0</v>
      </c>
      <c r="BC50" s="140" t="n">
        <f aca="false">IF(AZ50=3,G50,0)</f>
        <v>0</v>
      </c>
      <c r="BD50" s="140" t="n">
        <f aca="false">IF(AZ50=4,G50,0)</f>
        <v>0</v>
      </c>
      <c r="BE50" s="140" t="n">
        <f aca="false">IF(AZ50=5,G50,0)</f>
        <v>0</v>
      </c>
      <c r="CA50" s="171" t="n">
        <v>1</v>
      </c>
      <c r="CB50" s="171" t="n">
        <v>1</v>
      </c>
      <c r="CZ50" s="140" t="n">
        <v>0</v>
      </c>
    </row>
    <row r="51" customFormat="false" ht="13.2" hidden="false" customHeight="false" outlineLevel="0" collapsed="false">
      <c r="A51" s="172"/>
      <c r="B51" s="173" t="s">
        <v>119</v>
      </c>
      <c r="C51" s="174" t="str">
        <f aca="false">CONCATENATE(B33," ",C33)</f>
        <v>61 Upravy povrchů vnitřní</v>
      </c>
      <c r="D51" s="175"/>
      <c r="E51" s="176"/>
      <c r="F51" s="177"/>
      <c r="G51" s="178" t="n">
        <f aca="false">SUM(G33:G50)</f>
        <v>0</v>
      </c>
      <c r="H51" s="0"/>
      <c r="I51" s="0"/>
      <c r="O51" s="164" t="n">
        <v>4</v>
      </c>
      <c r="AA51" s="0"/>
      <c r="AB51" s="0"/>
      <c r="AC51" s="0"/>
      <c r="AZ51" s="0"/>
      <c r="BA51" s="179" t="n">
        <f aca="false">SUM(BA33:BA50)</f>
        <v>0</v>
      </c>
      <c r="BB51" s="179" t="n">
        <f aca="false">SUM(BB33:BB50)</f>
        <v>0</v>
      </c>
      <c r="BC51" s="179" t="n">
        <f aca="false">SUM(BC33:BC50)</f>
        <v>0</v>
      </c>
      <c r="BD51" s="179" t="n">
        <f aca="false">SUM(BD33:BD50)</f>
        <v>0</v>
      </c>
      <c r="BE51" s="179" t="n">
        <f aca="false">SUM(BE33:BE50)</f>
        <v>0</v>
      </c>
      <c r="CA51" s="0"/>
      <c r="CB51" s="0"/>
      <c r="CZ51" s="0"/>
    </row>
    <row r="52" customFormat="false" ht="13.2" hidden="false" customHeight="false" outlineLevel="0" collapsed="false">
      <c r="A52" s="158" t="s">
        <v>79</v>
      </c>
      <c r="B52" s="159" t="s">
        <v>164</v>
      </c>
      <c r="C52" s="160" t="s">
        <v>165</v>
      </c>
      <c r="D52" s="161"/>
      <c r="E52" s="162"/>
      <c r="F52" s="162"/>
      <c r="G52" s="163"/>
      <c r="O52" s="164" t="n">
        <v>1</v>
      </c>
      <c r="AA52" s="0"/>
      <c r="AB52" s="0"/>
      <c r="AC52" s="0"/>
      <c r="AZ52" s="0"/>
      <c r="BA52" s="0"/>
      <c r="BB52" s="0"/>
      <c r="BC52" s="0"/>
      <c r="BD52" s="0"/>
      <c r="BE52" s="0"/>
      <c r="CA52" s="0"/>
      <c r="CB52" s="0"/>
      <c r="CZ52" s="0"/>
    </row>
    <row r="53" customFormat="false" ht="13.2" hidden="false" customHeight="false" outlineLevel="0" collapsed="false">
      <c r="A53" s="165" t="n">
        <v>38</v>
      </c>
      <c r="B53" s="166" t="s">
        <v>166</v>
      </c>
      <c r="C53" s="167" t="s">
        <v>167</v>
      </c>
      <c r="D53" s="168" t="s">
        <v>84</v>
      </c>
      <c r="E53" s="169" t="n">
        <v>2.5</v>
      </c>
      <c r="F53" s="169" t="n">
        <v>0</v>
      </c>
      <c r="G53" s="170" t="n">
        <f aca="false">E53*F53</f>
        <v>0</v>
      </c>
      <c r="H53" s="0"/>
      <c r="I53" s="0"/>
      <c r="O53" s="164" t="n">
        <v>2</v>
      </c>
      <c r="AA53" s="140" t="n">
        <v>1</v>
      </c>
      <c r="AB53" s="140" t="n">
        <v>1</v>
      </c>
      <c r="AC53" s="140" t="n">
        <v>1</v>
      </c>
      <c r="AZ53" s="140" t="n">
        <v>1</v>
      </c>
      <c r="BA53" s="140" t="n">
        <f aca="false">IF(AZ53=1,G53,0)</f>
        <v>0</v>
      </c>
      <c r="BB53" s="140" t="n">
        <f aca="false">IF(AZ53=2,G53,0)</f>
        <v>0</v>
      </c>
      <c r="BC53" s="140" t="n">
        <f aca="false">IF(AZ53=3,G53,0)</f>
        <v>0</v>
      </c>
      <c r="BD53" s="140" t="n">
        <f aca="false">IF(AZ53=4,G53,0)</f>
        <v>0</v>
      </c>
      <c r="BE53" s="140" t="n">
        <f aca="false">IF(AZ53=5,G53,0)</f>
        <v>0</v>
      </c>
      <c r="CA53" s="171" t="n">
        <v>1</v>
      </c>
      <c r="CB53" s="171" t="n">
        <v>1</v>
      </c>
      <c r="CZ53" s="140" t="n">
        <v>0</v>
      </c>
    </row>
    <row r="54" customFormat="false" ht="13.2" hidden="false" customHeight="false" outlineLevel="0" collapsed="false">
      <c r="A54" s="165" t="n">
        <v>39</v>
      </c>
      <c r="B54" s="166" t="s">
        <v>168</v>
      </c>
      <c r="C54" s="167" t="s">
        <v>169</v>
      </c>
      <c r="D54" s="168" t="s">
        <v>99</v>
      </c>
      <c r="E54" s="169" t="n">
        <v>216.342</v>
      </c>
      <c r="F54" s="169" t="n">
        <v>0</v>
      </c>
      <c r="G54" s="170" t="n">
        <f aca="false">E54*F54</f>
        <v>0</v>
      </c>
      <c r="H54" s="0"/>
      <c r="I54" s="0"/>
      <c r="O54" s="164" t="n">
        <v>2</v>
      </c>
      <c r="AA54" s="140" t="n">
        <v>1</v>
      </c>
      <c r="AB54" s="140" t="n">
        <v>1</v>
      </c>
      <c r="AC54" s="140" t="n">
        <v>1</v>
      </c>
      <c r="AZ54" s="140" t="n">
        <v>1</v>
      </c>
      <c r="BA54" s="140" t="n">
        <f aca="false">IF(AZ54=1,G54,0)</f>
        <v>0</v>
      </c>
      <c r="BB54" s="140" t="n">
        <f aca="false">IF(AZ54=2,G54,0)</f>
        <v>0</v>
      </c>
      <c r="BC54" s="140" t="n">
        <f aca="false">IF(AZ54=3,G54,0)</f>
        <v>0</v>
      </c>
      <c r="BD54" s="140" t="n">
        <f aca="false">IF(AZ54=4,G54,0)</f>
        <v>0</v>
      </c>
      <c r="BE54" s="140" t="n">
        <f aca="false">IF(AZ54=5,G54,0)</f>
        <v>0</v>
      </c>
      <c r="CA54" s="171" t="n">
        <v>1</v>
      </c>
      <c r="CB54" s="171" t="n">
        <v>1</v>
      </c>
      <c r="CZ54" s="140" t="n">
        <v>0.0945</v>
      </c>
    </row>
    <row r="55" customFormat="false" ht="13.2" hidden="false" customHeight="false" outlineLevel="0" collapsed="false">
      <c r="A55" s="165" t="n">
        <v>40</v>
      </c>
      <c r="B55" s="166" t="s">
        <v>170</v>
      </c>
      <c r="C55" s="167" t="s">
        <v>171</v>
      </c>
      <c r="D55" s="168" t="s">
        <v>84</v>
      </c>
      <c r="E55" s="169" t="n">
        <v>3</v>
      </c>
      <c r="F55" s="169" t="n">
        <v>0</v>
      </c>
      <c r="G55" s="170" t="n">
        <f aca="false">E55*F55</f>
        <v>0</v>
      </c>
      <c r="H55" s="0"/>
      <c r="I55" s="0"/>
      <c r="O55" s="164" t="n">
        <v>2</v>
      </c>
      <c r="AA55" s="140" t="n">
        <v>1</v>
      </c>
      <c r="AB55" s="140" t="n">
        <v>1</v>
      </c>
      <c r="AC55" s="140" t="n">
        <v>1</v>
      </c>
      <c r="AZ55" s="140" t="n">
        <v>1</v>
      </c>
      <c r="BA55" s="140" t="n">
        <f aca="false">IF(AZ55=1,G55,0)</f>
        <v>0</v>
      </c>
      <c r="BB55" s="140" t="n">
        <f aca="false">IF(AZ55=2,G55,0)</f>
        <v>0</v>
      </c>
      <c r="BC55" s="140" t="n">
        <f aca="false">IF(AZ55=3,G55,0)</f>
        <v>0</v>
      </c>
      <c r="BD55" s="140" t="n">
        <f aca="false">IF(AZ55=4,G55,0)</f>
        <v>0</v>
      </c>
      <c r="BE55" s="140" t="n">
        <f aca="false">IF(AZ55=5,G55,0)</f>
        <v>0</v>
      </c>
      <c r="CA55" s="171" t="n">
        <v>1</v>
      </c>
      <c r="CB55" s="171" t="n">
        <v>1</v>
      </c>
      <c r="CZ55" s="140" t="n">
        <v>2.261</v>
      </c>
    </row>
    <row r="56" customFormat="false" ht="13.2" hidden="false" customHeight="false" outlineLevel="0" collapsed="false">
      <c r="A56" s="165" t="n">
        <v>41</v>
      </c>
      <c r="B56" s="166" t="s">
        <v>160</v>
      </c>
      <c r="C56" s="167" t="s">
        <v>161</v>
      </c>
      <c r="D56" s="168" t="s">
        <v>99</v>
      </c>
      <c r="E56" s="169" t="n">
        <v>0.72</v>
      </c>
      <c r="F56" s="169" t="n">
        <v>0</v>
      </c>
      <c r="G56" s="170" t="n">
        <f aca="false">E56*F56</f>
        <v>0</v>
      </c>
      <c r="H56" s="0"/>
      <c r="I56" s="0"/>
      <c r="O56" s="164" t="n">
        <v>2</v>
      </c>
      <c r="AA56" s="140" t="n">
        <v>1</v>
      </c>
      <c r="AB56" s="140" t="n">
        <v>1</v>
      </c>
      <c r="AC56" s="140" t="n">
        <v>1</v>
      </c>
      <c r="AZ56" s="140" t="n">
        <v>1</v>
      </c>
      <c r="BA56" s="140" t="n">
        <f aca="false">IF(AZ56=1,G56,0)</f>
        <v>0</v>
      </c>
      <c r="BB56" s="140" t="n">
        <f aca="false">IF(AZ56=2,G56,0)</f>
        <v>0</v>
      </c>
      <c r="BC56" s="140" t="n">
        <f aca="false">IF(AZ56=3,G56,0)</f>
        <v>0</v>
      </c>
      <c r="BD56" s="140" t="n">
        <f aca="false">IF(AZ56=4,G56,0)</f>
        <v>0</v>
      </c>
      <c r="BE56" s="140" t="n">
        <f aca="false">IF(AZ56=5,G56,0)</f>
        <v>0</v>
      </c>
      <c r="CA56" s="171" t="n">
        <v>1</v>
      </c>
      <c r="CB56" s="171" t="n">
        <v>1</v>
      </c>
      <c r="CZ56" s="140" t="n">
        <v>0.1231</v>
      </c>
    </row>
    <row r="57" customFormat="false" ht="13.2" hidden="false" customHeight="false" outlineLevel="0" collapsed="false">
      <c r="A57" s="172"/>
      <c r="B57" s="173" t="s">
        <v>119</v>
      </c>
      <c r="C57" s="174" t="str">
        <f aca="false">CONCATENATE(B52," ",C52)</f>
        <v>63 Podlahy a podlahové konstrukce</v>
      </c>
      <c r="D57" s="175"/>
      <c r="E57" s="176"/>
      <c r="F57" s="177"/>
      <c r="G57" s="178" t="n">
        <f aca="false">SUM(G52:G56)</f>
        <v>0</v>
      </c>
      <c r="H57" s="0"/>
      <c r="I57" s="0"/>
      <c r="O57" s="164" t="n">
        <v>4</v>
      </c>
      <c r="AA57" s="0"/>
      <c r="AB57" s="0"/>
      <c r="AC57" s="0"/>
      <c r="AZ57" s="0"/>
      <c r="BA57" s="179" t="n">
        <f aca="false">SUM(BA52:BA56)</f>
        <v>0</v>
      </c>
      <c r="BB57" s="179" t="n">
        <f aca="false">SUM(BB52:BB56)</f>
        <v>0</v>
      </c>
      <c r="BC57" s="179" t="n">
        <f aca="false">SUM(BC52:BC56)</f>
        <v>0</v>
      </c>
      <c r="BD57" s="179" t="n">
        <f aca="false">SUM(BD52:BD56)</f>
        <v>0</v>
      </c>
      <c r="BE57" s="179" t="n">
        <f aca="false">SUM(BE52:BE56)</f>
        <v>0</v>
      </c>
      <c r="CA57" s="0"/>
      <c r="CB57" s="0"/>
      <c r="CZ57" s="0"/>
    </row>
    <row r="58" customFormat="false" ht="13.2" hidden="false" customHeight="false" outlineLevel="0" collapsed="false">
      <c r="A58" s="158" t="s">
        <v>79</v>
      </c>
      <c r="B58" s="159" t="s">
        <v>172</v>
      </c>
      <c r="C58" s="160" t="s">
        <v>173</v>
      </c>
      <c r="D58" s="161"/>
      <c r="E58" s="162"/>
      <c r="F58" s="162"/>
      <c r="G58" s="163"/>
      <c r="O58" s="164" t="n">
        <v>1</v>
      </c>
      <c r="AA58" s="0"/>
      <c r="AB58" s="0"/>
      <c r="AC58" s="0"/>
      <c r="AZ58" s="0"/>
      <c r="BA58" s="0"/>
      <c r="BB58" s="0"/>
      <c r="BC58" s="0"/>
      <c r="BD58" s="0"/>
      <c r="BE58" s="0"/>
      <c r="CA58" s="0"/>
      <c r="CB58" s="0"/>
      <c r="CZ58" s="0"/>
    </row>
    <row r="59" customFormat="false" ht="13.2" hidden="false" customHeight="false" outlineLevel="0" collapsed="false">
      <c r="A59" s="165" t="n">
        <v>42</v>
      </c>
      <c r="B59" s="166" t="s">
        <v>174</v>
      </c>
      <c r="C59" s="167" t="s">
        <v>175</v>
      </c>
      <c r="D59" s="168" t="s">
        <v>99</v>
      </c>
      <c r="E59" s="169" t="n">
        <v>363.2</v>
      </c>
      <c r="F59" s="169" t="n">
        <v>0</v>
      </c>
      <c r="G59" s="170" t="n">
        <f aca="false">E59*F59</f>
        <v>0</v>
      </c>
      <c r="H59" s="0"/>
      <c r="I59" s="0"/>
      <c r="O59" s="164" t="n">
        <v>2</v>
      </c>
      <c r="AA59" s="140" t="n">
        <v>1</v>
      </c>
      <c r="AB59" s="140" t="n">
        <v>1</v>
      </c>
      <c r="AC59" s="140" t="n">
        <v>1</v>
      </c>
      <c r="AZ59" s="140" t="n">
        <v>1</v>
      </c>
      <c r="BA59" s="140" t="n">
        <f aca="false">IF(AZ59=1,G59,0)</f>
        <v>0</v>
      </c>
      <c r="BB59" s="140" t="n">
        <f aca="false">IF(AZ59=2,G59,0)</f>
        <v>0</v>
      </c>
      <c r="BC59" s="140" t="n">
        <f aca="false">IF(AZ59=3,G59,0)</f>
        <v>0</v>
      </c>
      <c r="BD59" s="140" t="n">
        <f aca="false">IF(AZ59=4,G59,0)</f>
        <v>0</v>
      </c>
      <c r="BE59" s="140" t="n">
        <f aca="false">IF(AZ59=5,G59,0)</f>
        <v>0</v>
      </c>
      <c r="CA59" s="171" t="n">
        <v>1</v>
      </c>
      <c r="CB59" s="171" t="n">
        <v>1</v>
      </c>
      <c r="CZ59" s="140" t="n">
        <v>0.00121</v>
      </c>
    </row>
    <row r="60" customFormat="false" ht="13.2" hidden="false" customHeight="false" outlineLevel="0" collapsed="false">
      <c r="A60" s="172"/>
      <c r="B60" s="173" t="s">
        <v>119</v>
      </c>
      <c r="C60" s="174" t="str">
        <f aca="false">CONCATENATE(B58," ",C58)</f>
        <v>94 Lešení a stavební výtahy</v>
      </c>
      <c r="D60" s="175"/>
      <c r="E60" s="176"/>
      <c r="F60" s="177"/>
      <c r="G60" s="178" t="n">
        <f aca="false">SUM(G58:G59)</f>
        <v>0</v>
      </c>
      <c r="H60" s="0"/>
      <c r="I60" s="0"/>
      <c r="O60" s="164" t="n">
        <v>4</v>
      </c>
      <c r="AA60" s="0"/>
      <c r="AB60" s="0"/>
      <c r="AC60" s="0"/>
      <c r="AZ60" s="0"/>
      <c r="BA60" s="179" t="n">
        <f aca="false">SUM(BA58:BA59)</f>
        <v>0</v>
      </c>
      <c r="BB60" s="179" t="n">
        <f aca="false">SUM(BB58:BB59)</f>
        <v>0</v>
      </c>
      <c r="BC60" s="179" t="n">
        <f aca="false">SUM(BC58:BC59)</f>
        <v>0</v>
      </c>
      <c r="BD60" s="179" t="n">
        <f aca="false">SUM(BD58:BD59)</f>
        <v>0</v>
      </c>
      <c r="BE60" s="179" t="n">
        <f aca="false">SUM(BE58:BE59)</f>
        <v>0</v>
      </c>
      <c r="CA60" s="0"/>
      <c r="CB60" s="0"/>
      <c r="CZ60" s="0"/>
    </row>
    <row r="61" customFormat="false" ht="13.2" hidden="false" customHeight="false" outlineLevel="0" collapsed="false">
      <c r="A61" s="158" t="s">
        <v>79</v>
      </c>
      <c r="B61" s="159" t="s">
        <v>176</v>
      </c>
      <c r="C61" s="160" t="s">
        <v>177</v>
      </c>
      <c r="D61" s="161"/>
      <c r="E61" s="162"/>
      <c r="F61" s="162"/>
      <c r="G61" s="163"/>
      <c r="O61" s="164" t="n">
        <v>1</v>
      </c>
      <c r="AA61" s="0"/>
      <c r="AB61" s="0"/>
      <c r="AC61" s="0"/>
      <c r="AZ61" s="0"/>
      <c r="BA61" s="0"/>
      <c r="BB61" s="0"/>
      <c r="BC61" s="0"/>
      <c r="BD61" s="0"/>
      <c r="BE61" s="0"/>
      <c r="CA61" s="0"/>
      <c r="CB61" s="0"/>
      <c r="CZ61" s="0"/>
    </row>
    <row r="62" customFormat="false" ht="13.2" hidden="false" customHeight="false" outlineLevel="0" collapsed="false">
      <c r="A62" s="165" t="n">
        <v>43</v>
      </c>
      <c r="B62" s="166" t="s">
        <v>178</v>
      </c>
      <c r="C62" s="167" t="s">
        <v>179</v>
      </c>
      <c r="D62" s="168" t="s">
        <v>99</v>
      </c>
      <c r="E62" s="169" t="n">
        <v>363.2</v>
      </c>
      <c r="F62" s="169" t="n">
        <v>0</v>
      </c>
      <c r="G62" s="170" t="n">
        <f aca="false">E62*F62</f>
        <v>0</v>
      </c>
      <c r="H62" s="0"/>
      <c r="I62" s="0"/>
      <c r="O62" s="164" t="n">
        <v>2</v>
      </c>
      <c r="AA62" s="140" t="n">
        <v>1</v>
      </c>
      <c r="AB62" s="140" t="n">
        <v>1</v>
      </c>
      <c r="AC62" s="140" t="n">
        <v>1</v>
      </c>
      <c r="AZ62" s="140" t="n">
        <v>1</v>
      </c>
      <c r="BA62" s="140" t="n">
        <f aca="false">IF(AZ62=1,G62,0)</f>
        <v>0</v>
      </c>
      <c r="BB62" s="140" t="n">
        <f aca="false">IF(AZ62=2,G62,0)</f>
        <v>0</v>
      </c>
      <c r="BC62" s="140" t="n">
        <f aca="false">IF(AZ62=3,G62,0)</f>
        <v>0</v>
      </c>
      <c r="BD62" s="140" t="n">
        <f aca="false">IF(AZ62=4,G62,0)</f>
        <v>0</v>
      </c>
      <c r="BE62" s="140" t="n">
        <f aca="false">IF(AZ62=5,G62,0)</f>
        <v>0</v>
      </c>
      <c r="CA62" s="171" t="n">
        <v>1</v>
      </c>
      <c r="CB62" s="171" t="n">
        <v>1</v>
      </c>
      <c r="CZ62" s="140" t="n">
        <v>4E-005</v>
      </c>
    </row>
    <row r="63" customFormat="false" ht="13.2" hidden="false" customHeight="false" outlineLevel="0" collapsed="false">
      <c r="A63" s="172"/>
      <c r="B63" s="173" t="s">
        <v>119</v>
      </c>
      <c r="C63" s="174" t="str">
        <f aca="false">CONCATENATE(B61," ",C61)</f>
        <v>95 Dokončovací konstrukce na pozemních stavbách</v>
      </c>
      <c r="D63" s="175"/>
      <c r="E63" s="176"/>
      <c r="F63" s="177"/>
      <c r="G63" s="178" t="n">
        <f aca="false">SUM(G61:G62)</f>
        <v>0</v>
      </c>
      <c r="H63" s="0"/>
      <c r="I63" s="0"/>
      <c r="O63" s="164" t="n">
        <v>4</v>
      </c>
      <c r="AA63" s="0"/>
      <c r="AB63" s="0"/>
      <c r="AC63" s="0"/>
      <c r="AZ63" s="0"/>
      <c r="BA63" s="179" t="n">
        <f aca="false">SUM(BA61:BA62)</f>
        <v>0</v>
      </c>
      <c r="BB63" s="179" t="n">
        <f aca="false">SUM(BB61:BB62)</f>
        <v>0</v>
      </c>
      <c r="BC63" s="179" t="n">
        <f aca="false">SUM(BC61:BC62)</f>
        <v>0</v>
      </c>
      <c r="BD63" s="179" t="n">
        <f aca="false">SUM(BD61:BD62)</f>
        <v>0</v>
      </c>
      <c r="BE63" s="179" t="n">
        <f aca="false">SUM(BE61:BE62)</f>
        <v>0</v>
      </c>
      <c r="CA63" s="0"/>
      <c r="CB63" s="0"/>
      <c r="CZ63" s="0"/>
    </row>
    <row r="64" customFormat="false" ht="13.2" hidden="false" customHeight="false" outlineLevel="0" collapsed="false">
      <c r="A64" s="158" t="s">
        <v>79</v>
      </c>
      <c r="B64" s="159" t="s">
        <v>180</v>
      </c>
      <c r="C64" s="160" t="s">
        <v>181</v>
      </c>
      <c r="D64" s="161"/>
      <c r="E64" s="162"/>
      <c r="F64" s="162"/>
      <c r="G64" s="163"/>
      <c r="O64" s="164" t="n">
        <v>1</v>
      </c>
      <c r="AA64" s="0"/>
      <c r="AB64" s="0"/>
      <c r="AC64" s="0"/>
      <c r="AZ64" s="0"/>
      <c r="BA64" s="0"/>
      <c r="BB64" s="0"/>
      <c r="BC64" s="0"/>
      <c r="BD64" s="0"/>
      <c r="BE64" s="0"/>
      <c r="CA64" s="0"/>
      <c r="CB64" s="0"/>
      <c r="CZ64" s="0"/>
    </row>
    <row r="65" customFormat="false" ht="13.2" hidden="false" customHeight="false" outlineLevel="0" collapsed="false">
      <c r="A65" s="165" t="n">
        <v>44</v>
      </c>
      <c r="B65" s="166" t="s">
        <v>182</v>
      </c>
      <c r="C65" s="167" t="s">
        <v>183</v>
      </c>
      <c r="D65" s="168" t="s">
        <v>99</v>
      </c>
      <c r="E65" s="169" t="n">
        <v>231.4</v>
      </c>
      <c r="F65" s="169" t="n">
        <v>0</v>
      </c>
      <c r="G65" s="170" t="n">
        <f aca="false">E65*F65</f>
        <v>0</v>
      </c>
      <c r="H65" s="0"/>
      <c r="I65" s="0"/>
      <c r="O65" s="164" t="n">
        <v>2</v>
      </c>
      <c r="AA65" s="140" t="n">
        <v>1</v>
      </c>
      <c r="AB65" s="140" t="n">
        <v>1</v>
      </c>
      <c r="AC65" s="140" t="n">
        <v>1</v>
      </c>
      <c r="AZ65" s="140" t="n">
        <v>1</v>
      </c>
      <c r="BA65" s="140" t="n">
        <f aca="false">IF(AZ65=1,G65,0)</f>
        <v>0</v>
      </c>
      <c r="BB65" s="140" t="n">
        <f aca="false">IF(AZ65=2,G65,0)</f>
        <v>0</v>
      </c>
      <c r="BC65" s="140" t="n">
        <f aca="false">IF(AZ65=3,G65,0)</f>
        <v>0</v>
      </c>
      <c r="BD65" s="140" t="n">
        <f aca="false">IF(AZ65=4,G65,0)</f>
        <v>0</v>
      </c>
      <c r="BE65" s="140" t="n">
        <f aca="false">IF(AZ65=5,G65,0)</f>
        <v>0</v>
      </c>
      <c r="CA65" s="171" t="n">
        <v>1</v>
      </c>
      <c r="CB65" s="171" t="n">
        <v>1</v>
      </c>
      <c r="CZ65" s="140" t="n">
        <v>0.00067</v>
      </c>
    </row>
    <row r="66" customFormat="false" ht="13.2" hidden="false" customHeight="false" outlineLevel="0" collapsed="false">
      <c r="A66" s="165" t="n">
        <v>45</v>
      </c>
      <c r="B66" s="166" t="s">
        <v>184</v>
      </c>
      <c r="C66" s="167" t="s">
        <v>185</v>
      </c>
      <c r="D66" s="168" t="s">
        <v>99</v>
      </c>
      <c r="E66" s="169" t="n">
        <v>39.93</v>
      </c>
      <c r="F66" s="169" t="n">
        <v>0</v>
      </c>
      <c r="G66" s="170" t="n">
        <f aca="false">E66*F66</f>
        <v>0</v>
      </c>
      <c r="H66" s="0"/>
      <c r="I66" s="0"/>
      <c r="O66" s="164" t="n">
        <v>2</v>
      </c>
      <c r="AA66" s="140" t="n">
        <v>1</v>
      </c>
      <c r="AB66" s="140" t="n">
        <v>1</v>
      </c>
      <c r="AC66" s="140" t="n">
        <v>1</v>
      </c>
      <c r="AZ66" s="140" t="n">
        <v>1</v>
      </c>
      <c r="BA66" s="140" t="n">
        <f aca="false">IF(AZ66=1,G66,0)</f>
        <v>0</v>
      </c>
      <c r="BB66" s="140" t="n">
        <f aca="false">IF(AZ66=2,G66,0)</f>
        <v>0</v>
      </c>
      <c r="BC66" s="140" t="n">
        <f aca="false">IF(AZ66=3,G66,0)</f>
        <v>0</v>
      </c>
      <c r="BD66" s="140" t="n">
        <f aca="false">IF(AZ66=4,G66,0)</f>
        <v>0</v>
      </c>
      <c r="BE66" s="140" t="n">
        <f aca="false">IF(AZ66=5,G66,0)</f>
        <v>0</v>
      </c>
      <c r="CA66" s="171" t="n">
        <v>1</v>
      </c>
      <c r="CB66" s="171" t="n">
        <v>1</v>
      </c>
      <c r="CZ66" s="140" t="n">
        <v>0.00067</v>
      </c>
    </row>
    <row r="67" customFormat="false" ht="13.2" hidden="false" customHeight="false" outlineLevel="0" collapsed="false">
      <c r="A67" s="165" t="n">
        <v>46</v>
      </c>
      <c r="B67" s="166" t="s">
        <v>186</v>
      </c>
      <c r="C67" s="167" t="s">
        <v>187</v>
      </c>
      <c r="D67" s="168" t="s">
        <v>99</v>
      </c>
      <c r="E67" s="169" t="n">
        <v>228.21</v>
      </c>
      <c r="F67" s="169" t="n">
        <v>0</v>
      </c>
      <c r="G67" s="170" t="n">
        <f aca="false">E67*F67</f>
        <v>0</v>
      </c>
      <c r="H67" s="0"/>
      <c r="I67" s="0"/>
      <c r="O67" s="164" t="n">
        <v>2</v>
      </c>
      <c r="AA67" s="140" t="n">
        <v>1</v>
      </c>
      <c r="AB67" s="140" t="n">
        <v>1</v>
      </c>
      <c r="AC67" s="140" t="n">
        <v>1</v>
      </c>
      <c r="AZ67" s="140" t="n">
        <v>1</v>
      </c>
      <c r="BA67" s="140" t="n">
        <f aca="false">IF(AZ67=1,G67,0)</f>
        <v>0</v>
      </c>
      <c r="BB67" s="140" t="n">
        <f aca="false">IF(AZ67=2,G67,0)</f>
        <v>0</v>
      </c>
      <c r="BC67" s="140" t="n">
        <f aca="false">IF(AZ67=3,G67,0)</f>
        <v>0</v>
      </c>
      <c r="BD67" s="140" t="n">
        <f aca="false">IF(AZ67=4,G67,0)</f>
        <v>0</v>
      </c>
      <c r="BE67" s="140" t="n">
        <f aca="false">IF(AZ67=5,G67,0)</f>
        <v>0</v>
      </c>
      <c r="CA67" s="171" t="n">
        <v>1</v>
      </c>
      <c r="CB67" s="171" t="n">
        <v>1</v>
      </c>
      <c r="CZ67" s="140" t="n">
        <v>0</v>
      </c>
    </row>
    <row r="68" customFormat="false" ht="13.2" hidden="false" customHeight="false" outlineLevel="0" collapsed="false">
      <c r="A68" s="165" t="n">
        <v>47</v>
      </c>
      <c r="B68" s="166" t="s">
        <v>188</v>
      </c>
      <c r="C68" s="167" t="s">
        <v>189</v>
      </c>
      <c r="D68" s="168" t="s">
        <v>99</v>
      </c>
      <c r="E68" s="169" t="n">
        <v>69.4</v>
      </c>
      <c r="F68" s="169" t="n">
        <v>0</v>
      </c>
      <c r="G68" s="170" t="n">
        <f aca="false">E68*F68</f>
        <v>0</v>
      </c>
      <c r="H68" s="0"/>
      <c r="I68" s="0"/>
      <c r="O68" s="164" t="n">
        <v>2</v>
      </c>
      <c r="AA68" s="140" t="n">
        <v>1</v>
      </c>
      <c r="AB68" s="140" t="n">
        <v>1</v>
      </c>
      <c r="AC68" s="140" t="n">
        <v>1</v>
      </c>
      <c r="AZ68" s="140" t="n">
        <v>1</v>
      </c>
      <c r="BA68" s="140" t="n">
        <f aca="false">IF(AZ68=1,G68,0)</f>
        <v>0</v>
      </c>
      <c r="BB68" s="140" t="n">
        <f aca="false">IF(AZ68=2,G68,0)</f>
        <v>0</v>
      </c>
      <c r="BC68" s="140" t="n">
        <f aca="false">IF(AZ68=3,G68,0)</f>
        <v>0</v>
      </c>
      <c r="BD68" s="140" t="n">
        <f aca="false">IF(AZ68=4,G68,0)</f>
        <v>0</v>
      </c>
      <c r="BE68" s="140" t="n">
        <f aca="false">IF(AZ68=5,G68,0)</f>
        <v>0</v>
      </c>
      <c r="CA68" s="171" t="n">
        <v>1</v>
      </c>
      <c r="CB68" s="171" t="n">
        <v>1</v>
      </c>
      <c r="CZ68" s="140" t="n">
        <v>0.00117</v>
      </c>
    </row>
    <row r="69" customFormat="false" ht="13.2" hidden="false" customHeight="false" outlineLevel="0" collapsed="false">
      <c r="A69" s="165" t="n">
        <v>48</v>
      </c>
      <c r="B69" s="166" t="s">
        <v>190</v>
      </c>
      <c r="C69" s="167" t="s">
        <v>191</v>
      </c>
      <c r="D69" s="168" t="s">
        <v>99</v>
      </c>
      <c r="E69" s="169" t="n">
        <v>10</v>
      </c>
      <c r="F69" s="169" t="n">
        <v>0</v>
      </c>
      <c r="G69" s="170" t="n">
        <f aca="false">E69*F69</f>
        <v>0</v>
      </c>
      <c r="H69" s="0"/>
      <c r="I69" s="0"/>
      <c r="O69" s="164" t="n">
        <v>2</v>
      </c>
      <c r="AA69" s="140" t="n">
        <v>2</v>
      </c>
      <c r="AB69" s="140" t="n">
        <v>1</v>
      </c>
      <c r="AC69" s="140" t="n">
        <v>1</v>
      </c>
      <c r="AZ69" s="140" t="n">
        <v>1</v>
      </c>
      <c r="BA69" s="140" t="n">
        <f aca="false">IF(AZ69=1,G69,0)</f>
        <v>0</v>
      </c>
      <c r="BB69" s="140" t="n">
        <f aca="false">IF(AZ69=2,G69,0)</f>
        <v>0</v>
      </c>
      <c r="BC69" s="140" t="n">
        <f aca="false">IF(AZ69=3,G69,0)</f>
        <v>0</v>
      </c>
      <c r="BD69" s="140" t="n">
        <f aca="false">IF(AZ69=4,G69,0)</f>
        <v>0</v>
      </c>
      <c r="BE69" s="140" t="n">
        <f aca="false">IF(AZ69=5,G69,0)</f>
        <v>0</v>
      </c>
      <c r="CA69" s="171" t="n">
        <v>2</v>
      </c>
      <c r="CB69" s="171" t="n">
        <v>1</v>
      </c>
      <c r="CZ69" s="140" t="n">
        <v>0.00133</v>
      </c>
    </row>
    <row r="70" customFormat="false" ht="13.2" hidden="false" customHeight="false" outlineLevel="0" collapsed="false">
      <c r="A70" s="165" t="n">
        <v>49</v>
      </c>
      <c r="B70" s="166" t="s">
        <v>192</v>
      </c>
      <c r="C70" s="167" t="s">
        <v>193</v>
      </c>
      <c r="D70" s="168" t="s">
        <v>84</v>
      </c>
      <c r="E70" s="169" t="n">
        <v>0.936</v>
      </c>
      <c r="F70" s="169" t="n">
        <v>0</v>
      </c>
      <c r="G70" s="170" t="n">
        <f aca="false">E70*F70</f>
        <v>0</v>
      </c>
      <c r="H70" s="0"/>
      <c r="I70" s="0"/>
      <c r="O70" s="164" t="n">
        <v>2</v>
      </c>
      <c r="AA70" s="140" t="n">
        <v>1</v>
      </c>
      <c r="AB70" s="140" t="n">
        <v>1</v>
      </c>
      <c r="AC70" s="140" t="n">
        <v>1</v>
      </c>
      <c r="AZ70" s="140" t="n">
        <v>1</v>
      </c>
      <c r="BA70" s="140" t="n">
        <f aca="false">IF(AZ70=1,G70,0)</f>
        <v>0</v>
      </c>
      <c r="BB70" s="140" t="n">
        <f aca="false">IF(AZ70=2,G70,0)</f>
        <v>0</v>
      </c>
      <c r="BC70" s="140" t="n">
        <f aca="false">IF(AZ70=3,G70,0)</f>
        <v>0</v>
      </c>
      <c r="BD70" s="140" t="n">
        <f aca="false">IF(AZ70=4,G70,0)</f>
        <v>0</v>
      </c>
      <c r="BE70" s="140" t="n">
        <f aca="false">IF(AZ70=5,G70,0)</f>
        <v>0</v>
      </c>
      <c r="CA70" s="171" t="n">
        <v>1</v>
      </c>
      <c r="CB70" s="171" t="n">
        <v>1</v>
      </c>
      <c r="CZ70" s="140" t="n">
        <v>0.00182</v>
      </c>
    </row>
    <row r="71" customFormat="false" ht="13.2" hidden="false" customHeight="false" outlineLevel="0" collapsed="false">
      <c r="A71" s="165" t="n">
        <v>50</v>
      </c>
      <c r="B71" s="166" t="s">
        <v>194</v>
      </c>
      <c r="C71" s="167" t="s">
        <v>195</v>
      </c>
      <c r="D71" s="168" t="s">
        <v>99</v>
      </c>
      <c r="E71" s="169" t="n">
        <v>7.5</v>
      </c>
      <c r="F71" s="169" t="n">
        <v>0</v>
      </c>
      <c r="G71" s="170" t="n">
        <f aca="false">E71*F71</f>
        <v>0</v>
      </c>
      <c r="H71" s="0"/>
      <c r="I71" s="0"/>
      <c r="O71" s="164" t="n">
        <v>2</v>
      </c>
      <c r="AA71" s="140" t="n">
        <v>1</v>
      </c>
      <c r="AB71" s="140" t="n">
        <v>1</v>
      </c>
      <c r="AC71" s="140" t="n">
        <v>1</v>
      </c>
      <c r="AZ71" s="140" t="n">
        <v>1</v>
      </c>
      <c r="BA71" s="140" t="n">
        <f aca="false">IF(AZ71=1,G71,0)</f>
        <v>0</v>
      </c>
      <c r="BB71" s="140" t="n">
        <f aca="false">IF(AZ71=2,G71,0)</f>
        <v>0</v>
      </c>
      <c r="BC71" s="140" t="n">
        <f aca="false">IF(AZ71=3,G71,0)</f>
        <v>0</v>
      </c>
      <c r="BD71" s="140" t="n">
        <f aca="false">IF(AZ71=4,G71,0)</f>
        <v>0</v>
      </c>
      <c r="BE71" s="140" t="n">
        <f aca="false">IF(AZ71=5,G71,0)</f>
        <v>0</v>
      </c>
      <c r="CA71" s="171" t="n">
        <v>1</v>
      </c>
      <c r="CB71" s="171" t="n">
        <v>1</v>
      </c>
      <c r="CZ71" s="140" t="n">
        <v>0.00054</v>
      </c>
    </row>
    <row r="72" customFormat="false" ht="13.2" hidden="false" customHeight="false" outlineLevel="0" collapsed="false">
      <c r="A72" s="165" t="n">
        <v>51</v>
      </c>
      <c r="B72" s="166" t="s">
        <v>196</v>
      </c>
      <c r="C72" s="167" t="s">
        <v>197</v>
      </c>
      <c r="D72" s="168" t="s">
        <v>84</v>
      </c>
      <c r="E72" s="169" t="n">
        <v>4.81</v>
      </c>
      <c r="F72" s="169" t="n">
        <v>0</v>
      </c>
      <c r="G72" s="170" t="n">
        <f aca="false">E72*F72</f>
        <v>0</v>
      </c>
      <c r="H72" s="0"/>
      <c r="I72" s="0"/>
      <c r="O72" s="164" t="n">
        <v>2</v>
      </c>
      <c r="AA72" s="140" t="n">
        <v>1</v>
      </c>
      <c r="AB72" s="140" t="n">
        <v>1</v>
      </c>
      <c r="AC72" s="140" t="n">
        <v>1</v>
      </c>
      <c r="AZ72" s="140" t="n">
        <v>1</v>
      </c>
      <c r="BA72" s="140" t="n">
        <f aca="false">IF(AZ72=1,G72,0)</f>
        <v>0</v>
      </c>
      <c r="BB72" s="140" t="n">
        <f aca="false">IF(AZ72=2,G72,0)</f>
        <v>0</v>
      </c>
      <c r="BC72" s="140" t="n">
        <f aca="false">IF(AZ72=3,G72,0)</f>
        <v>0</v>
      </c>
      <c r="BD72" s="140" t="n">
        <f aca="false">IF(AZ72=4,G72,0)</f>
        <v>0</v>
      </c>
      <c r="BE72" s="140" t="n">
        <f aca="false">IF(AZ72=5,G72,0)</f>
        <v>0</v>
      </c>
      <c r="CA72" s="171" t="n">
        <v>1</v>
      </c>
      <c r="CB72" s="171" t="n">
        <v>1</v>
      </c>
      <c r="CZ72" s="140" t="n">
        <v>0.00182</v>
      </c>
    </row>
    <row r="73" customFormat="false" ht="13.2" hidden="false" customHeight="false" outlineLevel="0" collapsed="false">
      <c r="A73" s="165" t="n">
        <v>52</v>
      </c>
      <c r="B73" s="166" t="s">
        <v>198</v>
      </c>
      <c r="C73" s="167" t="s">
        <v>199</v>
      </c>
      <c r="D73" s="168" t="s">
        <v>87</v>
      </c>
      <c r="E73" s="169" t="n">
        <v>3</v>
      </c>
      <c r="F73" s="169" t="n">
        <v>0</v>
      </c>
      <c r="G73" s="170" t="n">
        <f aca="false">E73*F73</f>
        <v>0</v>
      </c>
      <c r="H73" s="0"/>
      <c r="I73" s="0"/>
      <c r="O73" s="164" t="n">
        <v>2</v>
      </c>
      <c r="AA73" s="140" t="n">
        <v>1</v>
      </c>
      <c r="AB73" s="140" t="n">
        <v>1</v>
      </c>
      <c r="AC73" s="140" t="n">
        <v>1</v>
      </c>
      <c r="AZ73" s="140" t="n">
        <v>1</v>
      </c>
      <c r="BA73" s="140" t="n">
        <f aca="false">IF(AZ73=1,G73,0)</f>
        <v>0</v>
      </c>
      <c r="BB73" s="140" t="n">
        <f aca="false">IF(AZ73=2,G73,0)</f>
        <v>0</v>
      </c>
      <c r="BC73" s="140" t="n">
        <f aca="false">IF(AZ73=3,G73,0)</f>
        <v>0</v>
      </c>
      <c r="BD73" s="140" t="n">
        <f aca="false">IF(AZ73=4,G73,0)</f>
        <v>0</v>
      </c>
      <c r="BE73" s="140" t="n">
        <f aca="false">IF(AZ73=5,G73,0)</f>
        <v>0</v>
      </c>
      <c r="CA73" s="171" t="n">
        <v>1</v>
      </c>
      <c r="CB73" s="171" t="n">
        <v>1</v>
      </c>
      <c r="CZ73" s="140" t="n">
        <v>0.00049</v>
      </c>
    </row>
    <row r="74" customFormat="false" ht="13.2" hidden="false" customHeight="false" outlineLevel="0" collapsed="false">
      <c r="A74" s="165" t="n">
        <v>53</v>
      </c>
      <c r="B74" s="166" t="s">
        <v>200</v>
      </c>
      <c r="C74" s="167" t="s">
        <v>201</v>
      </c>
      <c r="D74" s="168" t="s">
        <v>104</v>
      </c>
      <c r="E74" s="169" t="n">
        <v>17.5</v>
      </c>
      <c r="F74" s="169" t="n">
        <v>0</v>
      </c>
      <c r="G74" s="170" t="n">
        <f aca="false">E74*F74</f>
        <v>0</v>
      </c>
      <c r="H74" s="0"/>
      <c r="I74" s="0"/>
      <c r="O74" s="164" t="n">
        <v>2</v>
      </c>
      <c r="AA74" s="140" t="n">
        <v>1</v>
      </c>
      <c r="AB74" s="140" t="n">
        <v>1</v>
      </c>
      <c r="AC74" s="140" t="n">
        <v>1</v>
      </c>
      <c r="AZ74" s="140" t="n">
        <v>1</v>
      </c>
      <c r="BA74" s="140" t="n">
        <f aca="false">IF(AZ74=1,G74,0)</f>
        <v>0</v>
      </c>
      <c r="BB74" s="140" t="n">
        <f aca="false">IF(AZ74=2,G74,0)</f>
        <v>0</v>
      </c>
      <c r="BC74" s="140" t="n">
        <f aca="false">IF(AZ74=3,G74,0)</f>
        <v>0</v>
      </c>
      <c r="BD74" s="140" t="n">
        <f aca="false">IF(AZ74=4,G74,0)</f>
        <v>0</v>
      </c>
      <c r="BE74" s="140" t="n">
        <f aca="false">IF(AZ74=5,G74,0)</f>
        <v>0</v>
      </c>
      <c r="CA74" s="171" t="n">
        <v>1</v>
      </c>
      <c r="CB74" s="171" t="n">
        <v>1</v>
      </c>
      <c r="CZ74" s="140" t="n">
        <v>0</v>
      </c>
    </row>
    <row r="75" customFormat="false" ht="13.2" hidden="false" customHeight="false" outlineLevel="0" collapsed="false">
      <c r="A75" s="165" t="n">
        <v>54</v>
      </c>
      <c r="B75" s="166" t="s">
        <v>202</v>
      </c>
      <c r="C75" s="167" t="s">
        <v>203</v>
      </c>
      <c r="D75" s="168" t="s">
        <v>104</v>
      </c>
      <c r="E75" s="169" t="n">
        <v>18.2</v>
      </c>
      <c r="F75" s="169" t="n">
        <v>0</v>
      </c>
      <c r="G75" s="170" t="n">
        <f aca="false">E75*F75</f>
        <v>0</v>
      </c>
      <c r="H75" s="0"/>
      <c r="I75" s="0"/>
      <c r="O75" s="164" t="n">
        <v>2</v>
      </c>
      <c r="AA75" s="140" t="n">
        <v>1</v>
      </c>
      <c r="AB75" s="140" t="n">
        <v>1</v>
      </c>
      <c r="AC75" s="140" t="n">
        <v>1</v>
      </c>
      <c r="AZ75" s="140" t="n">
        <v>1</v>
      </c>
      <c r="BA75" s="140" t="n">
        <f aca="false">IF(AZ75=1,G75,0)</f>
        <v>0</v>
      </c>
      <c r="BB75" s="140" t="n">
        <f aca="false">IF(AZ75=2,G75,0)</f>
        <v>0</v>
      </c>
      <c r="BC75" s="140" t="n">
        <f aca="false">IF(AZ75=3,G75,0)</f>
        <v>0</v>
      </c>
      <c r="BD75" s="140" t="n">
        <f aca="false">IF(AZ75=4,G75,0)</f>
        <v>0</v>
      </c>
      <c r="BE75" s="140" t="n">
        <f aca="false">IF(AZ75=5,G75,0)</f>
        <v>0</v>
      </c>
      <c r="CA75" s="171" t="n">
        <v>1</v>
      </c>
      <c r="CB75" s="171" t="n">
        <v>1</v>
      </c>
      <c r="CZ75" s="140" t="n">
        <v>0</v>
      </c>
    </row>
    <row r="76" customFormat="false" ht="13.2" hidden="false" customHeight="false" outlineLevel="0" collapsed="false">
      <c r="A76" s="165" t="n">
        <v>55</v>
      </c>
      <c r="B76" s="166" t="s">
        <v>204</v>
      </c>
      <c r="C76" s="167" t="s">
        <v>205</v>
      </c>
      <c r="D76" s="168" t="s">
        <v>104</v>
      </c>
      <c r="E76" s="169" t="n">
        <v>7.8</v>
      </c>
      <c r="F76" s="169" t="n">
        <v>0</v>
      </c>
      <c r="G76" s="170" t="n">
        <f aca="false">E76*F76</f>
        <v>0</v>
      </c>
      <c r="H76" s="0"/>
      <c r="I76" s="0"/>
      <c r="O76" s="164" t="n">
        <v>2</v>
      </c>
      <c r="AA76" s="140" t="n">
        <v>1</v>
      </c>
      <c r="AB76" s="140" t="n">
        <v>1</v>
      </c>
      <c r="AC76" s="140" t="n">
        <v>1</v>
      </c>
      <c r="AZ76" s="140" t="n">
        <v>1</v>
      </c>
      <c r="BA76" s="140" t="n">
        <f aca="false">IF(AZ76=1,G76,0)</f>
        <v>0</v>
      </c>
      <c r="BB76" s="140" t="n">
        <f aca="false">IF(AZ76=2,G76,0)</f>
        <v>0</v>
      </c>
      <c r="BC76" s="140" t="n">
        <f aca="false">IF(AZ76=3,G76,0)</f>
        <v>0</v>
      </c>
      <c r="BD76" s="140" t="n">
        <f aca="false">IF(AZ76=4,G76,0)</f>
        <v>0</v>
      </c>
      <c r="BE76" s="140" t="n">
        <f aca="false">IF(AZ76=5,G76,0)</f>
        <v>0</v>
      </c>
      <c r="CA76" s="171" t="n">
        <v>1</v>
      </c>
      <c r="CB76" s="171" t="n">
        <v>1</v>
      </c>
      <c r="CZ76" s="140" t="n">
        <v>0.01807</v>
      </c>
    </row>
    <row r="77" customFormat="false" ht="13.2" hidden="false" customHeight="false" outlineLevel="0" collapsed="false">
      <c r="A77" s="165" t="n">
        <v>56</v>
      </c>
      <c r="B77" s="166" t="s">
        <v>206</v>
      </c>
      <c r="C77" s="167" t="s">
        <v>207</v>
      </c>
      <c r="D77" s="168" t="s">
        <v>99</v>
      </c>
      <c r="E77" s="169" t="n">
        <v>17.5</v>
      </c>
      <c r="F77" s="169" t="n">
        <v>0</v>
      </c>
      <c r="G77" s="170" t="n">
        <f aca="false">E77*F77</f>
        <v>0</v>
      </c>
      <c r="H77" s="0"/>
      <c r="I77" s="0"/>
      <c r="O77" s="164" t="n">
        <v>2</v>
      </c>
      <c r="AA77" s="140" t="n">
        <v>1</v>
      </c>
      <c r="AB77" s="140" t="n">
        <v>1</v>
      </c>
      <c r="AC77" s="140" t="n">
        <v>1</v>
      </c>
      <c r="AZ77" s="140" t="n">
        <v>1</v>
      </c>
      <c r="BA77" s="140" t="n">
        <f aca="false">IF(AZ77=1,G77,0)</f>
        <v>0</v>
      </c>
      <c r="BB77" s="140" t="n">
        <f aca="false">IF(AZ77=2,G77,0)</f>
        <v>0</v>
      </c>
      <c r="BC77" s="140" t="n">
        <f aca="false">IF(AZ77=3,G77,0)</f>
        <v>0</v>
      </c>
      <c r="BD77" s="140" t="n">
        <f aca="false">IF(AZ77=4,G77,0)</f>
        <v>0</v>
      </c>
      <c r="BE77" s="140" t="n">
        <f aca="false">IF(AZ77=5,G77,0)</f>
        <v>0</v>
      </c>
      <c r="CA77" s="171" t="n">
        <v>1</v>
      </c>
      <c r="CB77" s="171" t="n">
        <v>1</v>
      </c>
      <c r="CZ77" s="140" t="n">
        <v>0</v>
      </c>
    </row>
    <row r="78" customFormat="false" ht="13.2" hidden="false" customHeight="false" outlineLevel="0" collapsed="false">
      <c r="A78" s="165" t="n">
        <v>57</v>
      </c>
      <c r="B78" s="166" t="s">
        <v>208</v>
      </c>
      <c r="C78" s="167" t="s">
        <v>209</v>
      </c>
      <c r="D78" s="168" t="s">
        <v>99</v>
      </c>
      <c r="E78" s="169" t="n">
        <v>160.6</v>
      </c>
      <c r="F78" s="169" t="n">
        <v>0</v>
      </c>
      <c r="G78" s="170" t="n">
        <f aca="false">E78*F78</f>
        <v>0</v>
      </c>
      <c r="H78" s="0"/>
      <c r="I78" s="0"/>
      <c r="O78" s="164" t="n">
        <v>2</v>
      </c>
      <c r="AA78" s="140" t="n">
        <v>1</v>
      </c>
      <c r="AB78" s="140" t="n">
        <v>1</v>
      </c>
      <c r="AC78" s="140" t="n">
        <v>1</v>
      </c>
      <c r="AZ78" s="140" t="n">
        <v>1</v>
      </c>
      <c r="BA78" s="140" t="n">
        <f aca="false">IF(AZ78=1,G78,0)</f>
        <v>0</v>
      </c>
      <c r="BB78" s="140" t="n">
        <f aca="false">IF(AZ78=2,G78,0)</f>
        <v>0</v>
      </c>
      <c r="BC78" s="140" t="n">
        <f aca="false">IF(AZ78=3,G78,0)</f>
        <v>0</v>
      </c>
      <c r="BD78" s="140" t="n">
        <f aca="false">IF(AZ78=4,G78,0)</f>
        <v>0</v>
      </c>
      <c r="BE78" s="140" t="n">
        <f aca="false">IF(AZ78=5,G78,0)</f>
        <v>0</v>
      </c>
      <c r="CA78" s="171" t="n">
        <v>1</v>
      </c>
      <c r="CB78" s="171" t="n">
        <v>1</v>
      </c>
      <c r="CZ78" s="140" t="n">
        <v>0</v>
      </c>
    </row>
    <row r="79" customFormat="false" ht="13.2" hidden="false" customHeight="false" outlineLevel="0" collapsed="false">
      <c r="A79" s="165" t="n">
        <v>58</v>
      </c>
      <c r="B79" s="166" t="s">
        <v>210</v>
      </c>
      <c r="C79" s="167" t="s">
        <v>211</v>
      </c>
      <c r="D79" s="168" t="s">
        <v>87</v>
      </c>
      <c r="E79" s="169" t="n">
        <v>19</v>
      </c>
      <c r="F79" s="169" t="n">
        <v>0</v>
      </c>
      <c r="G79" s="170" t="n">
        <f aca="false">E79*F79</f>
        <v>0</v>
      </c>
      <c r="H79" s="0"/>
      <c r="I79" s="0"/>
      <c r="O79" s="164" t="n">
        <v>2</v>
      </c>
      <c r="AA79" s="140" t="n">
        <v>1</v>
      </c>
      <c r="AB79" s="140" t="n">
        <v>7</v>
      </c>
      <c r="AC79" s="140" t="n">
        <v>7</v>
      </c>
      <c r="AZ79" s="140" t="n">
        <v>1</v>
      </c>
      <c r="BA79" s="140" t="n">
        <f aca="false">IF(AZ79=1,G79,0)</f>
        <v>0</v>
      </c>
      <c r="BB79" s="140" t="n">
        <f aca="false">IF(AZ79=2,G79,0)</f>
        <v>0</v>
      </c>
      <c r="BC79" s="140" t="n">
        <f aca="false">IF(AZ79=3,G79,0)</f>
        <v>0</v>
      </c>
      <c r="BD79" s="140" t="n">
        <f aca="false">IF(AZ79=4,G79,0)</f>
        <v>0</v>
      </c>
      <c r="BE79" s="140" t="n">
        <f aca="false">IF(AZ79=5,G79,0)</f>
        <v>0</v>
      </c>
      <c r="CA79" s="171" t="n">
        <v>1</v>
      </c>
      <c r="CB79" s="171" t="n">
        <v>7</v>
      </c>
      <c r="CZ79" s="140" t="n">
        <v>0</v>
      </c>
    </row>
    <row r="80" customFormat="false" ht="13.2" hidden="false" customHeight="false" outlineLevel="0" collapsed="false">
      <c r="A80" s="165" t="n">
        <v>59</v>
      </c>
      <c r="B80" s="166" t="s">
        <v>212</v>
      </c>
      <c r="C80" s="167" t="s">
        <v>213</v>
      </c>
      <c r="D80" s="168" t="s">
        <v>214</v>
      </c>
      <c r="E80" s="169" t="n">
        <v>9</v>
      </c>
      <c r="F80" s="169" t="n">
        <v>0</v>
      </c>
      <c r="G80" s="170" t="n">
        <f aca="false">E80*F80</f>
        <v>0</v>
      </c>
      <c r="H80" s="0"/>
      <c r="I80" s="0"/>
      <c r="O80" s="164" t="n">
        <v>2</v>
      </c>
      <c r="AA80" s="140" t="n">
        <v>1</v>
      </c>
      <c r="AB80" s="140" t="n">
        <v>7</v>
      </c>
      <c r="AC80" s="140" t="n">
        <v>7</v>
      </c>
      <c r="AZ80" s="140" t="n">
        <v>1</v>
      </c>
      <c r="BA80" s="140" t="n">
        <f aca="false">IF(AZ80=1,G80,0)</f>
        <v>0</v>
      </c>
      <c r="BB80" s="140" t="n">
        <f aca="false">IF(AZ80=2,G80,0)</f>
        <v>0</v>
      </c>
      <c r="BC80" s="140" t="n">
        <f aca="false">IF(AZ80=3,G80,0)</f>
        <v>0</v>
      </c>
      <c r="BD80" s="140" t="n">
        <f aca="false">IF(AZ80=4,G80,0)</f>
        <v>0</v>
      </c>
      <c r="BE80" s="140" t="n">
        <f aca="false">IF(AZ80=5,G80,0)</f>
        <v>0</v>
      </c>
      <c r="CA80" s="171" t="n">
        <v>1</v>
      </c>
      <c r="CB80" s="171" t="n">
        <v>7</v>
      </c>
      <c r="CZ80" s="140" t="n">
        <v>0</v>
      </c>
    </row>
    <row r="81" customFormat="false" ht="13.2" hidden="false" customHeight="false" outlineLevel="0" collapsed="false">
      <c r="A81" s="165" t="n">
        <v>60</v>
      </c>
      <c r="B81" s="166" t="s">
        <v>215</v>
      </c>
      <c r="C81" s="167" t="s">
        <v>216</v>
      </c>
      <c r="D81" s="168" t="s">
        <v>214</v>
      </c>
      <c r="E81" s="169" t="n">
        <v>1</v>
      </c>
      <c r="F81" s="169" t="n">
        <v>0</v>
      </c>
      <c r="G81" s="170" t="n">
        <f aca="false">E81*F81</f>
        <v>0</v>
      </c>
      <c r="H81" s="0"/>
      <c r="I81" s="0"/>
      <c r="O81" s="164" t="n">
        <v>2</v>
      </c>
      <c r="AA81" s="140" t="n">
        <v>1</v>
      </c>
      <c r="AB81" s="140" t="n">
        <v>7</v>
      </c>
      <c r="AC81" s="140" t="n">
        <v>7</v>
      </c>
      <c r="AZ81" s="140" t="n">
        <v>1</v>
      </c>
      <c r="BA81" s="140" t="n">
        <f aca="false">IF(AZ81=1,G81,0)</f>
        <v>0</v>
      </c>
      <c r="BB81" s="140" t="n">
        <f aca="false">IF(AZ81=2,G81,0)</f>
        <v>0</v>
      </c>
      <c r="BC81" s="140" t="n">
        <f aca="false">IF(AZ81=3,G81,0)</f>
        <v>0</v>
      </c>
      <c r="BD81" s="140" t="n">
        <f aca="false">IF(AZ81=4,G81,0)</f>
        <v>0</v>
      </c>
      <c r="BE81" s="140" t="n">
        <f aca="false">IF(AZ81=5,G81,0)</f>
        <v>0</v>
      </c>
      <c r="CA81" s="171" t="n">
        <v>1</v>
      </c>
      <c r="CB81" s="171" t="n">
        <v>7</v>
      </c>
      <c r="CZ81" s="140" t="n">
        <v>0</v>
      </c>
    </row>
    <row r="82" customFormat="false" ht="13.2" hidden="false" customHeight="false" outlineLevel="0" collapsed="false">
      <c r="A82" s="165" t="n">
        <v>61</v>
      </c>
      <c r="B82" s="166" t="s">
        <v>217</v>
      </c>
      <c r="C82" s="167" t="s">
        <v>218</v>
      </c>
      <c r="D82" s="168" t="s">
        <v>214</v>
      </c>
      <c r="E82" s="169" t="n">
        <v>18</v>
      </c>
      <c r="F82" s="169" t="n">
        <v>0</v>
      </c>
      <c r="G82" s="170" t="n">
        <f aca="false">E82*F82</f>
        <v>0</v>
      </c>
      <c r="H82" s="0"/>
      <c r="I82" s="0"/>
      <c r="O82" s="164" t="n">
        <v>2</v>
      </c>
      <c r="AA82" s="140" t="n">
        <v>1</v>
      </c>
      <c r="AB82" s="140" t="n">
        <v>7</v>
      </c>
      <c r="AC82" s="140" t="n">
        <v>7</v>
      </c>
      <c r="AZ82" s="140" t="n">
        <v>1</v>
      </c>
      <c r="BA82" s="140" t="n">
        <f aca="false">IF(AZ82=1,G82,0)</f>
        <v>0</v>
      </c>
      <c r="BB82" s="140" t="n">
        <f aca="false">IF(AZ82=2,G82,0)</f>
        <v>0</v>
      </c>
      <c r="BC82" s="140" t="n">
        <f aca="false">IF(AZ82=3,G82,0)</f>
        <v>0</v>
      </c>
      <c r="BD82" s="140" t="n">
        <f aca="false">IF(AZ82=4,G82,0)</f>
        <v>0</v>
      </c>
      <c r="BE82" s="140" t="n">
        <f aca="false">IF(AZ82=5,G82,0)</f>
        <v>0</v>
      </c>
      <c r="CA82" s="171" t="n">
        <v>1</v>
      </c>
      <c r="CB82" s="171" t="n">
        <v>7</v>
      </c>
      <c r="CZ82" s="140" t="n">
        <v>0</v>
      </c>
    </row>
    <row r="83" customFormat="false" ht="13.2" hidden="false" customHeight="false" outlineLevel="0" collapsed="false">
      <c r="A83" s="165" t="n">
        <v>62</v>
      </c>
      <c r="B83" s="166" t="s">
        <v>219</v>
      </c>
      <c r="C83" s="167" t="s">
        <v>220</v>
      </c>
      <c r="D83" s="168" t="s">
        <v>214</v>
      </c>
      <c r="E83" s="169" t="n">
        <v>6</v>
      </c>
      <c r="F83" s="169" t="n">
        <v>0</v>
      </c>
      <c r="G83" s="170" t="n">
        <f aca="false">E83*F83</f>
        <v>0</v>
      </c>
      <c r="H83" s="0"/>
      <c r="I83" s="0"/>
      <c r="O83" s="164" t="n">
        <v>2</v>
      </c>
      <c r="AA83" s="140" t="n">
        <v>1</v>
      </c>
      <c r="AB83" s="140" t="n">
        <v>7</v>
      </c>
      <c r="AC83" s="140" t="n">
        <v>7</v>
      </c>
      <c r="AZ83" s="140" t="n">
        <v>1</v>
      </c>
      <c r="BA83" s="140" t="n">
        <f aca="false">IF(AZ83=1,G83,0)</f>
        <v>0</v>
      </c>
      <c r="BB83" s="140" t="n">
        <f aca="false">IF(AZ83=2,G83,0)</f>
        <v>0</v>
      </c>
      <c r="BC83" s="140" t="n">
        <f aca="false">IF(AZ83=3,G83,0)</f>
        <v>0</v>
      </c>
      <c r="BD83" s="140" t="n">
        <f aca="false">IF(AZ83=4,G83,0)</f>
        <v>0</v>
      </c>
      <c r="BE83" s="140" t="n">
        <f aca="false">IF(AZ83=5,G83,0)</f>
        <v>0</v>
      </c>
      <c r="CA83" s="171" t="n">
        <v>1</v>
      </c>
      <c r="CB83" s="171" t="n">
        <v>7</v>
      </c>
      <c r="CZ83" s="140" t="n">
        <v>0</v>
      </c>
    </row>
    <row r="84" customFormat="false" ht="13.2" hidden="false" customHeight="false" outlineLevel="0" collapsed="false">
      <c r="A84" s="165" t="n">
        <v>63</v>
      </c>
      <c r="B84" s="166" t="s">
        <v>221</v>
      </c>
      <c r="C84" s="167" t="s">
        <v>222</v>
      </c>
      <c r="D84" s="168" t="s">
        <v>214</v>
      </c>
      <c r="E84" s="169" t="n">
        <v>1</v>
      </c>
      <c r="F84" s="169" t="n">
        <v>0</v>
      </c>
      <c r="G84" s="170" t="n">
        <f aca="false">E84*F84</f>
        <v>0</v>
      </c>
      <c r="H84" s="0"/>
      <c r="I84" s="0"/>
      <c r="O84" s="164" t="n">
        <v>2</v>
      </c>
      <c r="AA84" s="140" t="n">
        <v>1</v>
      </c>
      <c r="AB84" s="140" t="n">
        <v>7</v>
      </c>
      <c r="AC84" s="140" t="n">
        <v>7</v>
      </c>
      <c r="AZ84" s="140" t="n">
        <v>1</v>
      </c>
      <c r="BA84" s="140" t="n">
        <f aca="false">IF(AZ84=1,G84,0)</f>
        <v>0</v>
      </c>
      <c r="BB84" s="140" t="n">
        <f aca="false">IF(AZ84=2,G84,0)</f>
        <v>0</v>
      </c>
      <c r="BC84" s="140" t="n">
        <f aca="false">IF(AZ84=3,G84,0)</f>
        <v>0</v>
      </c>
      <c r="BD84" s="140" t="n">
        <f aca="false">IF(AZ84=4,G84,0)</f>
        <v>0</v>
      </c>
      <c r="BE84" s="140" t="n">
        <f aca="false">IF(AZ84=5,G84,0)</f>
        <v>0</v>
      </c>
      <c r="CA84" s="171" t="n">
        <v>1</v>
      </c>
      <c r="CB84" s="171" t="n">
        <v>7</v>
      </c>
      <c r="CZ84" s="140" t="n">
        <v>0</v>
      </c>
    </row>
    <row r="85" customFormat="false" ht="13.2" hidden="false" customHeight="false" outlineLevel="0" collapsed="false">
      <c r="A85" s="165" t="n">
        <v>64</v>
      </c>
      <c r="B85" s="166" t="s">
        <v>223</v>
      </c>
      <c r="C85" s="167" t="s">
        <v>224</v>
      </c>
      <c r="D85" s="168" t="s">
        <v>87</v>
      </c>
      <c r="E85" s="169" t="n">
        <v>13</v>
      </c>
      <c r="F85" s="169" t="n">
        <v>0</v>
      </c>
      <c r="G85" s="170" t="n">
        <f aca="false">E85*F85</f>
        <v>0</v>
      </c>
      <c r="H85" s="0"/>
      <c r="I85" s="0"/>
      <c r="O85" s="164" t="n">
        <v>2</v>
      </c>
      <c r="AA85" s="140" t="n">
        <v>1</v>
      </c>
      <c r="AB85" s="140" t="n">
        <v>7</v>
      </c>
      <c r="AC85" s="140" t="n">
        <v>7</v>
      </c>
      <c r="AZ85" s="140" t="n">
        <v>1</v>
      </c>
      <c r="BA85" s="140" t="n">
        <f aca="false">IF(AZ85=1,G85,0)</f>
        <v>0</v>
      </c>
      <c r="BB85" s="140" t="n">
        <f aca="false">IF(AZ85=2,G85,0)</f>
        <v>0</v>
      </c>
      <c r="BC85" s="140" t="n">
        <f aca="false">IF(AZ85=3,G85,0)</f>
        <v>0</v>
      </c>
      <c r="BD85" s="140" t="n">
        <f aca="false">IF(AZ85=4,G85,0)</f>
        <v>0</v>
      </c>
      <c r="BE85" s="140" t="n">
        <f aca="false">IF(AZ85=5,G85,0)</f>
        <v>0</v>
      </c>
      <c r="CA85" s="171" t="n">
        <v>1</v>
      </c>
      <c r="CB85" s="171" t="n">
        <v>7</v>
      </c>
      <c r="CZ85" s="140" t="n">
        <v>0</v>
      </c>
    </row>
    <row r="86" customFormat="false" ht="13.2" hidden="false" customHeight="false" outlineLevel="0" collapsed="false">
      <c r="A86" s="165" t="n">
        <v>65</v>
      </c>
      <c r="B86" s="166" t="s">
        <v>225</v>
      </c>
      <c r="C86" s="167" t="s">
        <v>226</v>
      </c>
      <c r="D86" s="168" t="s">
        <v>214</v>
      </c>
      <c r="E86" s="169" t="n">
        <v>44</v>
      </c>
      <c r="F86" s="169" t="n">
        <v>0</v>
      </c>
      <c r="G86" s="170" t="n">
        <f aca="false">E86*F86</f>
        <v>0</v>
      </c>
      <c r="H86" s="0"/>
      <c r="I86" s="0"/>
      <c r="O86" s="164" t="n">
        <v>2</v>
      </c>
      <c r="AA86" s="140" t="n">
        <v>1</v>
      </c>
      <c r="AB86" s="140" t="n">
        <v>7</v>
      </c>
      <c r="AC86" s="140" t="n">
        <v>7</v>
      </c>
      <c r="AZ86" s="140" t="n">
        <v>1</v>
      </c>
      <c r="BA86" s="140" t="n">
        <f aca="false">IF(AZ86=1,G86,0)</f>
        <v>0</v>
      </c>
      <c r="BB86" s="140" t="n">
        <f aca="false">IF(AZ86=2,G86,0)</f>
        <v>0</v>
      </c>
      <c r="BC86" s="140" t="n">
        <f aca="false">IF(AZ86=3,G86,0)</f>
        <v>0</v>
      </c>
      <c r="BD86" s="140" t="n">
        <f aca="false">IF(AZ86=4,G86,0)</f>
        <v>0</v>
      </c>
      <c r="BE86" s="140" t="n">
        <f aca="false">IF(AZ86=5,G86,0)</f>
        <v>0</v>
      </c>
      <c r="CA86" s="171" t="n">
        <v>1</v>
      </c>
      <c r="CB86" s="171" t="n">
        <v>7</v>
      </c>
      <c r="CZ86" s="140" t="n">
        <v>0</v>
      </c>
    </row>
    <row r="87" customFormat="false" ht="13.2" hidden="false" customHeight="false" outlineLevel="0" collapsed="false">
      <c r="A87" s="165" t="n">
        <v>66</v>
      </c>
      <c r="B87" s="166" t="s">
        <v>227</v>
      </c>
      <c r="C87" s="167" t="s">
        <v>228</v>
      </c>
      <c r="D87" s="168" t="s">
        <v>99</v>
      </c>
      <c r="E87" s="169" t="n">
        <v>212.7</v>
      </c>
      <c r="F87" s="169" t="n">
        <v>0</v>
      </c>
      <c r="G87" s="170" t="n">
        <f aca="false">E87*F87</f>
        <v>0</v>
      </c>
      <c r="H87" s="0"/>
      <c r="I87" s="0"/>
      <c r="O87" s="164" t="n">
        <v>2</v>
      </c>
      <c r="AA87" s="140" t="n">
        <v>1</v>
      </c>
      <c r="AB87" s="140" t="n">
        <v>7</v>
      </c>
      <c r="AC87" s="140" t="n">
        <v>7</v>
      </c>
      <c r="AZ87" s="140" t="n">
        <v>1</v>
      </c>
      <c r="BA87" s="140" t="n">
        <f aca="false">IF(AZ87=1,G87,0)</f>
        <v>0</v>
      </c>
      <c r="BB87" s="140" t="n">
        <f aca="false">IF(AZ87=2,G87,0)</f>
        <v>0</v>
      </c>
      <c r="BC87" s="140" t="n">
        <f aca="false">IF(AZ87=3,G87,0)</f>
        <v>0</v>
      </c>
      <c r="BD87" s="140" t="n">
        <f aca="false">IF(AZ87=4,G87,0)</f>
        <v>0</v>
      </c>
      <c r="BE87" s="140" t="n">
        <f aca="false">IF(AZ87=5,G87,0)</f>
        <v>0</v>
      </c>
      <c r="CA87" s="171" t="n">
        <v>1</v>
      </c>
      <c r="CB87" s="171" t="n">
        <v>7</v>
      </c>
      <c r="CZ87" s="140" t="n">
        <v>0</v>
      </c>
    </row>
    <row r="88" customFormat="false" ht="13.2" hidden="false" customHeight="false" outlineLevel="0" collapsed="false">
      <c r="A88" s="165" t="n">
        <v>67</v>
      </c>
      <c r="B88" s="166" t="s">
        <v>229</v>
      </c>
      <c r="C88" s="167" t="s">
        <v>230</v>
      </c>
      <c r="D88" s="168" t="s">
        <v>99</v>
      </c>
      <c r="E88" s="169" t="n">
        <v>1148.33</v>
      </c>
      <c r="F88" s="169" t="n">
        <v>0</v>
      </c>
      <c r="G88" s="170" t="n">
        <f aca="false">E88*F88</f>
        <v>0</v>
      </c>
      <c r="H88" s="0"/>
      <c r="I88" s="0"/>
      <c r="O88" s="164" t="n">
        <v>2</v>
      </c>
      <c r="AA88" s="140" t="n">
        <v>1</v>
      </c>
      <c r="AB88" s="140" t="n">
        <v>7</v>
      </c>
      <c r="AC88" s="140" t="n">
        <v>7</v>
      </c>
      <c r="AZ88" s="140" t="n">
        <v>1</v>
      </c>
      <c r="BA88" s="140" t="n">
        <f aca="false">IF(AZ88=1,G88,0)</f>
        <v>0</v>
      </c>
      <c r="BB88" s="140" t="n">
        <f aca="false">IF(AZ88=2,G88,0)</f>
        <v>0</v>
      </c>
      <c r="BC88" s="140" t="n">
        <f aca="false">IF(AZ88=3,G88,0)</f>
        <v>0</v>
      </c>
      <c r="BD88" s="140" t="n">
        <f aca="false">IF(AZ88=4,G88,0)</f>
        <v>0</v>
      </c>
      <c r="BE88" s="140" t="n">
        <f aca="false">IF(AZ88=5,G88,0)</f>
        <v>0</v>
      </c>
      <c r="CA88" s="171" t="n">
        <v>1</v>
      </c>
      <c r="CB88" s="171" t="n">
        <v>7</v>
      </c>
      <c r="CZ88" s="140" t="n">
        <v>0</v>
      </c>
    </row>
    <row r="89" customFormat="false" ht="13.2" hidden="false" customHeight="false" outlineLevel="0" collapsed="false">
      <c r="A89" s="165" t="n">
        <v>68</v>
      </c>
      <c r="B89" s="166" t="s">
        <v>231</v>
      </c>
      <c r="C89" s="167" t="s">
        <v>232</v>
      </c>
      <c r="D89" s="168" t="s">
        <v>233</v>
      </c>
      <c r="E89" s="169" t="n">
        <v>32</v>
      </c>
      <c r="F89" s="169" t="n">
        <v>0</v>
      </c>
      <c r="G89" s="170" t="n">
        <f aca="false">E89*F89</f>
        <v>0</v>
      </c>
      <c r="H89" s="0"/>
      <c r="I89" s="0"/>
      <c r="O89" s="164" t="n">
        <v>2</v>
      </c>
      <c r="AA89" s="140" t="n">
        <v>12</v>
      </c>
      <c r="AB89" s="140" t="n">
        <v>0</v>
      </c>
      <c r="AC89" s="140" t="n">
        <v>69</v>
      </c>
      <c r="AZ89" s="140" t="n">
        <v>1</v>
      </c>
      <c r="BA89" s="140" t="n">
        <f aca="false">IF(AZ89=1,G89,0)</f>
        <v>0</v>
      </c>
      <c r="BB89" s="140" t="n">
        <f aca="false">IF(AZ89=2,G89,0)</f>
        <v>0</v>
      </c>
      <c r="BC89" s="140" t="n">
        <f aca="false">IF(AZ89=3,G89,0)</f>
        <v>0</v>
      </c>
      <c r="BD89" s="140" t="n">
        <f aca="false">IF(AZ89=4,G89,0)</f>
        <v>0</v>
      </c>
      <c r="BE89" s="140" t="n">
        <f aca="false">IF(AZ89=5,G89,0)</f>
        <v>0</v>
      </c>
      <c r="CA89" s="171" t="n">
        <v>12</v>
      </c>
      <c r="CB89" s="171" t="n">
        <v>0</v>
      </c>
      <c r="CZ89" s="140" t="n">
        <v>0</v>
      </c>
    </row>
    <row r="90" customFormat="false" ht="13.2" hidden="false" customHeight="false" outlineLevel="0" collapsed="false">
      <c r="A90" s="172"/>
      <c r="B90" s="173" t="s">
        <v>119</v>
      </c>
      <c r="C90" s="174" t="str">
        <f aca="false">CONCATENATE(B64," ",C64)</f>
        <v>96 Bourání konstrukcí</v>
      </c>
      <c r="D90" s="175"/>
      <c r="E90" s="176"/>
      <c r="F90" s="177"/>
      <c r="G90" s="178" t="n">
        <f aca="false">SUM(G64:G89)</f>
        <v>0</v>
      </c>
      <c r="H90" s="0"/>
      <c r="I90" s="0"/>
      <c r="O90" s="164" t="n">
        <v>4</v>
      </c>
      <c r="AA90" s="0"/>
      <c r="AB90" s="0"/>
      <c r="AC90" s="0"/>
      <c r="AZ90" s="0"/>
      <c r="BA90" s="179" t="n">
        <f aca="false">SUM(BA64:BA89)</f>
        <v>0</v>
      </c>
      <c r="BB90" s="179" t="n">
        <f aca="false">SUM(BB64:BB89)</f>
        <v>0</v>
      </c>
      <c r="BC90" s="179" t="n">
        <f aca="false">SUM(BC64:BC89)</f>
        <v>0</v>
      </c>
      <c r="BD90" s="179" t="n">
        <f aca="false">SUM(BD64:BD89)</f>
        <v>0</v>
      </c>
      <c r="BE90" s="179" t="n">
        <f aca="false">SUM(BE64:BE89)</f>
        <v>0</v>
      </c>
      <c r="CA90" s="0"/>
      <c r="CB90" s="0"/>
      <c r="CZ90" s="0"/>
    </row>
    <row r="91" customFormat="false" ht="13.2" hidden="false" customHeight="false" outlineLevel="0" collapsed="false">
      <c r="A91" s="158" t="s">
        <v>79</v>
      </c>
      <c r="B91" s="159" t="s">
        <v>234</v>
      </c>
      <c r="C91" s="160" t="s">
        <v>235</v>
      </c>
      <c r="D91" s="161"/>
      <c r="E91" s="162"/>
      <c r="F91" s="162"/>
      <c r="G91" s="163"/>
      <c r="O91" s="164" t="n">
        <v>1</v>
      </c>
      <c r="AA91" s="0"/>
      <c r="AB91" s="0"/>
      <c r="AC91" s="0"/>
      <c r="AZ91" s="0"/>
      <c r="BA91" s="0"/>
      <c r="BB91" s="0"/>
      <c r="BC91" s="0"/>
      <c r="BD91" s="0"/>
      <c r="BE91" s="0"/>
      <c r="CA91" s="0"/>
      <c r="CB91" s="0"/>
      <c r="CZ91" s="0"/>
    </row>
    <row r="92" customFormat="false" ht="13.2" hidden="false" customHeight="false" outlineLevel="0" collapsed="false">
      <c r="A92" s="165" t="n">
        <v>69</v>
      </c>
      <c r="B92" s="166" t="s">
        <v>236</v>
      </c>
      <c r="C92" s="167" t="s">
        <v>237</v>
      </c>
      <c r="D92" s="168" t="s">
        <v>94</v>
      </c>
      <c r="E92" s="169" t="n">
        <v>77.83136706</v>
      </c>
      <c r="F92" s="169" t="n">
        <v>0</v>
      </c>
      <c r="G92" s="170" t="n">
        <f aca="false">E92*F92</f>
        <v>0</v>
      </c>
      <c r="H92" s="0"/>
      <c r="I92" s="0"/>
      <c r="O92" s="164" t="n">
        <v>2</v>
      </c>
      <c r="AA92" s="140" t="n">
        <v>7</v>
      </c>
      <c r="AB92" s="140" t="n">
        <v>1</v>
      </c>
      <c r="AC92" s="140" t="n">
        <v>2</v>
      </c>
      <c r="AZ92" s="140" t="n">
        <v>1</v>
      </c>
      <c r="BA92" s="140" t="n">
        <f aca="false">IF(AZ92=1,G92,0)</f>
        <v>0</v>
      </c>
      <c r="BB92" s="140" t="n">
        <f aca="false">IF(AZ92=2,G92,0)</f>
        <v>0</v>
      </c>
      <c r="BC92" s="140" t="n">
        <f aca="false">IF(AZ92=3,G92,0)</f>
        <v>0</v>
      </c>
      <c r="BD92" s="140" t="n">
        <f aca="false">IF(AZ92=4,G92,0)</f>
        <v>0</v>
      </c>
      <c r="BE92" s="140" t="n">
        <f aca="false">IF(AZ92=5,G92,0)</f>
        <v>0</v>
      </c>
      <c r="CA92" s="171" t="n">
        <v>7</v>
      </c>
      <c r="CB92" s="171" t="n">
        <v>1</v>
      </c>
      <c r="CZ92" s="140" t="n">
        <v>0</v>
      </c>
    </row>
    <row r="93" customFormat="false" ht="13.2" hidden="false" customHeight="false" outlineLevel="0" collapsed="false">
      <c r="A93" s="172"/>
      <c r="B93" s="173" t="s">
        <v>119</v>
      </c>
      <c r="C93" s="174" t="str">
        <f aca="false">CONCATENATE(B91," ",C91)</f>
        <v>99 Staveništní přesun hmot</v>
      </c>
      <c r="D93" s="175"/>
      <c r="E93" s="176"/>
      <c r="F93" s="177"/>
      <c r="G93" s="178" t="n">
        <f aca="false">SUM(G91:G92)</f>
        <v>0</v>
      </c>
      <c r="H93" s="0"/>
      <c r="I93" s="0"/>
      <c r="O93" s="164" t="n">
        <v>4</v>
      </c>
      <c r="AA93" s="0"/>
      <c r="AB93" s="0"/>
      <c r="AC93" s="0"/>
      <c r="AZ93" s="0"/>
      <c r="BA93" s="179" t="n">
        <f aca="false">SUM(BA91:BA92)</f>
        <v>0</v>
      </c>
      <c r="BB93" s="179" t="n">
        <f aca="false">SUM(BB91:BB92)</f>
        <v>0</v>
      </c>
      <c r="BC93" s="179" t="n">
        <f aca="false">SUM(BC91:BC92)</f>
        <v>0</v>
      </c>
      <c r="BD93" s="179" t="n">
        <f aca="false">SUM(BD91:BD92)</f>
        <v>0</v>
      </c>
      <c r="BE93" s="179" t="n">
        <f aca="false">SUM(BE91:BE92)</f>
        <v>0</v>
      </c>
      <c r="CA93" s="0"/>
      <c r="CB93" s="0"/>
      <c r="CZ93" s="0"/>
    </row>
    <row r="94" customFormat="false" ht="13.2" hidden="false" customHeight="false" outlineLevel="0" collapsed="false">
      <c r="A94" s="158" t="s">
        <v>79</v>
      </c>
      <c r="B94" s="159" t="s">
        <v>238</v>
      </c>
      <c r="C94" s="160" t="s">
        <v>239</v>
      </c>
      <c r="D94" s="161"/>
      <c r="E94" s="162"/>
      <c r="F94" s="162"/>
      <c r="G94" s="163"/>
      <c r="O94" s="164" t="n">
        <v>1</v>
      </c>
      <c r="AA94" s="0"/>
      <c r="AB94" s="0"/>
      <c r="AC94" s="0"/>
      <c r="AZ94" s="0"/>
      <c r="BA94" s="0"/>
      <c r="BB94" s="0"/>
      <c r="BC94" s="0"/>
      <c r="BD94" s="0"/>
      <c r="BE94" s="0"/>
      <c r="CA94" s="0"/>
      <c r="CB94" s="0"/>
      <c r="CZ94" s="0"/>
    </row>
    <row r="95" customFormat="false" ht="20.4" hidden="false" customHeight="false" outlineLevel="0" collapsed="false">
      <c r="A95" s="165" t="n">
        <v>70</v>
      </c>
      <c r="B95" s="166" t="s">
        <v>240</v>
      </c>
      <c r="C95" s="167" t="s">
        <v>241</v>
      </c>
      <c r="D95" s="168" t="s">
        <v>99</v>
      </c>
      <c r="E95" s="169" t="n">
        <v>24.156</v>
      </c>
      <c r="F95" s="169" t="n">
        <v>0</v>
      </c>
      <c r="G95" s="170" t="n">
        <f aca="false">E95*F95</f>
        <v>0</v>
      </c>
      <c r="H95" s="0"/>
      <c r="I95" s="0"/>
      <c r="O95" s="164" t="n">
        <v>2</v>
      </c>
      <c r="AA95" s="140" t="n">
        <v>1</v>
      </c>
      <c r="AB95" s="140" t="n">
        <v>7</v>
      </c>
      <c r="AC95" s="140" t="n">
        <v>7</v>
      </c>
      <c r="AZ95" s="140" t="n">
        <v>2</v>
      </c>
      <c r="BA95" s="140" t="n">
        <f aca="false">IF(AZ95=1,G95,0)</f>
        <v>0</v>
      </c>
      <c r="BB95" s="140" t="n">
        <f aca="false">IF(AZ95=2,G95,0)</f>
        <v>0</v>
      </c>
      <c r="BC95" s="140" t="n">
        <f aca="false">IF(AZ95=3,G95,0)</f>
        <v>0</v>
      </c>
      <c r="BD95" s="140" t="n">
        <f aca="false">IF(AZ95=4,G95,0)</f>
        <v>0</v>
      </c>
      <c r="BE95" s="140" t="n">
        <f aca="false">IF(AZ95=5,G95,0)</f>
        <v>0</v>
      </c>
      <c r="CA95" s="171" t="n">
        <v>1</v>
      </c>
      <c r="CB95" s="171" t="n">
        <v>7</v>
      </c>
      <c r="CZ95" s="140" t="n">
        <v>0</v>
      </c>
    </row>
    <row r="96" customFormat="false" ht="20.4" hidden="false" customHeight="false" outlineLevel="0" collapsed="false">
      <c r="A96" s="165" t="n">
        <v>71</v>
      </c>
      <c r="B96" s="166" t="s">
        <v>242</v>
      </c>
      <c r="C96" s="167" t="s">
        <v>243</v>
      </c>
      <c r="D96" s="168" t="s">
        <v>99</v>
      </c>
      <c r="E96" s="169" t="n">
        <v>24.156</v>
      </c>
      <c r="F96" s="169" t="n">
        <v>0</v>
      </c>
      <c r="G96" s="170" t="n">
        <f aca="false">E96*F96</f>
        <v>0</v>
      </c>
      <c r="H96" s="0"/>
      <c r="I96" s="0"/>
      <c r="O96" s="164" t="n">
        <v>2</v>
      </c>
      <c r="AA96" s="140" t="n">
        <v>1</v>
      </c>
      <c r="AB96" s="140" t="n">
        <v>7</v>
      </c>
      <c r="AC96" s="140" t="n">
        <v>7</v>
      </c>
      <c r="AZ96" s="140" t="n">
        <v>2</v>
      </c>
      <c r="BA96" s="140" t="n">
        <f aca="false">IF(AZ96=1,G96,0)</f>
        <v>0</v>
      </c>
      <c r="BB96" s="140" t="n">
        <f aca="false">IF(AZ96=2,G96,0)</f>
        <v>0</v>
      </c>
      <c r="BC96" s="140" t="n">
        <f aca="false">IF(AZ96=3,G96,0)</f>
        <v>0</v>
      </c>
      <c r="BD96" s="140" t="n">
        <f aca="false">IF(AZ96=4,G96,0)</f>
        <v>0</v>
      </c>
      <c r="BE96" s="140" t="n">
        <f aca="false">IF(AZ96=5,G96,0)</f>
        <v>0</v>
      </c>
      <c r="CA96" s="171" t="n">
        <v>1</v>
      </c>
      <c r="CB96" s="171" t="n">
        <v>7</v>
      </c>
      <c r="CZ96" s="140" t="n">
        <v>0</v>
      </c>
    </row>
    <row r="97" customFormat="false" ht="20.4" hidden="false" customHeight="false" outlineLevel="0" collapsed="false">
      <c r="A97" s="165" t="n">
        <v>72</v>
      </c>
      <c r="B97" s="166" t="s">
        <v>244</v>
      </c>
      <c r="C97" s="167" t="s">
        <v>245</v>
      </c>
      <c r="D97" s="168" t="s">
        <v>99</v>
      </c>
      <c r="E97" s="169" t="n">
        <v>37.2</v>
      </c>
      <c r="F97" s="169" t="n">
        <v>0</v>
      </c>
      <c r="G97" s="170" t="n">
        <f aca="false">E97*F97</f>
        <v>0</v>
      </c>
      <c r="H97" s="0"/>
      <c r="I97" s="0"/>
      <c r="O97" s="164" t="n">
        <v>2</v>
      </c>
      <c r="AA97" s="140" t="n">
        <v>1</v>
      </c>
      <c r="AB97" s="140" t="n">
        <v>7</v>
      </c>
      <c r="AC97" s="140" t="n">
        <v>7</v>
      </c>
      <c r="AZ97" s="140" t="n">
        <v>2</v>
      </c>
      <c r="BA97" s="140" t="n">
        <f aca="false">IF(AZ97=1,G97,0)</f>
        <v>0</v>
      </c>
      <c r="BB97" s="140" t="n">
        <f aca="false">IF(AZ97=2,G97,0)</f>
        <v>0</v>
      </c>
      <c r="BC97" s="140" t="n">
        <f aca="false">IF(AZ97=3,G97,0)</f>
        <v>0</v>
      </c>
      <c r="BD97" s="140" t="n">
        <f aca="false">IF(AZ97=4,G97,0)</f>
        <v>0</v>
      </c>
      <c r="BE97" s="140" t="n">
        <f aca="false">IF(AZ97=5,G97,0)</f>
        <v>0</v>
      </c>
      <c r="CA97" s="171" t="n">
        <v>1</v>
      </c>
      <c r="CB97" s="171" t="n">
        <v>7</v>
      </c>
      <c r="CZ97" s="140" t="n">
        <v>0</v>
      </c>
    </row>
    <row r="98" customFormat="false" ht="13.2" hidden="false" customHeight="false" outlineLevel="0" collapsed="false">
      <c r="A98" s="165" t="n">
        <v>73</v>
      </c>
      <c r="B98" s="166" t="s">
        <v>246</v>
      </c>
      <c r="C98" s="167" t="s">
        <v>247</v>
      </c>
      <c r="D98" s="168" t="s">
        <v>104</v>
      </c>
      <c r="E98" s="169" t="n">
        <v>14</v>
      </c>
      <c r="F98" s="169" t="n">
        <v>0</v>
      </c>
      <c r="G98" s="170" t="n">
        <f aca="false">E98*F98</f>
        <v>0</v>
      </c>
      <c r="H98" s="0"/>
      <c r="I98" s="0"/>
      <c r="O98" s="164" t="n">
        <v>2</v>
      </c>
      <c r="AA98" s="140" t="n">
        <v>1</v>
      </c>
      <c r="AB98" s="140" t="n">
        <v>7</v>
      </c>
      <c r="AC98" s="140" t="n">
        <v>7</v>
      </c>
      <c r="AZ98" s="140" t="n">
        <v>2</v>
      </c>
      <c r="BA98" s="140" t="n">
        <f aca="false">IF(AZ98=1,G98,0)</f>
        <v>0</v>
      </c>
      <c r="BB98" s="140" t="n">
        <f aca="false">IF(AZ98=2,G98,0)</f>
        <v>0</v>
      </c>
      <c r="BC98" s="140" t="n">
        <f aca="false">IF(AZ98=3,G98,0)</f>
        <v>0</v>
      </c>
      <c r="BD98" s="140" t="n">
        <f aca="false">IF(AZ98=4,G98,0)</f>
        <v>0</v>
      </c>
      <c r="BE98" s="140" t="n">
        <f aca="false">IF(AZ98=5,G98,0)</f>
        <v>0</v>
      </c>
      <c r="CA98" s="171" t="n">
        <v>1</v>
      </c>
      <c r="CB98" s="171" t="n">
        <v>7</v>
      </c>
      <c r="CZ98" s="140" t="n">
        <v>0</v>
      </c>
    </row>
    <row r="99" customFormat="false" ht="13.2" hidden="false" customHeight="false" outlineLevel="0" collapsed="false">
      <c r="A99" s="165" t="n">
        <v>74</v>
      </c>
      <c r="B99" s="166" t="s">
        <v>248</v>
      </c>
      <c r="C99" s="167" t="s">
        <v>249</v>
      </c>
      <c r="D99" s="168" t="s">
        <v>67</v>
      </c>
      <c r="E99" s="169" t="n">
        <v>164.6236</v>
      </c>
      <c r="F99" s="169" t="n">
        <v>0</v>
      </c>
      <c r="G99" s="170" t="n">
        <f aca="false">E99*F99</f>
        <v>0</v>
      </c>
      <c r="H99" s="0"/>
      <c r="I99" s="0"/>
      <c r="O99" s="164" t="n">
        <v>2</v>
      </c>
      <c r="AA99" s="140" t="n">
        <v>1</v>
      </c>
      <c r="AB99" s="140" t="n">
        <v>5</v>
      </c>
      <c r="AC99" s="140" t="n">
        <v>5</v>
      </c>
      <c r="AZ99" s="140" t="n">
        <v>2</v>
      </c>
      <c r="BA99" s="140" t="n">
        <f aca="false">IF(AZ99=1,G99,0)</f>
        <v>0</v>
      </c>
      <c r="BB99" s="140" t="n">
        <f aca="false">IF(AZ99=2,G99,0)</f>
        <v>0</v>
      </c>
      <c r="BC99" s="140" t="n">
        <f aca="false">IF(AZ99=3,G99,0)</f>
        <v>0</v>
      </c>
      <c r="BD99" s="140" t="n">
        <f aca="false">IF(AZ99=4,G99,0)</f>
        <v>0</v>
      </c>
      <c r="BE99" s="140" t="n">
        <f aca="false">IF(AZ99=5,G99,0)</f>
        <v>0</v>
      </c>
      <c r="CA99" s="171" t="n">
        <v>1</v>
      </c>
      <c r="CB99" s="171" t="n">
        <v>5</v>
      </c>
      <c r="CZ99" s="140" t="n">
        <v>0</v>
      </c>
    </row>
    <row r="100" customFormat="false" ht="13.2" hidden="false" customHeight="false" outlineLevel="0" collapsed="false">
      <c r="A100" s="172"/>
      <c r="B100" s="173" t="s">
        <v>119</v>
      </c>
      <c r="C100" s="174" t="str">
        <f aca="false">CONCATENATE(B94," ",C94)</f>
        <v>711 Izolace proti vodě</v>
      </c>
      <c r="D100" s="175"/>
      <c r="E100" s="176"/>
      <c r="F100" s="177"/>
      <c r="G100" s="178" t="n">
        <f aca="false">SUM(G94:G99)</f>
        <v>0</v>
      </c>
      <c r="H100" s="0"/>
      <c r="I100" s="0"/>
      <c r="O100" s="164" t="n">
        <v>4</v>
      </c>
      <c r="AA100" s="0"/>
      <c r="AB100" s="0"/>
      <c r="AC100" s="0"/>
      <c r="AZ100" s="0"/>
      <c r="BA100" s="179" t="n">
        <f aca="false">SUM(BA94:BA99)</f>
        <v>0</v>
      </c>
      <c r="BB100" s="179" t="n">
        <f aca="false">SUM(BB94:BB99)</f>
        <v>0</v>
      </c>
      <c r="BC100" s="179" t="n">
        <f aca="false">SUM(BC94:BC99)</f>
        <v>0</v>
      </c>
      <c r="BD100" s="179" t="n">
        <f aca="false">SUM(BD94:BD99)</f>
        <v>0</v>
      </c>
      <c r="BE100" s="179" t="n">
        <f aca="false">SUM(BE94:BE99)</f>
        <v>0</v>
      </c>
      <c r="CA100" s="0"/>
      <c r="CB100" s="0"/>
      <c r="CZ100" s="0"/>
    </row>
    <row r="101" customFormat="false" ht="13.2" hidden="false" customHeight="false" outlineLevel="0" collapsed="false">
      <c r="A101" s="158" t="s">
        <v>79</v>
      </c>
      <c r="B101" s="159" t="s">
        <v>250</v>
      </c>
      <c r="C101" s="160" t="s">
        <v>251</v>
      </c>
      <c r="D101" s="161"/>
      <c r="E101" s="162"/>
      <c r="F101" s="162"/>
      <c r="G101" s="163"/>
      <c r="O101" s="164" t="n">
        <v>1</v>
      </c>
      <c r="AA101" s="0"/>
      <c r="AB101" s="0"/>
      <c r="AC101" s="0"/>
      <c r="AZ101" s="0"/>
      <c r="BA101" s="0"/>
      <c r="BB101" s="0"/>
      <c r="BC101" s="0"/>
      <c r="BD101" s="0"/>
      <c r="BE101" s="0"/>
      <c r="CA101" s="0"/>
      <c r="CB101" s="0"/>
      <c r="CZ101" s="0"/>
    </row>
    <row r="102" customFormat="false" ht="13.2" hidden="false" customHeight="false" outlineLevel="0" collapsed="false">
      <c r="A102" s="165" t="n">
        <v>75</v>
      </c>
      <c r="B102" s="166" t="s">
        <v>252</v>
      </c>
      <c r="C102" s="167" t="s">
        <v>253</v>
      </c>
      <c r="D102" s="168" t="s">
        <v>87</v>
      </c>
      <c r="E102" s="169" t="n">
        <v>10</v>
      </c>
      <c r="F102" s="169" t="n">
        <v>0</v>
      </c>
      <c r="G102" s="170" t="n">
        <f aca="false">E102*F102</f>
        <v>0</v>
      </c>
      <c r="H102" s="0"/>
      <c r="I102" s="0"/>
      <c r="O102" s="164" t="n">
        <v>2</v>
      </c>
      <c r="AA102" s="140" t="n">
        <v>1</v>
      </c>
      <c r="AB102" s="140" t="n">
        <v>7</v>
      </c>
      <c r="AC102" s="140" t="n">
        <v>7</v>
      </c>
      <c r="AZ102" s="140" t="n">
        <v>2</v>
      </c>
      <c r="BA102" s="140" t="n">
        <f aca="false">IF(AZ102=1,G102,0)</f>
        <v>0</v>
      </c>
      <c r="BB102" s="140" t="n">
        <f aca="false">IF(AZ102=2,G102,0)</f>
        <v>0</v>
      </c>
      <c r="BC102" s="140" t="n">
        <f aca="false">IF(AZ102=3,G102,0)</f>
        <v>0</v>
      </c>
      <c r="BD102" s="140" t="n">
        <f aca="false">IF(AZ102=4,G102,0)</f>
        <v>0</v>
      </c>
      <c r="BE102" s="140" t="n">
        <f aca="false">IF(AZ102=5,G102,0)</f>
        <v>0</v>
      </c>
      <c r="CA102" s="171" t="n">
        <v>1</v>
      </c>
      <c r="CB102" s="171" t="n">
        <v>7</v>
      </c>
      <c r="CZ102" s="140" t="n">
        <v>0</v>
      </c>
    </row>
    <row r="103" customFormat="false" ht="13.2" hidden="false" customHeight="false" outlineLevel="0" collapsed="false">
      <c r="A103" s="165" t="n">
        <v>76</v>
      </c>
      <c r="B103" s="166" t="s">
        <v>254</v>
      </c>
      <c r="C103" s="167" t="s">
        <v>255</v>
      </c>
      <c r="D103" s="168" t="s">
        <v>104</v>
      </c>
      <c r="E103" s="169" t="n">
        <v>30</v>
      </c>
      <c r="F103" s="169" t="n">
        <v>0</v>
      </c>
      <c r="G103" s="170" t="n">
        <f aca="false">E103*F103</f>
        <v>0</v>
      </c>
      <c r="H103" s="0"/>
      <c r="I103" s="0"/>
      <c r="O103" s="164" t="n">
        <v>2</v>
      </c>
      <c r="AA103" s="140" t="n">
        <v>1</v>
      </c>
      <c r="AB103" s="140" t="n">
        <v>7</v>
      </c>
      <c r="AC103" s="140" t="n">
        <v>7</v>
      </c>
      <c r="AZ103" s="140" t="n">
        <v>2</v>
      </c>
      <c r="BA103" s="140" t="n">
        <f aca="false">IF(AZ103=1,G103,0)</f>
        <v>0</v>
      </c>
      <c r="BB103" s="140" t="n">
        <f aca="false">IF(AZ103=2,G103,0)</f>
        <v>0</v>
      </c>
      <c r="BC103" s="140" t="n">
        <f aca="false">IF(AZ103=3,G103,0)</f>
        <v>0</v>
      </c>
      <c r="BD103" s="140" t="n">
        <f aca="false">IF(AZ103=4,G103,0)</f>
        <v>0</v>
      </c>
      <c r="BE103" s="140" t="n">
        <f aca="false">IF(AZ103=5,G103,0)</f>
        <v>0</v>
      </c>
      <c r="CA103" s="171" t="n">
        <v>1</v>
      </c>
      <c r="CB103" s="171" t="n">
        <v>7</v>
      </c>
      <c r="CZ103" s="140" t="n">
        <v>0.00038</v>
      </c>
    </row>
    <row r="104" customFormat="false" ht="13.2" hidden="false" customHeight="false" outlineLevel="0" collapsed="false">
      <c r="A104" s="165" t="n">
        <v>77</v>
      </c>
      <c r="B104" s="166" t="s">
        <v>256</v>
      </c>
      <c r="C104" s="167" t="s">
        <v>257</v>
      </c>
      <c r="D104" s="168" t="s">
        <v>104</v>
      </c>
      <c r="E104" s="169" t="n">
        <v>27</v>
      </c>
      <c r="F104" s="169" t="n">
        <v>0</v>
      </c>
      <c r="G104" s="170" t="n">
        <f aca="false">E104*F104</f>
        <v>0</v>
      </c>
      <c r="H104" s="0"/>
      <c r="I104" s="0"/>
      <c r="O104" s="164" t="n">
        <v>2</v>
      </c>
      <c r="AA104" s="140" t="n">
        <v>1</v>
      </c>
      <c r="AB104" s="140" t="n">
        <v>7</v>
      </c>
      <c r="AC104" s="140" t="n">
        <v>7</v>
      </c>
      <c r="AZ104" s="140" t="n">
        <v>2</v>
      </c>
      <c r="BA104" s="140" t="n">
        <f aca="false">IF(AZ104=1,G104,0)</f>
        <v>0</v>
      </c>
      <c r="BB104" s="140" t="n">
        <f aca="false">IF(AZ104=2,G104,0)</f>
        <v>0</v>
      </c>
      <c r="BC104" s="140" t="n">
        <f aca="false">IF(AZ104=3,G104,0)</f>
        <v>0</v>
      </c>
      <c r="BD104" s="140" t="n">
        <f aca="false">IF(AZ104=4,G104,0)</f>
        <v>0</v>
      </c>
      <c r="BE104" s="140" t="n">
        <f aca="false">IF(AZ104=5,G104,0)</f>
        <v>0</v>
      </c>
      <c r="CA104" s="171" t="n">
        <v>1</v>
      </c>
      <c r="CB104" s="171" t="n">
        <v>7</v>
      </c>
      <c r="CZ104" s="140" t="n">
        <v>0.00047</v>
      </c>
    </row>
    <row r="105" customFormat="false" ht="13.2" hidden="false" customHeight="false" outlineLevel="0" collapsed="false">
      <c r="A105" s="165" t="n">
        <v>78</v>
      </c>
      <c r="B105" s="166" t="s">
        <v>258</v>
      </c>
      <c r="C105" s="167" t="s">
        <v>259</v>
      </c>
      <c r="D105" s="168" t="s">
        <v>104</v>
      </c>
      <c r="E105" s="169" t="n">
        <v>80</v>
      </c>
      <c r="F105" s="169" t="n">
        <v>0</v>
      </c>
      <c r="G105" s="170" t="n">
        <f aca="false">E105*F105</f>
        <v>0</v>
      </c>
      <c r="H105" s="0"/>
      <c r="I105" s="0"/>
      <c r="O105" s="164" t="n">
        <v>2</v>
      </c>
      <c r="AA105" s="140" t="n">
        <v>1</v>
      </c>
      <c r="AB105" s="140" t="n">
        <v>7</v>
      </c>
      <c r="AC105" s="140" t="n">
        <v>7</v>
      </c>
      <c r="AZ105" s="140" t="n">
        <v>2</v>
      </c>
      <c r="BA105" s="140" t="n">
        <f aca="false">IF(AZ105=1,G105,0)</f>
        <v>0</v>
      </c>
      <c r="BB105" s="140" t="n">
        <f aca="false">IF(AZ105=2,G105,0)</f>
        <v>0</v>
      </c>
      <c r="BC105" s="140" t="n">
        <f aca="false">IF(AZ105=3,G105,0)</f>
        <v>0</v>
      </c>
      <c r="BD105" s="140" t="n">
        <f aca="false">IF(AZ105=4,G105,0)</f>
        <v>0</v>
      </c>
      <c r="BE105" s="140" t="n">
        <f aca="false">IF(AZ105=5,G105,0)</f>
        <v>0</v>
      </c>
      <c r="CA105" s="171" t="n">
        <v>1</v>
      </c>
      <c r="CB105" s="171" t="n">
        <v>7</v>
      </c>
      <c r="CZ105" s="140" t="n">
        <v>0.00152</v>
      </c>
    </row>
    <row r="106" customFormat="false" ht="13.2" hidden="false" customHeight="false" outlineLevel="0" collapsed="false">
      <c r="A106" s="165" t="n">
        <v>79</v>
      </c>
      <c r="B106" s="166" t="s">
        <v>260</v>
      </c>
      <c r="C106" s="167" t="s">
        <v>261</v>
      </c>
      <c r="D106" s="168" t="s">
        <v>104</v>
      </c>
      <c r="E106" s="169" t="n">
        <v>50</v>
      </c>
      <c r="F106" s="169" t="n">
        <v>0</v>
      </c>
      <c r="G106" s="170" t="n">
        <f aca="false">E106*F106</f>
        <v>0</v>
      </c>
      <c r="H106" s="0"/>
      <c r="I106" s="0"/>
      <c r="O106" s="164" t="n">
        <v>2</v>
      </c>
      <c r="AA106" s="140" t="n">
        <v>1</v>
      </c>
      <c r="AB106" s="140" t="n">
        <v>7</v>
      </c>
      <c r="AC106" s="140" t="n">
        <v>7</v>
      </c>
      <c r="AZ106" s="140" t="n">
        <v>2</v>
      </c>
      <c r="BA106" s="140" t="n">
        <f aca="false">IF(AZ106=1,G106,0)</f>
        <v>0</v>
      </c>
      <c r="BB106" s="140" t="n">
        <f aca="false">IF(AZ106=2,G106,0)</f>
        <v>0</v>
      </c>
      <c r="BC106" s="140" t="n">
        <f aca="false">IF(AZ106=3,G106,0)</f>
        <v>0</v>
      </c>
      <c r="BD106" s="140" t="n">
        <f aca="false">IF(AZ106=4,G106,0)</f>
        <v>0</v>
      </c>
      <c r="BE106" s="140" t="n">
        <f aca="false">IF(AZ106=5,G106,0)</f>
        <v>0</v>
      </c>
      <c r="CA106" s="171" t="n">
        <v>1</v>
      </c>
      <c r="CB106" s="171" t="n">
        <v>7</v>
      </c>
      <c r="CZ106" s="140" t="n">
        <v>0</v>
      </c>
    </row>
    <row r="107" customFormat="false" ht="13.2" hidden="false" customHeight="false" outlineLevel="0" collapsed="false">
      <c r="A107" s="165" t="n">
        <v>80</v>
      </c>
      <c r="B107" s="166" t="s">
        <v>262</v>
      </c>
      <c r="C107" s="167" t="s">
        <v>263</v>
      </c>
      <c r="D107" s="168" t="s">
        <v>87</v>
      </c>
      <c r="E107" s="169" t="n">
        <v>22</v>
      </c>
      <c r="F107" s="169" t="n">
        <v>0</v>
      </c>
      <c r="G107" s="170" t="n">
        <f aca="false">E107*F107</f>
        <v>0</v>
      </c>
      <c r="H107" s="0"/>
      <c r="I107" s="0"/>
      <c r="O107" s="164" t="n">
        <v>2</v>
      </c>
      <c r="AA107" s="140" t="n">
        <v>1</v>
      </c>
      <c r="AB107" s="140" t="n">
        <v>7</v>
      </c>
      <c r="AC107" s="140" t="n">
        <v>7</v>
      </c>
      <c r="AZ107" s="140" t="n">
        <v>2</v>
      </c>
      <c r="BA107" s="140" t="n">
        <f aca="false">IF(AZ107=1,G107,0)</f>
        <v>0</v>
      </c>
      <c r="BB107" s="140" t="n">
        <f aca="false">IF(AZ107=2,G107,0)</f>
        <v>0</v>
      </c>
      <c r="BC107" s="140" t="n">
        <f aca="false">IF(AZ107=3,G107,0)</f>
        <v>0</v>
      </c>
      <c r="BD107" s="140" t="n">
        <f aca="false">IF(AZ107=4,G107,0)</f>
        <v>0</v>
      </c>
      <c r="BE107" s="140" t="n">
        <f aca="false">IF(AZ107=5,G107,0)</f>
        <v>0</v>
      </c>
      <c r="CA107" s="171" t="n">
        <v>1</v>
      </c>
      <c r="CB107" s="171" t="n">
        <v>7</v>
      </c>
      <c r="CZ107" s="140" t="n">
        <v>0</v>
      </c>
    </row>
    <row r="108" customFormat="false" ht="13.2" hidden="false" customHeight="false" outlineLevel="0" collapsed="false">
      <c r="A108" s="165" t="n">
        <v>81</v>
      </c>
      <c r="B108" s="166" t="s">
        <v>264</v>
      </c>
      <c r="C108" s="167" t="s">
        <v>265</v>
      </c>
      <c r="D108" s="168" t="s">
        <v>87</v>
      </c>
      <c r="E108" s="169" t="n">
        <v>3</v>
      </c>
      <c r="F108" s="169" t="n">
        <v>0</v>
      </c>
      <c r="G108" s="170" t="n">
        <f aca="false">E108*F108</f>
        <v>0</v>
      </c>
      <c r="H108" s="0"/>
      <c r="I108" s="0"/>
      <c r="O108" s="164" t="n">
        <v>2</v>
      </c>
      <c r="AA108" s="140" t="n">
        <v>1</v>
      </c>
      <c r="AB108" s="140" t="n">
        <v>7</v>
      </c>
      <c r="AC108" s="140" t="n">
        <v>7</v>
      </c>
      <c r="AZ108" s="140" t="n">
        <v>2</v>
      </c>
      <c r="BA108" s="140" t="n">
        <f aca="false">IF(AZ108=1,G108,0)</f>
        <v>0</v>
      </c>
      <c r="BB108" s="140" t="n">
        <f aca="false">IF(AZ108=2,G108,0)</f>
        <v>0</v>
      </c>
      <c r="BC108" s="140" t="n">
        <f aca="false">IF(AZ108=3,G108,0)</f>
        <v>0</v>
      </c>
      <c r="BD108" s="140" t="n">
        <f aca="false">IF(AZ108=4,G108,0)</f>
        <v>0</v>
      </c>
      <c r="BE108" s="140" t="n">
        <f aca="false">IF(AZ108=5,G108,0)</f>
        <v>0</v>
      </c>
      <c r="CA108" s="171" t="n">
        <v>1</v>
      </c>
      <c r="CB108" s="171" t="n">
        <v>7</v>
      </c>
      <c r="CZ108" s="140" t="n">
        <v>0</v>
      </c>
    </row>
    <row r="109" customFormat="false" ht="13.2" hidden="false" customHeight="false" outlineLevel="0" collapsed="false">
      <c r="A109" s="165" t="n">
        <v>82</v>
      </c>
      <c r="B109" s="166" t="s">
        <v>266</v>
      </c>
      <c r="C109" s="167" t="s">
        <v>267</v>
      </c>
      <c r="D109" s="168" t="s">
        <v>87</v>
      </c>
      <c r="E109" s="169" t="n">
        <v>11</v>
      </c>
      <c r="F109" s="169" t="n">
        <v>0</v>
      </c>
      <c r="G109" s="170" t="n">
        <f aca="false">E109*F109</f>
        <v>0</v>
      </c>
      <c r="H109" s="0"/>
      <c r="I109" s="0"/>
      <c r="O109" s="164" t="n">
        <v>2</v>
      </c>
      <c r="AA109" s="140" t="n">
        <v>1</v>
      </c>
      <c r="AB109" s="140" t="n">
        <v>7</v>
      </c>
      <c r="AC109" s="140" t="n">
        <v>7</v>
      </c>
      <c r="AZ109" s="140" t="n">
        <v>2</v>
      </c>
      <c r="BA109" s="140" t="n">
        <f aca="false">IF(AZ109=1,G109,0)</f>
        <v>0</v>
      </c>
      <c r="BB109" s="140" t="n">
        <f aca="false">IF(AZ109=2,G109,0)</f>
        <v>0</v>
      </c>
      <c r="BC109" s="140" t="n">
        <f aca="false">IF(AZ109=3,G109,0)</f>
        <v>0</v>
      </c>
      <c r="BD109" s="140" t="n">
        <f aca="false">IF(AZ109=4,G109,0)</f>
        <v>0</v>
      </c>
      <c r="BE109" s="140" t="n">
        <f aca="false">IF(AZ109=5,G109,0)</f>
        <v>0</v>
      </c>
      <c r="CA109" s="171" t="n">
        <v>1</v>
      </c>
      <c r="CB109" s="171" t="n">
        <v>7</v>
      </c>
      <c r="CZ109" s="140" t="n">
        <v>0</v>
      </c>
    </row>
    <row r="110" customFormat="false" ht="20.4" hidden="false" customHeight="false" outlineLevel="0" collapsed="false">
      <c r="A110" s="165" t="n">
        <v>83</v>
      </c>
      <c r="B110" s="166" t="s">
        <v>268</v>
      </c>
      <c r="C110" s="167" t="s">
        <v>269</v>
      </c>
      <c r="D110" s="168" t="s">
        <v>87</v>
      </c>
      <c r="E110" s="169" t="n">
        <v>1</v>
      </c>
      <c r="F110" s="169" t="n">
        <v>0</v>
      </c>
      <c r="G110" s="170" t="n">
        <f aca="false">E110*F110</f>
        <v>0</v>
      </c>
      <c r="H110" s="0"/>
      <c r="I110" s="0"/>
      <c r="O110" s="164" t="n">
        <v>2</v>
      </c>
      <c r="AA110" s="140" t="n">
        <v>1</v>
      </c>
      <c r="AB110" s="140" t="n">
        <v>7</v>
      </c>
      <c r="AC110" s="140" t="n">
        <v>7</v>
      </c>
      <c r="AZ110" s="140" t="n">
        <v>2</v>
      </c>
      <c r="BA110" s="140" t="n">
        <f aca="false">IF(AZ110=1,G110,0)</f>
        <v>0</v>
      </c>
      <c r="BB110" s="140" t="n">
        <f aca="false">IF(AZ110=2,G110,0)</f>
        <v>0</v>
      </c>
      <c r="BC110" s="140" t="n">
        <f aca="false">IF(AZ110=3,G110,0)</f>
        <v>0</v>
      </c>
      <c r="BD110" s="140" t="n">
        <f aca="false">IF(AZ110=4,G110,0)</f>
        <v>0</v>
      </c>
      <c r="BE110" s="140" t="n">
        <f aca="false">IF(AZ110=5,G110,0)</f>
        <v>0</v>
      </c>
      <c r="CA110" s="171" t="n">
        <v>1</v>
      </c>
      <c r="CB110" s="171" t="n">
        <v>7</v>
      </c>
      <c r="CZ110" s="140" t="n">
        <v>0</v>
      </c>
    </row>
    <row r="111" customFormat="false" ht="20.4" hidden="false" customHeight="false" outlineLevel="0" collapsed="false">
      <c r="A111" s="165" t="n">
        <v>84</v>
      </c>
      <c r="B111" s="166" t="s">
        <v>270</v>
      </c>
      <c r="C111" s="167" t="s">
        <v>271</v>
      </c>
      <c r="D111" s="168" t="s">
        <v>87</v>
      </c>
      <c r="E111" s="169" t="n">
        <v>11</v>
      </c>
      <c r="F111" s="169" t="n">
        <v>0</v>
      </c>
      <c r="G111" s="170" t="n">
        <f aca="false">E111*F111</f>
        <v>0</v>
      </c>
      <c r="H111" s="0"/>
      <c r="I111" s="0"/>
      <c r="O111" s="164" t="n">
        <v>2</v>
      </c>
      <c r="AA111" s="140" t="n">
        <v>1</v>
      </c>
      <c r="AB111" s="140" t="n">
        <v>7</v>
      </c>
      <c r="AC111" s="140" t="n">
        <v>7</v>
      </c>
      <c r="AZ111" s="140" t="n">
        <v>2</v>
      </c>
      <c r="BA111" s="140" t="n">
        <f aca="false">IF(AZ111=1,G111,0)</f>
        <v>0</v>
      </c>
      <c r="BB111" s="140" t="n">
        <f aca="false">IF(AZ111=2,G111,0)</f>
        <v>0</v>
      </c>
      <c r="BC111" s="140" t="n">
        <f aca="false">IF(AZ111=3,G111,0)</f>
        <v>0</v>
      </c>
      <c r="BD111" s="140" t="n">
        <f aca="false">IF(AZ111=4,G111,0)</f>
        <v>0</v>
      </c>
      <c r="BE111" s="140" t="n">
        <f aca="false">IF(AZ111=5,G111,0)</f>
        <v>0</v>
      </c>
      <c r="CA111" s="171" t="n">
        <v>1</v>
      </c>
      <c r="CB111" s="171" t="n">
        <v>7</v>
      </c>
      <c r="CZ111" s="140" t="n">
        <v>0</v>
      </c>
    </row>
    <row r="112" customFormat="false" ht="13.2" hidden="false" customHeight="false" outlineLevel="0" collapsed="false">
      <c r="A112" s="165" t="n">
        <v>85</v>
      </c>
      <c r="B112" s="166" t="s">
        <v>272</v>
      </c>
      <c r="C112" s="167" t="s">
        <v>273</v>
      </c>
      <c r="D112" s="168" t="s">
        <v>104</v>
      </c>
      <c r="E112" s="169" t="n">
        <v>182</v>
      </c>
      <c r="F112" s="169" t="n">
        <v>0</v>
      </c>
      <c r="G112" s="170" t="n">
        <f aca="false">E112*F112</f>
        <v>0</v>
      </c>
      <c r="H112" s="0"/>
      <c r="I112" s="0"/>
      <c r="O112" s="164" t="n">
        <v>2</v>
      </c>
      <c r="AA112" s="140" t="n">
        <v>1</v>
      </c>
      <c r="AB112" s="140" t="n">
        <v>7</v>
      </c>
      <c r="AC112" s="140" t="n">
        <v>7</v>
      </c>
      <c r="AZ112" s="140" t="n">
        <v>2</v>
      </c>
      <c r="BA112" s="140" t="n">
        <f aca="false">IF(AZ112=1,G112,0)</f>
        <v>0</v>
      </c>
      <c r="BB112" s="140" t="n">
        <f aca="false">IF(AZ112=2,G112,0)</f>
        <v>0</v>
      </c>
      <c r="BC112" s="140" t="n">
        <f aca="false">IF(AZ112=3,G112,0)</f>
        <v>0</v>
      </c>
      <c r="BD112" s="140" t="n">
        <f aca="false">IF(AZ112=4,G112,0)</f>
        <v>0</v>
      </c>
      <c r="BE112" s="140" t="n">
        <f aca="false">IF(AZ112=5,G112,0)</f>
        <v>0</v>
      </c>
      <c r="CA112" s="171" t="n">
        <v>1</v>
      </c>
      <c r="CB112" s="171" t="n">
        <v>7</v>
      </c>
      <c r="CZ112" s="140" t="n">
        <v>0</v>
      </c>
    </row>
    <row r="113" customFormat="false" ht="13.2" hidden="false" customHeight="false" outlineLevel="0" collapsed="false">
      <c r="A113" s="165" t="n">
        <v>86</v>
      </c>
      <c r="B113" s="166" t="s">
        <v>274</v>
      </c>
      <c r="C113" s="167" t="s">
        <v>275</v>
      </c>
      <c r="D113" s="168" t="s">
        <v>233</v>
      </c>
      <c r="E113" s="169" t="n">
        <v>60</v>
      </c>
      <c r="F113" s="169" t="n">
        <v>0</v>
      </c>
      <c r="G113" s="170" t="n">
        <f aca="false">E113*F113</f>
        <v>0</v>
      </c>
      <c r="H113" s="0"/>
      <c r="I113" s="0"/>
      <c r="O113" s="164" t="n">
        <v>2</v>
      </c>
      <c r="AA113" s="140" t="n">
        <v>12</v>
      </c>
      <c r="AB113" s="140" t="n">
        <v>0</v>
      </c>
      <c r="AC113" s="140" t="n">
        <v>87</v>
      </c>
      <c r="AZ113" s="140" t="n">
        <v>2</v>
      </c>
      <c r="BA113" s="140" t="n">
        <f aca="false">IF(AZ113=1,G113,0)</f>
        <v>0</v>
      </c>
      <c r="BB113" s="140" t="n">
        <f aca="false">IF(AZ113=2,G113,0)</f>
        <v>0</v>
      </c>
      <c r="BC113" s="140" t="n">
        <f aca="false">IF(AZ113=3,G113,0)</f>
        <v>0</v>
      </c>
      <c r="BD113" s="140" t="n">
        <f aca="false">IF(AZ113=4,G113,0)</f>
        <v>0</v>
      </c>
      <c r="BE113" s="140" t="n">
        <f aca="false">IF(AZ113=5,G113,0)</f>
        <v>0</v>
      </c>
      <c r="CA113" s="171" t="n">
        <v>12</v>
      </c>
      <c r="CB113" s="171" t="n">
        <v>0</v>
      </c>
      <c r="CZ113" s="140" t="n">
        <v>0</v>
      </c>
    </row>
    <row r="114" customFormat="false" ht="13.2" hidden="false" customHeight="false" outlineLevel="0" collapsed="false">
      <c r="A114" s="165" t="n">
        <v>87</v>
      </c>
      <c r="B114" s="166" t="s">
        <v>276</v>
      </c>
      <c r="C114" s="167" t="s">
        <v>277</v>
      </c>
      <c r="D114" s="168" t="s">
        <v>104</v>
      </c>
      <c r="E114" s="169" t="n">
        <v>9.4</v>
      </c>
      <c r="F114" s="169" t="n">
        <v>0</v>
      </c>
      <c r="G114" s="170" t="n">
        <f aca="false">E114*F114</f>
        <v>0</v>
      </c>
      <c r="H114" s="0"/>
      <c r="I114" s="0"/>
      <c r="O114" s="164" t="n">
        <v>2</v>
      </c>
      <c r="AA114" s="140" t="n">
        <v>12</v>
      </c>
      <c r="AB114" s="140" t="n">
        <v>0</v>
      </c>
      <c r="AC114" s="140" t="n">
        <v>88</v>
      </c>
      <c r="AZ114" s="140" t="n">
        <v>2</v>
      </c>
      <c r="BA114" s="140" t="n">
        <f aca="false">IF(AZ114=1,G114,0)</f>
        <v>0</v>
      </c>
      <c r="BB114" s="140" t="n">
        <f aca="false">IF(AZ114=2,G114,0)</f>
        <v>0</v>
      </c>
      <c r="BC114" s="140" t="n">
        <f aca="false">IF(AZ114=3,G114,0)</f>
        <v>0</v>
      </c>
      <c r="BD114" s="140" t="n">
        <f aca="false">IF(AZ114=4,G114,0)</f>
        <v>0</v>
      </c>
      <c r="BE114" s="140" t="n">
        <f aca="false">IF(AZ114=5,G114,0)</f>
        <v>0</v>
      </c>
      <c r="CA114" s="171" t="n">
        <v>12</v>
      </c>
      <c r="CB114" s="171" t="n">
        <v>0</v>
      </c>
      <c r="CZ114" s="140" t="n">
        <v>0</v>
      </c>
    </row>
    <row r="115" customFormat="false" ht="13.2" hidden="false" customHeight="false" outlineLevel="0" collapsed="false">
      <c r="A115" s="165" t="n">
        <v>88</v>
      </c>
      <c r="B115" s="166" t="s">
        <v>278</v>
      </c>
      <c r="C115" s="167" t="s">
        <v>279</v>
      </c>
      <c r="D115" s="168" t="s">
        <v>280</v>
      </c>
      <c r="E115" s="169" t="n">
        <v>1</v>
      </c>
      <c r="F115" s="169" t="n">
        <v>0</v>
      </c>
      <c r="G115" s="170" t="n">
        <f aca="false">E115*F115</f>
        <v>0</v>
      </c>
      <c r="H115" s="0"/>
      <c r="I115" s="0"/>
      <c r="O115" s="164" t="n">
        <v>2</v>
      </c>
      <c r="AA115" s="140" t="n">
        <v>12</v>
      </c>
      <c r="AB115" s="140" t="n">
        <v>0</v>
      </c>
      <c r="AC115" s="140" t="n">
        <v>89</v>
      </c>
      <c r="AZ115" s="140" t="n">
        <v>2</v>
      </c>
      <c r="BA115" s="140" t="n">
        <f aca="false">IF(AZ115=1,G115,0)</f>
        <v>0</v>
      </c>
      <c r="BB115" s="140" t="n">
        <f aca="false">IF(AZ115=2,G115,0)</f>
        <v>0</v>
      </c>
      <c r="BC115" s="140" t="n">
        <f aca="false">IF(AZ115=3,G115,0)</f>
        <v>0</v>
      </c>
      <c r="BD115" s="140" t="n">
        <f aca="false">IF(AZ115=4,G115,0)</f>
        <v>0</v>
      </c>
      <c r="BE115" s="140" t="n">
        <f aca="false">IF(AZ115=5,G115,0)</f>
        <v>0</v>
      </c>
      <c r="CA115" s="171" t="n">
        <v>12</v>
      </c>
      <c r="CB115" s="171" t="n">
        <v>0</v>
      </c>
      <c r="CZ115" s="140" t="n">
        <v>0</v>
      </c>
    </row>
    <row r="116" customFormat="false" ht="13.2" hidden="false" customHeight="false" outlineLevel="0" collapsed="false">
      <c r="A116" s="165" t="n">
        <v>89</v>
      </c>
      <c r="B116" s="166" t="s">
        <v>281</v>
      </c>
      <c r="C116" s="167" t="s">
        <v>282</v>
      </c>
      <c r="D116" s="168" t="s">
        <v>67</v>
      </c>
      <c r="E116" s="169" t="n">
        <v>2101.495</v>
      </c>
      <c r="F116" s="169" t="n">
        <v>0</v>
      </c>
      <c r="G116" s="170" t="n">
        <f aca="false">E116*F116</f>
        <v>0</v>
      </c>
      <c r="H116" s="0"/>
      <c r="I116" s="0"/>
      <c r="O116" s="164" t="n">
        <v>2</v>
      </c>
      <c r="AA116" s="140" t="n">
        <v>1</v>
      </c>
      <c r="AB116" s="140" t="n">
        <v>5</v>
      </c>
      <c r="AC116" s="140" t="n">
        <v>5</v>
      </c>
      <c r="AZ116" s="140" t="n">
        <v>2</v>
      </c>
      <c r="BA116" s="140" t="n">
        <f aca="false">IF(AZ116=1,G116,0)</f>
        <v>0</v>
      </c>
      <c r="BB116" s="140" t="n">
        <f aca="false">IF(AZ116=2,G116,0)</f>
        <v>0</v>
      </c>
      <c r="BC116" s="140" t="n">
        <f aca="false">IF(AZ116=3,G116,0)</f>
        <v>0</v>
      </c>
      <c r="BD116" s="140" t="n">
        <f aca="false">IF(AZ116=4,G116,0)</f>
        <v>0</v>
      </c>
      <c r="BE116" s="140" t="n">
        <f aca="false">IF(AZ116=5,G116,0)</f>
        <v>0</v>
      </c>
      <c r="CA116" s="171" t="n">
        <v>1</v>
      </c>
      <c r="CB116" s="171" t="n">
        <v>5</v>
      </c>
      <c r="CZ116" s="140" t="n">
        <v>0</v>
      </c>
    </row>
    <row r="117" customFormat="false" ht="13.2" hidden="false" customHeight="false" outlineLevel="0" collapsed="false">
      <c r="A117" s="172"/>
      <c r="B117" s="173" t="s">
        <v>119</v>
      </c>
      <c r="C117" s="174" t="str">
        <f aca="false">CONCATENATE(B101," ",C101)</f>
        <v>721 Vnitřní kanalizace</v>
      </c>
      <c r="D117" s="175"/>
      <c r="E117" s="176"/>
      <c r="F117" s="177"/>
      <c r="G117" s="178" t="n">
        <f aca="false">SUM(G101:G116)</f>
        <v>0</v>
      </c>
      <c r="H117" s="0"/>
      <c r="I117" s="0"/>
      <c r="O117" s="164" t="n">
        <v>4</v>
      </c>
      <c r="AA117" s="0"/>
      <c r="AB117" s="0"/>
      <c r="AC117" s="0"/>
      <c r="AZ117" s="0"/>
      <c r="BA117" s="179" t="n">
        <f aca="false">SUM(BA101:BA116)</f>
        <v>0</v>
      </c>
      <c r="BB117" s="179" t="n">
        <f aca="false">SUM(BB101:BB116)</f>
        <v>0</v>
      </c>
      <c r="BC117" s="179" t="n">
        <f aca="false">SUM(BC101:BC116)</f>
        <v>0</v>
      </c>
      <c r="BD117" s="179" t="n">
        <f aca="false">SUM(BD101:BD116)</f>
        <v>0</v>
      </c>
      <c r="BE117" s="179" t="n">
        <f aca="false">SUM(BE101:BE116)</f>
        <v>0</v>
      </c>
      <c r="CA117" s="0"/>
      <c r="CB117" s="0"/>
      <c r="CZ117" s="0"/>
    </row>
    <row r="118" customFormat="false" ht="13.2" hidden="false" customHeight="false" outlineLevel="0" collapsed="false">
      <c r="A118" s="158" t="s">
        <v>79</v>
      </c>
      <c r="B118" s="159" t="s">
        <v>283</v>
      </c>
      <c r="C118" s="160" t="s">
        <v>284</v>
      </c>
      <c r="D118" s="161"/>
      <c r="E118" s="162"/>
      <c r="F118" s="162"/>
      <c r="G118" s="163"/>
      <c r="O118" s="164" t="n">
        <v>1</v>
      </c>
      <c r="AA118" s="0"/>
      <c r="AB118" s="0"/>
      <c r="AC118" s="0"/>
      <c r="AZ118" s="0"/>
      <c r="BA118" s="0"/>
      <c r="BB118" s="0"/>
      <c r="BC118" s="0"/>
      <c r="BD118" s="0"/>
      <c r="BE118" s="0"/>
      <c r="CA118" s="0"/>
      <c r="CB118" s="0"/>
      <c r="CZ118" s="0"/>
    </row>
    <row r="119" customFormat="false" ht="13.2" hidden="false" customHeight="false" outlineLevel="0" collapsed="false">
      <c r="A119" s="165" t="n">
        <v>90</v>
      </c>
      <c r="B119" s="166" t="s">
        <v>285</v>
      </c>
      <c r="C119" s="167" t="s">
        <v>286</v>
      </c>
      <c r="D119" s="168" t="s">
        <v>104</v>
      </c>
      <c r="E119" s="169" t="n">
        <v>250</v>
      </c>
      <c r="F119" s="169" t="n">
        <v>0</v>
      </c>
      <c r="G119" s="170" t="n">
        <f aca="false">E119*F119</f>
        <v>0</v>
      </c>
      <c r="H119" s="0"/>
      <c r="I119" s="0"/>
      <c r="O119" s="164" t="n">
        <v>2</v>
      </c>
      <c r="AA119" s="140" t="n">
        <v>1</v>
      </c>
      <c r="AB119" s="140" t="n">
        <v>7</v>
      </c>
      <c r="AC119" s="140" t="n">
        <v>7</v>
      </c>
      <c r="AZ119" s="140" t="n">
        <v>2</v>
      </c>
      <c r="BA119" s="140" t="n">
        <f aca="false">IF(AZ119=1,G119,0)</f>
        <v>0</v>
      </c>
      <c r="BB119" s="140" t="n">
        <f aca="false">IF(AZ119=2,G119,0)</f>
        <v>0</v>
      </c>
      <c r="BC119" s="140" t="n">
        <f aca="false">IF(AZ119=3,G119,0)</f>
        <v>0</v>
      </c>
      <c r="BD119" s="140" t="n">
        <f aca="false">IF(AZ119=4,G119,0)</f>
        <v>0</v>
      </c>
      <c r="BE119" s="140" t="n">
        <f aca="false">IF(AZ119=5,G119,0)</f>
        <v>0</v>
      </c>
      <c r="CA119" s="171" t="n">
        <v>1</v>
      </c>
      <c r="CB119" s="171" t="n">
        <v>7</v>
      </c>
      <c r="CZ119" s="140" t="n">
        <v>0</v>
      </c>
    </row>
    <row r="120" customFormat="false" ht="13.2" hidden="false" customHeight="false" outlineLevel="0" collapsed="false">
      <c r="A120" s="165" t="n">
        <v>91</v>
      </c>
      <c r="B120" s="166" t="s">
        <v>287</v>
      </c>
      <c r="C120" s="167" t="s">
        <v>288</v>
      </c>
      <c r="D120" s="168" t="s">
        <v>104</v>
      </c>
      <c r="E120" s="169" t="n">
        <v>130</v>
      </c>
      <c r="F120" s="169" t="n">
        <v>0</v>
      </c>
      <c r="G120" s="170" t="n">
        <f aca="false">E120*F120</f>
        <v>0</v>
      </c>
      <c r="H120" s="0"/>
      <c r="I120" s="0"/>
      <c r="O120" s="164" t="n">
        <v>2</v>
      </c>
      <c r="AA120" s="140" t="n">
        <v>1</v>
      </c>
      <c r="AB120" s="140" t="n">
        <v>7</v>
      </c>
      <c r="AC120" s="140" t="n">
        <v>7</v>
      </c>
      <c r="AZ120" s="140" t="n">
        <v>2</v>
      </c>
      <c r="BA120" s="140" t="n">
        <f aca="false">IF(AZ120=1,G120,0)</f>
        <v>0</v>
      </c>
      <c r="BB120" s="140" t="n">
        <f aca="false">IF(AZ120=2,G120,0)</f>
        <v>0</v>
      </c>
      <c r="BC120" s="140" t="n">
        <f aca="false">IF(AZ120=3,G120,0)</f>
        <v>0</v>
      </c>
      <c r="BD120" s="140" t="n">
        <f aca="false">IF(AZ120=4,G120,0)</f>
        <v>0</v>
      </c>
      <c r="BE120" s="140" t="n">
        <f aca="false">IF(AZ120=5,G120,0)</f>
        <v>0</v>
      </c>
      <c r="CA120" s="171" t="n">
        <v>1</v>
      </c>
      <c r="CB120" s="171" t="n">
        <v>7</v>
      </c>
      <c r="CZ120" s="140" t="n">
        <v>0</v>
      </c>
    </row>
    <row r="121" customFormat="false" ht="13.2" hidden="false" customHeight="false" outlineLevel="0" collapsed="false">
      <c r="A121" s="165" t="n">
        <v>92</v>
      </c>
      <c r="B121" s="166" t="s">
        <v>289</v>
      </c>
      <c r="C121" s="167" t="s">
        <v>290</v>
      </c>
      <c r="D121" s="168" t="s">
        <v>104</v>
      </c>
      <c r="E121" s="169" t="n">
        <v>38</v>
      </c>
      <c r="F121" s="169" t="n">
        <v>0</v>
      </c>
      <c r="G121" s="170" t="n">
        <f aca="false">E121*F121</f>
        <v>0</v>
      </c>
      <c r="H121" s="0"/>
      <c r="I121" s="0"/>
      <c r="O121" s="164" t="n">
        <v>2</v>
      </c>
      <c r="AA121" s="140" t="n">
        <v>1</v>
      </c>
      <c r="AB121" s="140" t="n">
        <v>7</v>
      </c>
      <c r="AC121" s="140" t="n">
        <v>7</v>
      </c>
      <c r="AZ121" s="140" t="n">
        <v>2</v>
      </c>
      <c r="BA121" s="140" t="n">
        <f aca="false">IF(AZ121=1,G121,0)</f>
        <v>0</v>
      </c>
      <c r="BB121" s="140" t="n">
        <f aca="false">IF(AZ121=2,G121,0)</f>
        <v>0</v>
      </c>
      <c r="BC121" s="140" t="n">
        <f aca="false">IF(AZ121=3,G121,0)</f>
        <v>0</v>
      </c>
      <c r="BD121" s="140" t="n">
        <f aca="false">IF(AZ121=4,G121,0)</f>
        <v>0</v>
      </c>
      <c r="BE121" s="140" t="n">
        <f aca="false">IF(AZ121=5,G121,0)</f>
        <v>0</v>
      </c>
      <c r="CA121" s="171" t="n">
        <v>1</v>
      </c>
      <c r="CB121" s="171" t="n">
        <v>7</v>
      </c>
      <c r="CZ121" s="140" t="n">
        <v>0</v>
      </c>
    </row>
    <row r="122" customFormat="false" ht="13.2" hidden="false" customHeight="false" outlineLevel="0" collapsed="false">
      <c r="A122" s="165" t="n">
        <v>93</v>
      </c>
      <c r="B122" s="166" t="s">
        <v>291</v>
      </c>
      <c r="C122" s="167" t="s">
        <v>292</v>
      </c>
      <c r="D122" s="168" t="s">
        <v>104</v>
      </c>
      <c r="E122" s="169" t="n">
        <v>22</v>
      </c>
      <c r="F122" s="169" t="n">
        <v>0</v>
      </c>
      <c r="G122" s="170" t="n">
        <f aca="false">E122*F122</f>
        <v>0</v>
      </c>
      <c r="H122" s="0"/>
      <c r="I122" s="0"/>
      <c r="O122" s="164" t="n">
        <v>2</v>
      </c>
      <c r="AA122" s="140" t="n">
        <v>1</v>
      </c>
      <c r="AB122" s="140" t="n">
        <v>7</v>
      </c>
      <c r="AC122" s="140" t="n">
        <v>7</v>
      </c>
      <c r="AZ122" s="140" t="n">
        <v>2</v>
      </c>
      <c r="BA122" s="140" t="n">
        <f aca="false">IF(AZ122=1,G122,0)</f>
        <v>0</v>
      </c>
      <c r="BB122" s="140" t="n">
        <f aca="false">IF(AZ122=2,G122,0)</f>
        <v>0</v>
      </c>
      <c r="BC122" s="140" t="n">
        <f aca="false">IF(AZ122=3,G122,0)</f>
        <v>0</v>
      </c>
      <c r="BD122" s="140" t="n">
        <f aca="false">IF(AZ122=4,G122,0)</f>
        <v>0</v>
      </c>
      <c r="BE122" s="140" t="n">
        <f aca="false">IF(AZ122=5,G122,0)</f>
        <v>0</v>
      </c>
      <c r="CA122" s="171" t="n">
        <v>1</v>
      </c>
      <c r="CB122" s="171" t="n">
        <v>7</v>
      </c>
      <c r="CZ122" s="140" t="n">
        <v>0</v>
      </c>
    </row>
    <row r="123" customFormat="false" ht="20.4" hidden="false" customHeight="false" outlineLevel="0" collapsed="false">
      <c r="A123" s="165" t="n">
        <v>94</v>
      </c>
      <c r="B123" s="166" t="s">
        <v>293</v>
      </c>
      <c r="C123" s="167" t="s">
        <v>294</v>
      </c>
      <c r="D123" s="168" t="s">
        <v>104</v>
      </c>
      <c r="E123" s="169" t="n">
        <v>250</v>
      </c>
      <c r="F123" s="169" t="n">
        <v>0</v>
      </c>
      <c r="G123" s="170" t="n">
        <f aca="false">E123*F123</f>
        <v>0</v>
      </c>
      <c r="H123" s="0"/>
      <c r="I123" s="0"/>
      <c r="O123" s="164" t="n">
        <v>2</v>
      </c>
      <c r="AA123" s="140" t="n">
        <v>1</v>
      </c>
      <c r="AB123" s="140" t="n">
        <v>7</v>
      </c>
      <c r="AC123" s="140" t="n">
        <v>7</v>
      </c>
      <c r="AZ123" s="140" t="n">
        <v>2</v>
      </c>
      <c r="BA123" s="140" t="n">
        <f aca="false">IF(AZ123=1,G123,0)</f>
        <v>0</v>
      </c>
      <c r="BB123" s="140" t="n">
        <f aca="false">IF(AZ123=2,G123,0)</f>
        <v>0</v>
      </c>
      <c r="BC123" s="140" t="n">
        <f aca="false">IF(AZ123=3,G123,0)</f>
        <v>0</v>
      </c>
      <c r="BD123" s="140" t="n">
        <f aca="false">IF(AZ123=4,G123,0)</f>
        <v>0</v>
      </c>
      <c r="BE123" s="140" t="n">
        <f aca="false">IF(AZ123=5,G123,0)</f>
        <v>0</v>
      </c>
      <c r="CA123" s="171" t="n">
        <v>1</v>
      </c>
      <c r="CB123" s="171" t="n">
        <v>7</v>
      </c>
      <c r="CZ123" s="140" t="n">
        <v>0</v>
      </c>
    </row>
    <row r="124" customFormat="false" ht="20.4" hidden="false" customHeight="false" outlineLevel="0" collapsed="false">
      <c r="A124" s="165" t="n">
        <v>95</v>
      </c>
      <c r="B124" s="166" t="s">
        <v>293</v>
      </c>
      <c r="C124" s="167" t="s">
        <v>294</v>
      </c>
      <c r="D124" s="168" t="s">
        <v>104</v>
      </c>
      <c r="E124" s="169" t="n">
        <v>130</v>
      </c>
      <c r="F124" s="169" t="n">
        <v>0</v>
      </c>
      <c r="G124" s="170" t="n">
        <f aca="false">E124*F124</f>
        <v>0</v>
      </c>
      <c r="H124" s="0"/>
      <c r="I124" s="0"/>
      <c r="O124" s="164" t="n">
        <v>2</v>
      </c>
      <c r="AA124" s="140" t="n">
        <v>1</v>
      </c>
      <c r="AB124" s="140" t="n">
        <v>7</v>
      </c>
      <c r="AC124" s="140" t="n">
        <v>7</v>
      </c>
      <c r="AZ124" s="140" t="n">
        <v>2</v>
      </c>
      <c r="BA124" s="140" t="n">
        <f aca="false">IF(AZ124=1,G124,0)</f>
        <v>0</v>
      </c>
      <c r="BB124" s="140" t="n">
        <f aca="false">IF(AZ124=2,G124,0)</f>
        <v>0</v>
      </c>
      <c r="BC124" s="140" t="n">
        <f aca="false">IF(AZ124=3,G124,0)</f>
        <v>0</v>
      </c>
      <c r="BD124" s="140" t="n">
        <f aca="false">IF(AZ124=4,G124,0)</f>
        <v>0</v>
      </c>
      <c r="BE124" s="140" t="n">
        <f aca="false">IF(AZ124=5,G124,0)</f>
        <v>0</v>
      </c>
      <c r="CA124" s="171" t="n">
        <v>1</v>
      </c>
      <c r="CB124" s="171" t="n">
        <v>7</v>
      </c>
      <c r="CZ124" s="140" t="n">
        <v>0</v>
      </c>
    </row>
    <row r="125" customFormat="false" ht="20.4" hidden="false" customHeight="false" outlineLevel="0" collapsed="false">
      <c r="A125" s="165" t="n">
        <v>96</v>
      </c>
      <c r="B125" s="166" t="s">
        <v>293</v>
      </c>
      <c r="C125" s="167" t="s">
        <v>294</v>
      </c>
      <c r="D125" s="168" t="s">
        <v>104</v>
      </c>
      <c r="E125" s="169" t="n">
        <v>38</v>
      </c>
      <c r="F125" s="169" t="n">
        <v>0</v>
      </c>
      <c r="G125" s="170" t="n">
        <f aca="false">E125*F125</f>
        <v>0</v>
      </c>
      <c r="H125" s="0"/>
      <c r="I125" s="0"/>
      <c r="O125" s="164" t="n">
        <v>2</v>
      </c>
      <c r="AA125" s="140" t="n">
        <v>1</v>
      </c>
      <c r="AB125" s="140" t="n">
        <v>7</v>
      </c>
      <c r="AC125" s="140" t="n">
        <v>7</v>
      </c>
      <c r="AZ125" s="140" t="n">
        <v>2</v>
      </c>
      <c r="BA125" s="140" t="n">
        <f aca="false">IF(AZ125=1,G125,0)</f>
        <v>0</v>
      </c>
      <c r="BB125" s="140" t="n">
        <f aca="false">IF(AZ125=2,G125,0)</f>
        <v>0</v>
      </c>
      <c r="BC125" s="140" t="n">
        <f aca="false">IF(AZ125=3,G125,0)</f>
        <v>0</v>
      </c>
      <c r="BD125" s="140" t="n">
        <f aca="false">IF(AZ125=4,G125,0)</f>
        <v>0</v>
      </c>
      <c r="BE125" s="140" t="n">
        <f aca="false">IF(AZ125=5,G125,0)</f>
        <v>0</v>
      </c>
      <c r="CA125" s="171" t="n">
        <v>1</v>
      </c>
      <c r="CB125" s="171" t="n">
        <v>7</v>
      </c>
      <c r="CZ125" s="140" t="n">
        <v>0</v>
      </c>
    </row>
    <row r="126" customFormat="false" ht="20.4" hidden="false" customHeight="false" outlineLevel="0" collapsed="false">
      <c r="A126" s="165" t="n">
        <v>97</v>
      </c>
      <c r="B126" s="166" t="s">
        <v>293</v>
      </c>
      <c r="C126" s="167" t="s">
        <v>294</v>
      </c>
      <c r="D126" s="168" t="s">
        <v>104</v>
      </c>
      <c r="E126" s="169" t="n">
        <v>22</v>
      </c>
      <c r="F126" s="169" t="n">
        <v>0</v>
      </c>
      <c r="G126" s="170" t="n">
        <f aca="false">E126*F126</f>
        <v>0</v>
      </c>
      <c r="H126" s="0"/>
      <c r="I126" s="0"/>
      <c r="O126" s="164" t="n">
        <v>2</v>
      </c>
      <c r="AA126" s="140" t="n">
        <v>1</v>
      </c>
      <c r="AB126" s="140" t="n">
        <v>7</v>
      </c>
      <c r="AC126" s="140" t="n">
        <v>7</v>
      </c>
      <c r="AZ126" s="140" t="n">
        <v>2</v>
      </c>
      <c r="BA126" s="140" t="n">
        <f aca="false">IF(AZ126=1,G126,0)</f>
        <v>0</v>
      </c>
      <c r="BB126" s="140" t="n">
        <f aca="false">IF(AZ126=2,G126,0)</f>
        <v>0</v>
      </c>
      <c r="BC126" s="140" t="n">
        <f aca="false">IF(AZ126=3,G126,0)</f>
        <v>0</v>
      </c>
      <c r="BD126" s="140" t="n">
        <f aca="false">IF(AZ126=4,G126,0)</f>
        <v>0</v>
      </c>
      <c r="BE126" s="140" t="n">
        <f aca="false">IF(AZ126=5,G126,0)</f>
        <v>0</v>
      </c>
      <c r="CA126" s="171" t="n">
        <v>1</v>
      </c>
      <c r="CB126" s="171" t="n">
        <v>7</v>
      </c>
      <c r="CZ126" s="140" t="n">
        <v>0</v>
      </c>
    </row>
    <row r="127" customFormat="false" ht="13.2" hidden="false" customHeight="false" outlineLevel="0" collapsed="false">
      <c r="A127" s="165" t="n">
        <v>98</v>
      </c>
      <c r="B127" s="166" t="s">
        <v>295</v>
      </c>
      <c r="C127" s="167" t="s">
        <v>296</v>
      </c>
      <c r="D127" s="168" t="s">
        <v>87</v>
      </c>
      <c r="E127" s="169" t="n">
        <v>16</v>
      </c>
      <c r="F127" s="169" t="n">
        <v>0</v>
      </c>
      <c r="G127" s="170" t="n">
        <f aca="false">E127*F127</f>
        <v>0</v>
      </c>
      <c r="H127" s="0"/>
      <c r="I127" s="0"/>
      <c r="O127" s="164" t="n">
        <v>2</v>
      </c>
      <c r="AA127" s="140" t="n">
        <v>1</v>
      </c>
      <c r="AB127" s="140" t="n">
        <v>7</v>
      </c>
      <c r="AC127" s="140" t="n">
        <v>7</v>
      </c>
      <c r="AZ127" s="140" t="n">
        <v>2</v>
      </c>
      <c r="BA127" s="140" t="n">
        <f aca="false">IF(AZ127=1,G127,0)</f>
        <v>0</v>
      </c>
      <c r="BB127" s="140" t="n">
        <f aca="false">IF(AZ127=2,G127,0)</f>
        <v>0</v>
      </c>
      <c r="BC127" s="140" t="n">
        <f aca="false">IF(AZ127=3,G127,0)</f>
        <v>0</v>
      </c>
      <c r="BD127" s="140" t="n">
        <f aca="false">IF(AZ127=4,G127,0)</f>
        <v>0</v>
      </c>
      <c r="BE127" s="140" t="n">
        <f aca="false">IF(AZ127=5,G127,0)</f>
        <v>0</v>
      </c>
      <c r="CA127" s="171" t="n">
        <v>1</v>
      </c>
      <c r="CB127" s="171" t="n">
        <v>7</v>
      </c>
      <c r="CZ127" s="140" t="n">
        <v>0.00065</v>
      </c>
    </row>
    <row r="128" customFormat="false" ht="13.2" hidden="false" customHeight="false" outlineLevel="0" collapsed="false">
      <c r="A128" s="165" t="n">
        <v>99</v>
      </c>
      <c r="B128" s="166" t="s">
        <v>297</v>
      </c>
      <c r="C128" s="167" t="s">
        <v>298</v>
      </c>
      <c r="D128" s="168" t="s">
        <v>299</v>
      </c>
      <c r="E128" s="169" t="n">
        <v>29</v>
      </c>
      <c r="F128" s="169" t="n">
        <v>0</v>
      </c>
      <c r="G128" s="170" t="n">
        <f aca="false">E128*F128</f>
        <v>0</v>
      </c>
      <c r="H128" s="0"/>
      <c r="I128" s="0"/>
      <c r="O128" s="164" t="n">
        <v>2</v>
      </c>
      <c r="AA128" s="140" t="n">
        <v>1</v>
      </c>
      <c r="AB128" s="140" t="n">
        <v>7</v>
      </c>
      <c r="AC128" s="140" t="n">
        <v>7</v>
      </c>
      <c r="AZ128" s="140" t="n">
        <v>2</v>
      </c>
      <c r="BA128" s="140" t="n">
        <f aca="false">IF(AZ128=1,G128,0)</f>
        <v>0</v>
      </c>
      <c r="BB128" s="140" t="n">
        <f aca="false">IF(AZ128=2,G128,0)</f>
        <v>0</v>
      </c>
      <c r="BC128" s="140" t="n">
        <f aca="false">IF(AZ128=3,G128,0)</f>
        <v>0</v>
      </c>
      <c r="BD128" s="140" t="n">
        <f aca="false">IF(AZ128=4,G128,0)</f>
        <v>0</v>
      </c>
      <c r="BE128" s="140" t="n">
        <f aca="false">IF(AZ128=5,G128,0)</f>
        <v>0</v>
      </c>
      <c r="CA128" s="171" t="n">
        <v>1</v>
      </c>
      <c r="CB128" s="171" t="n">
        <v>7</v>
      </c>
      <c r="CZ128" s="140" t="n">
        <v>0.00152</v>
      </c>
    </row>
    <row r="129" customFormat="false" ht="13.2" hidden="false" customHeight="false" outlineLevel="0" collapsed="false">
      <c r="A129" s="165" t="n">
        <v>100</v>
      </c>
      <c r="B129" s="166" t="s">
        <v>300</v>
      </c>
      <c r="C129" s="167" t="s">
        <v>301</v>
      </c>
      <c r="D129" s="168" t="s">
        <v>87</v>
      </c>
      <c r="E129" s="169" t="n">
        <v>30</v>
      </c>
      <c r="F129" s="169" t="n">
        <v>0</v>
      </c>
      <c r="G129" s="170" t="n">
        <f aca="false">E129*F129</f>
        <v>0</v>
      </c>
      <c r="H129" s="0"/>
      <c r="I129" s="0"/>
      <c r="O129" s="164" t="n">
        <v>2</v>
      </c>
      <c r="AA129" s="140" t="n">
        <v>1</v>
      </c>
      <c r="AB129" s="140" t="n">
        <v>7</v>
      </c>
      <c r="AC129" s="140" t="n">
        <v>7</v>
      </c>
      <c r="AZ129" s="140" t="n">
        <v>2</v>
      </c>
      <c r="BA129" s="140" t="n">
        <f aca="false">IF(AZ129=1,G129,0)</f>
        <v>0</v>
      </c>
      <c r="BB129" s="140" t="n">
        <f aca="false">IF(AZ129=2,G129,0)</f>
        <v>0</v>
      </c>
      <c r="BC129" s="140" t="n">
        <f aca="false">IF(AZ129=3,G129,0)</f>
        <v>0</v>
      </c>
      <c r="BD129" s="140" t="n">
        <f aca="false">IF(AZ129=4,G129,0)</f>
        <v>0</v>
      </c>
      <c r="BE129" s="140" t="n">
        <f aca="false">IF(AZ129=5,G129,0)</f>
        <v>0</v>
      </c>
      <c r="CA129" s="171" t="n">
        <v>1</v>
      </c>
      <c r="CB129" s="171" t="n">
        <v>7</v>
      </c>
      <c r="CZ129" s="140" t="n">
        <v>0</v>
      </c>
    </row>
    <row r="130" customFormat="false" ht="13.2" hidden="false" customHeight="false" outlineLevel="0" collapsed="false">
      <c r="A130" s="165" t="n">
        <v>101</v>
      </c>
      <c r="B130" s="166" t="s">
        <v>302</v>
      </c>
      <c r="C130" s="167" t="s">
        <v>303</v>
      </c>
      <c r="D130" s="168" t="s">
        <v>87</v>
      </c>
      <c r="E130" s="169" t="n">
        <v>1</v>
      </c>
      <c r="F130" s="169" t="n">
        <v>0</v>
      </c>
      <c r="G130" s="170" t="n">
        <f aca="false">E130*F130</f>
        <v>0</v>
      </c>
      <c r="H130" s="0"/>
      <c r="I130" s="0"/>
      <c r="O130" s="164" t="n">
        <v>2</v>
      </c>
      <c r="AA130" s="140" t="n">
        <v>1</v>
      </c>
      <c r="AB130" s="140" t="n">
        <v>7</v>
      </c>
      <c r="AC130" s="140" t="n">
        <v>7</v>
      </c>
      <c r="AZ130" s="140" t="n">
        <v>2</v>
      </c>
      <c r="BA130" s="140" t="n">
        <f aca="false">IF(AZ130=1,G130,0)</f>
        <v>0</v>
      </c>
      <c r="BB130" s="140" t="n">
        <f aca="false">IF(AZ130=2,G130,0)</f>
        <v>0</v>
      </c>
      <c r="BC130" s="140" t="n">
        <f aca="false">IF(AZ130=3,G130,0)</f>
        <v>0</v>
      </c>
      <c r="BD130" s="140" t="n">
        <f aca="false">IF(AZ130=4,G130,0)</f>
        <v>0</v>
      </c>
      <c r="BE130" s="140" t="n">
        <f aca="false">IF(AZ130=5,G130,0)</f>
        <v>0</v>
      </c>
      <c r="CA130" s="171" t="n">
        <v>1</v>
      </c>
      <c r="CB130" s="171" t="n">
        <v>7</v>
      </c>
      <c r="CZ130" s="140" t="n">
        <v>0.00042</v>
      </c>
    </row>
    <row r="131" customFormat="false" ht="13.2" hidden="false" customHeight="false" outlineLevel="0" collapsed="false">
      <c r="A131" s="165" t="n">
        <v>102</v>
      </c>
      <c r="B131" s="166" t="s">
        <v>304</v>
      </c>
      <c r="C131" s="167" t="s">
        <v>305</v>
      </c>
      <c r="D131" s="168" t="s">
        <v>87</v>
      </c>
      <c r="E131" s="169" t="n">
        <v>13</v>
      </c>
      <c r="F131" s="169" t="n">
        <v>0</v>
      </c>
      <c r="G131" s="170" t="n">
        <f aca="false">E131*F131</f>
        <v>0</v>
      </c>
      <c r="H131" s="0"/>
      <c r="I131" s="0"/>
      <c r="O131" s="164" t="n">
        <v>2</v>
      </c>
      <c r="AA131" s="140" t="n">
        <v>1</v>
      </c>
      <c r="AB131" s="140" t="n">
        <v>7</v>
      </c>
      <c r="AC131" s="140" t="n">
        <v>7</v>
      </c>
      <c r="AZ131" s="140" t="n">
        <v>2</v>
      </c>
      <c r="BA131" s="140" t="n">
        <f aca="false">IF(AZ131=1,G131,0)</f>
        <v>0</v>
      </c>
      <c r="BB131" s="140" t="n">
        <f aca="false">IF(AZ131=2,G131,0)</f>
        <v>0</v>
      </c>
      <c r="BC131" s="140" t="n">
        <f aca="false">IF(AZ131=3,G131,0)</f>
        <v>0</v>
      </c>
      <c r="BD131" s="140" t="n">
        <f aca="false">IF(AZ131=4,G131,0)</f>
        <v>0</v>
      </c>
      <c r="BE131" s="140" t="n">
        <f aca="false">IF(AZ131=5,G131,0)</f>
        <v>0</v>
      </c>
      <c r="CA131" s="171" t="n">
        <v>1</v>
      </c>
      <c r="CB131" s="171" t="n">
        <v>7</v>
      </c>
      <c r="CZ131" s="140" t="n">
        <v>0.0002</v>
      </c>
    </row>
    <row r="132" customFormat="false" ht="13.2" hidden="false" customHeight="false" outlineLevel="0" collapsed="false">
      <c r="A132" s="165" t="n">
        <v>103</v>
      </c>
      <c r="B132" s="166" t="s">
        <v>306</v>
      </c>
      <c r="C132" s="167" t="s">
        <v>307</v>
      </c>
      <c r="D132" s="168" t="s">
        <v>87</v>
      </c>
      <c r="E132" s="169" t="n">
        <v>8</v>
      </c>
      <c r="F132" s="169" t="n">
        <v>0</v>
      </c>
      <c r="G132" s="170" t="n">
        <f aca="false">E132*F132</f>
        <v>0</v>
      </c>
      <c r="H132" s="0"/>
      <c r="I132" s="0"/>
      <c r="O132" s="164" t="n">
        <v>2</v>
      </c>
      <c r="AA132" s="140" t="n">
        <v>1</v>
      </c>
      <c r="AB132" s="140" t="n">
        <v>7</v>
      </c>
      <c r="AC132" s="140" t="n">
        <v>7</v>
      </c>
      <c r="AZ132" s="140" t="n">
        <v>2</v>
      </c>
      <c r="BA132" s="140" t="n">
        <f aca="false">IF(AZ132=1,G132,0)</f>
        <v>0</v>
      </c>
      <c r="BB132" s="140" t="n">
        <f aca="false">IF(AZ132=2,G132,0)</f>
        <v>0</v>
      </c>
      <c r="BC132" s="140" t="n">
        <f aca="false">IF(AZ132=3,G132,0)</f>
        <v>0</v>
      </c>
      <c r="BD132" s="140" t="n">
        <f aca="false">IF(AZ132=4,G132,0)</f>
        <v>0</v>
      </c>
      <c r="BE132" s="140" t="n">
        <f aca="false">IF(AZ132=5,G132,0)</f>
        <v>0</v>
      </c>
      <c r="CA132" s="171" t="n">
        <v>1</v>
      </c>
      <c r="CB132" s="171" t="n">
        <v>7</v>
      </c>
      <c r="CZ132" s="140" t="n">
        <v>0.00032</v>
      </c>
    </row>
    <row r="133" customFormat="false" ht="13.2" hidden="false" customHeight="false" outlineLevel="0" collapsed="false">
      <c r="A133" s="165" t="n">
        <v>104</v>
      </c>
      <c r="B133" s="166" t="s">
        <v>308</v>
      </c>
      <c r="C133" s="167" t="s">
        <v>309</v>
      </c>
      <c r="D133" s="168" t="s">
        <v>87</v>
      </c>
      <c r="E133" s="169" t="n">
        <v>1</v>
      </c>
      <c r="F133" s="169" t="n">
        <v>0</v>
      </c>
      <c r="G133" s="170" t="n">
        <f aca="false">E133*F133</f>
        <v>0</v>
      </c>
      <c r="H133" s="0"/>
      <c r="I133" s="0"/>
      <c r="O133" s="164" t="n">
        <v>2</v>
      </c>
      <c r="AA133" s="140" t="n">
        <v>1</v>
      </c>
      <c r="AB133" s="140" t="n">
        <v>7</v>
      </c>
      <c r="AC133" s="140" t="n">
        <v>7</v>
      </c>
      <c r="AZ133" s="140" t="n">
        <v>2</v>
      </c>
      <c r="BA133" s="140" t="n">
        <f aca="false">IF(AZ133=1,G133,0)</f>
        <v>0</v>
      </c>
      <c r="BB133" s="140" t="n">
        <f aca="false">IF(AZ133=2,G133,0)</f>
        <v>0</v>
      </c>
      <c r="BC133" s="140" t="n">
        <f aca="false">IF(AZ133=3,G133,0)</f>
        <v>0</v>
      </c>
      <c r="BD133" s="140" t="n">
        <f aca="false">IF(AZ133=4,G133,0)</f>
        <v>0</v>
      </c>
      <c r="BE133" s="140" t="n">
        <f aca="false">IF(AZ133=5,G133,0)</f>
        <v>0</v>
      </c>
      <c r="CA133" s="171" t="n">
        <v>1</v>
      </c>
      <c r="CB133" s="171" t="n">
        <v>7</v>
      </c>
      <c r="CZ133" s="140" t="n">
        <v>0.00052</v>
      </c>
    </row>
    <row r="134" customFormat="false" ht="13.2" hidden="false" customHeight="false" outlineLevel="0" collapsed="false">
      <c r="A134" s="165" t="n">
        <v>105</v>
      </c>
      <c r="B134" s="166" t="s">
        <v>310</v>
      </c>
      <c r="C134" s="167" t="s">
        <v>311</v>
      </c>
      <c r="D134" s="168" t="s">
        <v>87</v>
      </c>
      <c r="E134" s="169" t="n">
        <v>2</v>
      </c>
      <c r="F134" s="169" t="n">
        <v>0</v>
      </c>
      <c r="G134" s="170" t="n">
        <f aca="false">E134*F134</f>
        <v>0</v>
      </c>
      <c r="H134" s="0"/>
      <c r="I134" s="0"/>
      <c r="O134" s="164" t="n">
        <v>2</v>
      </c>
      <c r="AA134" s="140" t="n">
        <v>1</v>
      </c>
      <c r="AB134" s="140" t="n">
        <v>7</v>
      </c>
      <c r="AC134" s="140" t="n">
        <v>7</v>
      </c>
      <c r="AZ134" s="140" t="n">
        <v>2</v>
      </c>
      <c r="BA134" s="140" t="n">
        <f aca="false">IF(AZ134=1,G134,0)</f>
        <v>0</v>
      </c>
      <c r="BB134" s="140" t="n">
        <f aca="false">IF(AZ134=2,G134,0)</f>
        <v>0</v>
      </c>
      <c r="BC134" s="140" t="n">
        <f aca="false">IF(AZ134=3,G134,0)</f>
        <v>0</v>
      </c>
      <c r="BD134" s="140" t="n">
        <f aca="false">IF(AZ134=4,G134,0)</f>
        <v>0</v>
      </c>
      <c r="BE134" s="140" t="n">
        <f aca="false">IF(AZ134=5,G134,0)</f>
        <v>0</v>
      </c>
      <c r="CA134" s="171" t="n">
        <v>1</v>
      </c>
      <c r="CB134" s="171" t="n">
        <v>7</v>
      </c>
      <c r="CZ134" s="140" t="n">
        <v>0.00077</v>
      </c>
    </row>
    <row r="135" customFormat="false" ht="13.2" hidden="false" customHeight="false" outlineLevel="0" collapsed="false">
      <c r="A135" s="165" t="n">
        <v>106</v>
      </c>
      <c r="B135" s="166" t="s">
        <v>312</v>
      </c>
      <c r="C135" s="167" t="s">
        <v>313</v>
      </c>
      <c r="D135" s="168" t="s">
        <v>104</v>
      </c>
      <c r="E135" s="169" t="n">
        <v>440</v>
      </c>
      <c r="F135" s="169" t="n">
        <v>0</v>
      </c>
      <c r="G135" s="170" t="n">
        <f aca="false">E135*F135</f>
        <v>0</v>
      </c>
      <c r="H135" s="0"/>
      <c r="I135" s="0"/>
      <c r="O135" s="164" t="n">
        <v>2</v>
      </c>
      <c r="AA135" s="140" t="n">
        <v>1</v>
      </c>
      <c r="AB135" s="140" t="n">
        <v>7</v>
      </c>
      <c r="AC135" s="140" t="n">
        <v>7</v>
      </c>
      <c r="AZ135" s="140" t="n">
        <v>2</v>
      </c>
      <c r="BA135" s="140" t="n">
        <f aca="false">IF(AZ135=1,G135,0)</f>
        <v>0</v>
      </c>
      <c r="BB135" s="140" t="n">
        <f aca="false">IF(AZ135=2,G135,0)</f>
        <v>0</v>
      </c>
      <c r="BC135" s="140" t="n">
        <f aca="false">IF(AZ135=3,G135,0)</f>
        <v>0</v>
      </c>
      <c r="BD135" s="140" t="n">
        <f aca="false">IF(AZ135=4,G135,0)</f>
        <v>0</v>
      </c>
      <c r="BE135" s="140" t="n">
        <f aca="false">IF(AZ135=5,G135,0)</f>
        <v>0</v>
      </c>
      <c r="CA135" s="171" t="n">
        <v>1</v>
      </c>
      <c r="CB135" s="171" t="n">
        <v>7</v>
      </c>
      <c r="CZ135" s="140" t="n">
        <v>0.00018</v>
      </c>
    </row>
    <row r="136" customFormat="false" ht="13.2" hidden="false" customHeight="false" outlineLevel="0" collapsed="false">
      <c r="A136" s="165" t="n">
        <v>107</v>
      </c>
      <c r="B136" s="166" t="s">
        <v>314</v>
      </c>
      <c r="C136" s="167" t="s">
        <v>315</v>
      </c>
      <c r="D136" s="168" t="s">
        <v>104</v>
      </c>
      <c r="E136" s="169" t="n">
        <v>440</v>
      </c>
      <c r="F136" s="169" t="n">
        <v>0</v>
      </c>
      <c r="G136" s="170" t="n">
        <f aca="false">E136*F136</f>
        <v>0</v>
      </c>
      <c r="H136" s="0"/>
      <c r="I136" s="0"/>
      <c r="O136" s="164" t="n">
        <v>2</v>
      </c>
      <c r="AA136" s="140" t="n">
        <v>1</v>
      </c>
      <c r="AB136" s="140" t="n">
        <v>7</v>
      </c>
      <c r="AC136" s="140" t="n">
        <v>7</v>
      </c>
      <c r="AZ136" s="140" t="n">
        <v>2</v>
      </c>
      <c r="BA136" s="140" t="n">
        <f aca="false">IF(AZ136=1,G136,0)</f>
        <v>0</v>
      </c>
      <c r="BB136" s="140" t="n">
        <f aca="false">IF(AZ136=2,G136,0)</f>
        <v>0</v>
      </c>
      <c r="BC136" s="140" t="n">
        <f aca="false">IF(AZ136=3,G136,0)</f>
        <v>0</v>
      </c>
      <c r="BD136" s="140" t="n">
        <f aca="false">IF(AZ136=4,G136,0)</f>
        <v>0</v>
      </c>
      <c r="BE136" s="140" t="n">
        <f aca="false">IF(AZ136=5,G136,0)</f>
        <v>0</v>
      </c>
      <c r="CA136" s="171" t="n">
        <v>1</v>
      </c>
      <c r="CB136" s="171" t="n">
        <v>7</v>
      </c>
      <c r="CZ136" s="140" t="n">
        <v>1E-005</v>
      </c>
    </row>
    <row r="137" customFormat="false" ht="13.2" hidden="false" customHeight="false" outlineLevel="0" collapsed="false">
      <c r="A137" s="165" t="n">
        <v>108</v>
      </c>
      <c r="B137" s="166" t="s">
        <v>316</v>
      </c>
      <c r="C137" s="167" t="s">
        <v>317</v>
      </c>
      <c r="D137" s="168" t="s">
        <v>214</v>
      </c>
      <c r="E137" s="169" t="n">
        <v>34</v>
      </c>
      <c r="F137" s="169" t="n">
        <v>0</v>
      </c>
      <c r="G137" s="170" t="n">
        <f aca="false">E137*F137</f>
        <v>0</v>
      </c>
      <c r="H137" s="0"/>
      <c r="I137" s="0"/>
      <c r="O137" s="164" t="n">
        <v>2</v>
      </c>
      <c r="AA137" s="140" t="n">
        <v>1</v>
      </c>
      <c r="AB137" s="140" t="n">
        <v>7</v>
      </c>
      <c r="AC137" s="140" t="n">
        <v>7</v>
      </c>
      <c r="AZ137" s="140" t="n">
        <v>2</v>
      </c>
      <c r="BA137" s="140" t="n">
        <f aca="false">IF(AZ137=1,G137,0)</f>
        <v>0</v>
      </c>
      <c r="BB137" s="140" t="n">
        <f aca="false">IF(AZ137=2,G137,0)</f>
        <v>0</v>
      </c>
      <c r="BC137" s="140" t="n">
        <f aca="false">IF(AZ137=3,G137,0)</f>
        <v>0</v>
      </c>
      <c r="BD137" s="140" t="n">
        <f aca="false">IF(AZ137=4,G137,0)</f>
        <v>0</v>
      </c>
      <c r="BE137" s="140" t="n">
        <f aca="false">IF(AZ137=5,G137,0)</f>
        <v>0</v>
      </c>
      <c r="CA137" s="171" t="n">
        <v>1</v>
      </c>
      <c r="CB137" s="171" t="n">
        <v>7</v>
      </c>
      <c r="CZ137" s="140" t="n">
        <v>0.00029</v>
      </c>
    </row>
    <row r="138" customFormat="false" ht="13.2" hidden="false" customHeight="false" outlineLevel="0" collapsed="false">
      <c r="A138" s="165" t="n">
        <v>109</v>
      </c>
      <c r="B138" s="166" t="s">
        <v>318</v>
      </c>
      <c r="C138" s="167" t="s">
        <v>319</v>
      </c>
      <c r="D138" s="168" t="s">
        <v>233</v>
      </c>
      <c r="E138" s="169" t="n">
        <v>30</v>
      </c>
      <c r="F138" s="169" t="n">
        <v>0</v>
      </c>
      <c r="G138" s="170" t="n">
        <f aca="false">E138*F138</f>
        <v>0</v>
      </c>
      <c r="H138" s="0"/>
      <c r="I138" s="0"/>
      <c r="O138" s="164" t="n">
        <v>2</v>
      </c>
      <c r="AA138" s="140" t="n">
        <v>12</v>
      </c>
      <c r="AB138" s="140" t="n">
        <v>0</v>
      </c>
      <c r="AC138" s="140" t="n">
        <v>110</v>
      </c>
      <c r="AZ138" s="140" t="n">
        <v>2</v>
      </c>
      <c r="BA138" s="140" t="n">
        <f aca="false">IF(AZ138=1,G138,0)</f>
        <v>0</v>
      </c>
      <c r="BB138" s="140" t="n">
        <f aca="false">IF(AZ138=2,G138,0)</f>
        <v>0</v>
      </c>
      <c r="BC138" s="140" t="n">
        <f aca="false">IF(AZ138=3,G138,0)</f>
        <v>0</v>
      </c>
      <c r="BD138" s="140" t="n">
        <f aca="false">IF(AZ138=4,G138,0)</f>
        <v>0</v>
      </c>
      <c r="BE138" s="140" t="n">
        <f aca="false">IF(AZ138=5,G138,0)</f>
        <v>0</v>
      </c>
      <c r="CA138" s="171" t="n">
        <v>12</v>
      </c>
      <c r="CB138" s="171" t="n">
        <v>0</v>
      </c>
      <c r="CZ138" s="140" t="n">
        <v>0</v>
      </c>
    </row>
    <row r="139" customFormat="false" ht="13.2" hidden="false" customHeight="false" outlineLevel="0" collapsed="false">
      <c r="A139" s="165" t="n">
        <v>110</v>
      </c>
      <c r="B139" s="166" t="s">
        <v>320</v>
      </c>
      <c r="C139" s="167" t="s">
        <v>321</v>
      </c>
      <c r="D139" s="168" t="s">
        <v>280</v>
      </c>
      <c r="E139" s="169" t="n">
        <v>1</v>
      </c>
      <c r="F139" s="169" t="n">
        <v>0</v>
      </c>
      <c r="G139" s="170" t="n">
        <f aca="false">E139*F139</f>
        <v>0</v>
      </c>
      <c r="H139" s="0"/>
      <c r="I139" s="0"/>
      <c r="O139" s="164" t="n">
        <v>2</v>
      </c>
      <c r="AA139" s="140" t="n">
        <v>12</v>
      </c>
      <c r="AB139" s="140" t="n">
        <v>0</v>
      </c>
      <c r="AC139" s="140" t="n">
        <v>111</v>
      </c>
      <c r="AZ139" s="140" t="n">
        <v>2</v>
      </c>
      <c r="BA139" s="140" t="n">
        <f aca="false">IF(AZ139=1,G139,0)</f>
        <v>0</v>
      </c>
      <c r="BB139" s="140" t="n">
        <f aca="false">IF(AZ139=2,G139,0)</f>
        <v>0</v>
      </c>
      <c r="BC139" s="140" t="n">
        <f aca="false">IF(AZ139=3,G139,0)</f>
        <v>0</v>
      </c>
      <c r="BD139" s="140" t="n">
        <f aca="false">IF(AZ139=4,G139,0)</f>
        <v>0</v>
      </c>
      <c r="BE139" s="140" t="n">
        <f aca="false">IF(AZ139=5,G139,0)</f>
        <v>0</v>
      </c>
      <c r="CA139" s="171" t="n">
        <v>12</v>
      </c>
      <c r="CB139" s="171" t="n">
        <v>0</v>
      </c>
      <c r="CZ139" s="140" t="n">
        <v>0</v>
      </c>
    </row>
    <row r="140" customFormat="false" ht="13.2" hidden="false" customHeight="false" outlineLevel="0" collapsed="false">
      <c r="A140" s="165" t="n">
        <v>111</v>
      </c>
      <c r="B140" s="166" t="s">
        <v>322</v>
      </c>
      <c r="C140" s="167" t="s">
        <v>323</v>
      </c>
      <c r="D140" s="168" t="s">
        <v>233</v>
      </c>
      <c r="E140" s="169" t="n">
        <v>10</v>
      </c>
      <c r="F140" s="169" t="n">
        <v>0</v>
      </c>
      <c r="G140" s="170" t="n">
        <f aca="false">E140*F140</f>
        <v>0</v>
      </c>
      <c r="H140" s="0"/>
      <c r="I140" s="0"/>
      <c r="O140" s="164" t="n">
        <v>2</v>
      </c>
      <c r="AA140" s="140" t="n">
        <v>12</v>
      </c>
      <c r="AB140" s="140" t="n">
        <v>0</v>
      </c>
      <c r="AC140" s="140" t="n">
        <v>112</v>
      </c>
      <c r="AZ140" s="140" t="n">
        <v>2</v>
      </c>
      <c r="BA140" s="140" t="n">
        <f aca="false">IF(AZ140=1,G140,0)</f>
        <v>0</v>
      </c>
      <c r="BB140" s="140" t="n">
        <f aca="false">IF(AZ140=2,G140,0)</f>
        <v>0</v>
      </c>
      <c r="BC140" s="140" t="n">
        <f aca="false">IF(AZ140=3,G140,0)</f>
        <v>0</v>
      </c>
      <c r="BD140" s="140" t="n">
        <f aca="false">IF(AZ140=4,G140,0)</f>
        <v>0</v>
      </c>
      <c r="BE140" s="140" t="n">
        <f aca="false">IF(AZ140=5,G140,0)</f>
        <v>0</v>
      </c>
      <c r="CA140" s="171" t="n">
        <v>12</v>
      </c>
      <c r="CB140" s="171" t="n">
        <v>0</v>
      </c>
      <c r="CZ140" s="140" t="n">
        <v>0</v>
      </c>
    </row>
    <row r="141" customFormat="false" ht="13.2" hidden="false" customHeight="false" outlineLevel="0" collapsed="false">
      <c r="A141" s="165" t="n">
        <v>112</v>
      </c>
      <c r="B141" s="166" t="s">
        <v>324</v>
      </c>
      <c r="C141" s="167" t="s">
        <v>325</v>
      </c>
      <c r="D141" s="168" t="s">
        <v>233</v>
      </c>
      <c r="E141" s="169" t="n">
        <v>60</v>
      </c>
      <c r="F141" s="169" t="n">
        <v>0</v>
      </c>
      <c r="G141" s="170" t="n">
        <f aca="false">E141*F141</f>
        <v>0</v>
      </c>
      <c r="H141" s="0"/>
      <c r="I141" s="0"/>
      <c r="O141" s="164" t="n">
        <v>2</v>
      </c>
      <c r="AA141" s="140" t="n">
        <v>12</v>
      </c>
      <c r="AB141" s="140" t="n">
        <v>0</v>
      </c>
      <c r="AC141" s="140" t="n">
        <v>113</v>
      </c>
      <c r="AZ141" s="140" t="n">
        <v>2</v>
      </c>
      <c r="BA141" s="140" t="n">
        <f aca="false">IF(AZ141=1,G141,0)</f>
        <v>0</v>
      </c>
      <c r="BB141" s="140" t="n">
        <f aca="false">IF(AZ141=2,G141,0)</f>
        <v>0</v>
      </c>
      <c r="BC141" s="140" t="n">
        <f aca="false">IF(AZ141=3,G141,0)</f>
        <v>0</v>
      </c>
      <c r="BD141" s="140" t="n">
        <f aca="false">IF(AZ141=4,G141,0)</f>
        <v>0</v>
      </c>
      <c r="BE141" s="140" t="n">
        <f aca="false">IF(AZ141=5,G141,0)</f>
        <v>0</v>
      </c>
      <c r="CA141" s="171" t="n">
        <v>12</v>
      </c>
      <c r="CB141" s="171" t="n">
        <v>0</v>
      </c>
      <c r="CZ141" s="140" t="n">
        <v>0</v>
      </c>
    </row>
    <row r="142" customFormat="false" ht="20.4" hidden="false" customHeight="false" outlineLevel="0" collapsed="false">
      <c r="A142" s="165" t="n">
        <v>113</v>
      </c>
      <c r="B142" s="166" t="s">
        <v>326</v>
      </c>
      <c r="C142" s="167" t="s">
        <v>327</v>
      </c>
      <c r="D142" s="168" t="s">
        <v>104</v>
      </c>
      <c r="E142" s="169" t="n">
        <v>36</v>
      </c>
      <c r="F142" s="169" t="n">
        <v>0</v>
      </c>
      <c r="G142" s="170" t="n">
        <f aca="false">E142*F142</f>
        <v>0</v>
      </c>
      <c r="H142" s="0"/>
      <c r="I142" s="0"/>
      <c r="O142" s="164" t="n">
        <v>2</v>
      </c>
      <c r="AA142" s="140" t="n">
        <v>12</v>
      </c>
      <c r="AB142" s="140" t="n">
        <v>0</v>
      </c>
      <c r="AC142" s="140" t="n">
        <v>114</v>
      </c>
      <c r="AZ142" s="140" t="n">
        <v>2</v>
      </c>
      <c r="BA142" s="140" t="n">
        <f aca="false">IF(AZ142=1,G142,0)</f>
        <v>0</v>
      </c>
      <c r="BB142" s="140" t="n">
        <f aca="false">IF(AZ142=2,G142,0)</f>
        <v>0</v>
      </c>
      <c r="BC142" s="140" t="n">
        <f aca="false">IF(AZ142=3,G142,0)</f>
        <v>0</v>
      </c>
      <c r="BD142" s="140" t="n">
        <f aca="false">IF(AZ142=4,G142,0)</f>
        <v>0</v>
      </c>
      <c r="BE142" s="140" t="n">
        <f aca="false">IF(AZ142=5,G142,0)</f>
        <v>0</v>
      </c>
      <c r="CA142" s="171" t="n">
        <v>12</v>
      </c>
      <c r="CB142" s="171" t="n">
        <v>0</v>
      </c>
      <c r="CZ142" s="140" t="n">
        <v>0</v>
      </c>
    </row>
    <row r="143" customFormat="false" ht="13.2" hidden="false" customHeight="false" outlineLevel="0" collapsed="false">
      <c r="A143" s="165" t="n">
        <v>114</v>
      </c>
      <c r="B143" s="166" t="s">
        <v>328</v>
      </c>
      <c r="C143" s="167" t="s">
        <v>329</v>
      </c>
      <c r="D143" s="168" t="s">
        <v>67</v>
      </c>
      <c r="E143" s="169" t="n">
        <v>2455.913</v>
      </c>
      <c r="F143" s="169" t="n">
        <v>0</v>
      </c>
      <c r="G143" s="170" t="n">
        <f aca="false">E143*F143</f>
        <v>0</v>
      </c>
      <c r="H143" s="0"/>
      <c r="I143" s="0"/>
      <c r="O143" s="164" t="n">
        <v>2</v>
      </c>
      <c r="AA143" s="140" t="n">
        <v>1</v>
      </c>
      <c r="AB143" s="140" t="n">
        <v>5</v>
      </c>
      <c r="AC143" s="140" t="n">
        <v>5</v>
      </c>
      <c r="AZ143" s="140" t="n">
        <v>2</v>
      </c>
      <c r="BA143" s="140" t="n">
        <f aca="false">IF(AZ143=1,G143,0)</f>
        <v>0</v>
      </c>
      <c r="BB143" s="140" t="n">
        <f aca="false">IF(AZ143=2,G143,0)</f>
        <v>0</v>
      </c>
      <c r="BC143" s="140" t="n">
        <f aca="false">IF(AZ143=3,G143,0)</f>
        <v>0</v>
      </c>
      <c r="BD143" s="140" t="n">
        <f aca="false">IF(AZ143=4,G143,0)</f>
        <v>0</v>
      </c>
      <c r="BE143" s="140" t="n">
        <f aca="false">IF(AZ143=5,G143,0)</f>
        <v>0</v>
      </c>
      <c r="CA143" s="171" t="n">
        <v>1</v>
      </c>
      <c r="CB143" s="171" t="n">
        <v>5</v>
      </c>
      <c r="CZ143" s="140" t="n">
        <v>0</v>
      </c>
    </row>
    <row r="144" customFormat="false" ht="13.2" hidden="false" customHeight="false" outlineLevel="0" collapsed="false">
      <c r="A144" s="172"/>
      <c r="B144" s="173" t="s">
        <v>119</v>
      </c>
      <c r="C144" s="174" t="str">
        <f aca="false">CONCATENATE(B118," ",C118)</f>
        <v>722 Vnitřní vodovod</v>
      </c>
      <c r="D144" s="175"/>
      <c r="E144" s="176"/>
      <c r="F144" s="177"/>
      <c r="G144" s="178" t="n">
        <f aca="false">SUM(G118:G143)</f>
        <v>0</v>
      </c>
      <c r="H144" s="0"/>
      <c r="I144" s="0"/>
      <c r="O144" s="164" t="n">
        <v>4</v>
      </c>
      <c r="AA144" s="0"/>
      <c r="AB144" s="0"/>
      <c r="AC144" s="0"/>
      <c r="AZ144" s="0"/>
      <c r="BA144" s="179" t="n">
        <f aca="false">SUM(BA118:BA143)</f>
        <v>0</v>
      </c>
      <c r="BB144" s="179" t="n">
        <f aca="false">SUM(BB118:BB143)</f>
        <v>0</v>
      </c>
      <c r="BC144" s="179" t="n">
        <f aca="false">SUM(BC118:BC143)</f>
        <v>0</v>
      </c>
      <c r="BD144" s="179" t="n">
        <f aca="false">SUM(BD118:BD143)</f>
        <v>0</v>
      </c>
      <c r="BE144" s="179" t="n">
        <f aca="false">SUM(BE118:BE143)</f>
        <v>0</v>
      </c>
      <c r="CA144" s="0"/>
      <c r="CB144" s="0"/>
      <c r="CZ144" s="0"/>
    </row>
    <row r="145" customFormat="false" ht="13.2" hidden="false" customHeight="false" outlineLevel="0" collapsed="false">
      <c r="A145" s="158" t="s">
        <v>79</v>
      </c>
      <c r="B145" s="159" t="s">
        <v>330</v>
      </c>
      <c r="C145" s="160" t="s">
        <v>331</v>
      </c>
      <c r="D145" s="161"/>
      <c r="E145" s="162"/>
      <c r="F145" s="162"/>
      <c r="G145" s="163"/>
      <c r="O145" s="164" t="n">
        <v>1</v>
      </c>
      <c r="AA145" s="0"/>
      <c r="AB145" s="0"/>
      <c r="AC145" s="0"/>
      <c r="AZ145" s="0"/>
      <c r="BA145" s="0"/>
      <c r="BB145" s="0"/>
      <c r="BC145" s="0"/>
      <c r="BD145" s="0"/>
      <c r="BE145" s="0"/>
      <c r="CA145" s="0"/>
      <c r="CB145" s="0"/>
      <c r="CZ145" s="0"/>
    </row>
    <row r="146" customFormat="false" ht="13.2" hidden="false" customHeight="false" outlineLevel="0" collapsed="false">
      <c r="A146" s="165" t="n">
        <v>115</v>
      </c>
      <c r="B146" s="166" t="s">
        <v>332</v>
      </c>
      <c r="C146" s="167" t="s">
        <v>333</v>
      </c>
      <c r="D146" s="168" t="s">
        <v>214</v>
      </c>
      <c r="E146" s="169" t="n">
        <v>10</v>
      </c>
      <c r="F146" s="169" t="n">
        <v>0</v>
      </c>
      <c r="G146" s="170" t="n">
        <f aca="false">E146*F146</f>
        <v>0</v>
      </c>
      <c r="H146" s="0"/>
      <c r="I146" s="0"/>
      <c r="O146" s="164" t="n">
        <v>2</v>
      </c>
      <c r="AA146" s="140" t="n">
        <v>1</v>
      </c>
      <c r="AB146" s="140" t="n">
        <v>0</v>
      </c>
      <c r="AC146" s="140" t="n">
        <v>0</v>
      </c>
      <c r="AZ146" s="140" t="n">
        <v>2</v>
      </c>
      <c r="BA146" s="140" t="n">
        <f aca="false">IF(AZ146=1,G146,0)</f>
        <v>0</v>
      </c>
      <c r="BB146" s="140" t="n">
        <f aca="false">IF(AZ146=2,G146,0)</f>
        <v>0</v>
      </c>
      <c r="BC146" s="140" t="n">
        <f aca="false">IF(AZ146=3,G146,0)</f>
        <v>0</v>
      </c>
      <c r="BD146" s="140" t="n">
        <f aca="false">IF(AZ146=4,G146,0)</f>
        <v>0</v>
      </c>
      <c r="BE146" s="140" t="n">
        <f aca="false">IF(AZ146=5,G146,0)</f>
        <v>0</v>
      </c>
      <c r="CA146" s="171" t="n">
        <v>1</v>
      </c>
      <c r="CB146" s="171" t="n">
        <v>0</v>
      </c>
      <c r="CZ146" s="140" t="n">
        <v>0</v>
      </c>
    </row>
    <row r="147" customFormat="false" ht="20.4" hidden="false" customHeight="false" outlineLevel="0" collapsed="false">
      <c r="A147" s="165" t="n">
        <v>116</v>
      </c>
      <c r="B147" s="166" t="s">
        <v>334</v>
      </c>
      <c r="C147" s="167" t="s">
        <v>335</v>
      </c>
      <c r="D147" s="168" t="s">
        <v>214</v>
      </c>
      <c r="E147" s="169" t="n">
        <v>1</v>
      </c>
      <c r="F147" s="169" t="n">
        <v>0</v>
      </c>
      <c r="G147" s="170" t="n">
        <f aca="false">E147*F147</f>
        <v>0</v>
      </c>
      <c r="H147" s="0"/>
      <c r="I147" s="0"/>
      <c r="O147" s="164" t="n">
        <v>2</v>
      </c>
      <c r="AA147" s="140" t="n">
        <v>1</v>
      </c>
      <c r="AB147" s="140" t="n">
        <v>7</v>
      </c>
      <c r="AC147" s="140" t="n">
        <v>7</v>
      </c>
      <c r="AZ147" s="140" t="n">
        <v>2</v>
      </c>
      <c r="BA147" s="140" t="n">
        <f aca="false">IF(AZ147=1,G147,0)</f>
        <v>0</v>
      </c>
      <c r="BB147" s="140" t="n">
        <f aca="false">IF(AZ147=2,G147,0)</f>
        <v>0</v>
      </c>
      <c r="BC147" s="140" t="n">
        <f aca="false">IF(AZ147=3,G147,0)</f>
        <v>0</v>
      </c>
      <c r="BD147" s="140" t="n">
        <f aca="false">IF(AZ147=4,G147,0)</f>
        <v>0</v>
      </c>
      <c r="BE147" s="140" t="n">
        <f aca="false">IF(AZ147=5,G147,0)</f>
        <v>0</v>
      </c>
      <c r="CA147" s="171" t="n">
        <v>1</v>
      </c>
      <c r="CB147" s="171" t="n">
        <v>7</v>
      </c>
      <c r="CZ147" s="140" t="n">
        <v>0</v>
      </c>
    </row>
    <row r="148" customFormat="false" ht="13.2" hidden="false" customHeight="false" outlineLevel="0" collapsed="false">
      <c r="A148" s="165" t="n">
        <v>117</v>
      </c>
      <c r="B148" s="166" t="s">
        <v>336</v>
      </c>
      <c r="C148" s="167" t="s">
        <v>337</v>
      </c>
      <c r="D148" s="168" t="s">
        <v>214</v>
      </c>
      <c r="E148" s="169" t="n">
        <v>10</v>
      </c>
      <c r="F148" s="169" t="n">
        <v>0</v>
      </c>
      <c r="G148" s="170" t="n">
        <f aca="false">E148*F148</f>
        <v>0</v>
      </c>
      <c r="H148" s="0"/>
      <c r="I148" s="0"/>
      <c r="O148" s="164" t="n">
        <v>2</v>
      </c>
      <c r="AA148" s="140" t="n">
        <v>1</v>
      </c>
      <c r="AB148" s="140" t="n">
        <v>7</v>
      </c>
      <c r="AC148" s="140" t="n">
        <v>7</v>
      </c>
      <c r="AZ148" s="140" t="n">
        <v>2</v>
      </c>
      <c r="BA148" s="140" t="n">
        <f aca="false">IF(AZ148=1,G148,0)</f>
        <v>0</v>
      </c>
      <c r="BB148" s="140" t="n">
        <f aca="false">IF(AZ148=2,G148,0)</f>
        <v>0</v>
      </c>
      <c r="BC148" s="140" t="n">
        <f aca="false">IF(AZ148=3,G148,0)</f>
        <v>0</v>
      </c>
      <c r="BD148" s="140" t="n">
        <f aca="false">IF(AZ148=4,G148,0)</f>
        <v>0</v>
      </c>
      <c r="BE148" s="140" t="n">
        <f aca="false">IF(AZ148=5,G148,0)</f>
        <v>0</v>
      </c>
      <c r="CA148" s="171" t="n">
        <v>1</v>
      </c>
      <c r="CB148" s="171" t="n">
        <v>7</v>
      </c>
      <c r="CZ148" s="140" t="n">
        <v>0.01889</v>
      </c>
    </row>
    <row r="149" customFormat="false" ht="13.2" hidden="false" customHeight="false" outlineLevel="0" collapsed="false">
      <c r="A149" s="165" t="n">
        <v>118</v>
      </c>
      <c r="B149" s="166" t="s">
        <v>338</v>
      </c>
      <c r="C149" s="167" t="s">
        <v>339</v>
      </c>
      <c r="D149" s="168" t="s">
        <v>214</v>
      </c>
      <c r="E149" s="169" t="n">
        <v>5</v>
      </c>
      <c r="F149" s="169" t="n">
        <v>0</v>
      </c>
      <c r="G149" s="170" t="n">
        <f aca="false">E149*F149</f>
        <v>0</v>
      </c>
      <c r="H149" s="0"/>
      <c r="I149" s="0"/>
      <c r="O149" s="164" t="n">
        <v>2</v>
      </c>
      <c r="AA149" s="140" t="n">
        <v>1</v>
      </c>
      <c r="AB149" s="140" t="n">
        <v>7</v>
      </c>
      <c r="AC149" s="140" t="n">
        <v>7</v>
      </c>
      <c r="AZ149" s="140" t="n">
        <v>2</v>
      </c>
      <c r="BA149" s="140" t="n">
        <f aca="false">IF(AZ149=1,G149,0)</f>
        <v>0</v>
      </c>
      <c r="BB149" s="140" t="n">
        <f aca="false">IF(AZ149=2,G149,0)</f>
        <v>0</v>
      </c>
      <c r="BC149" s="140" t="n">
        <f aca="false">IF(AZ149=3,G149,0)</f>
        <v>0</v>
      </c>
      <c r="BD149" s="140" t="n">
        <f aca="false">IF(AZ149=4,G149,0)</f>
        <v>0</v>
      </c>
      <c r="BE149" s="140" t="n">
        <f aca="false">IF(AZ149=5,G149,0)</f>
        <v>0</v>
      </c>
      <c r="CA149" s="171" t="n">
        <v>1</v>
      </c>
      <c r="CB149" s="171" t="n">
        <v>7</v>
      </c>
      <c r="CZ149" s="140" t="n">
        <v>0.02038</v>
      </c>
    </row>
    <row r="150" customFormat="false" ht="13.2" hidden="false" customHeight="false" outlineLevel="0" collapsed="false">
      <c r="A150" s="165" t="n">
        <v>119</v>
      </c>
      <c r="B150" s="166" t="s">
        <v>340</v>
      </c>
      <c r="C150" s="167" t="s">
        <v>341</v>
      </c>
      <c r="D150" s="168" t="s">
        <v>214</v>
      </c>
      <c r="E150" s="169" t="n">
        <v>17</v>
      </c>
      <c r="F150" s="169" t="n">
        <v>0</v>
      </c>
      <c r="G150" s="170" t="n">
        <f aca="false">E150*F150</f>
        <v>0</v>
      </c>
      <c r="H150" s="0"/>
      <c r="I150" s="0"/>
      <c r="O150" s="164" t="n">
        <v>2</v>
      </c>
      <c r="AA150" s="140" t="n">
        <v>1</v>
      </c>
      <c r="AB150" s="140" t="n">
        <v>7</v>
      </c>
      <c r="AC150" s="140" t="n">
        <v>7</v>
      </c>
      <c r="AZ150" s="140" t="n">
        <v>2</v>
      </c>
      <c r="BA150" s="140" t="n">
        <f aca="false">IF(AZ150=1,G150,0)</f>
        <v>0</v>
      </c>
      <c r="BB150" s="140" t="n">
        <f aca="false">IF(AZ150=2,G150,0)</f>
        <v>0</v>
      </c>
      <c r="BC150" s="140" t="n">
        <f aca="false">IF(AZ150=3,G150,0)</f>
        <v>0</v>
      </c>
      <c r="BD150" s="140" t="n">
        <f aca="false">IF(AZ150=4,G150,0)</f>
        <v>0</v>
      </c>
      <c r="BE150" s="140" t="n">
        <f aca="false">IF(AZ150=5,G150,0)</f>
        <v>0</v>
      </c>
      <c r="CA150" s="171" t="n">
        <v>1</v>
      </c>
      <c r="CB150" s="171" t="n">
        <v>7</v>
      </c>
      <c r="CZ150" s="140" t="n">
        <v>0.01701</v>
      </c>
    </row>
    <row r="151" customFormat="false" ht="13.2" hidden="false" customHeight="false" outlineLevel="0" collapsed="false">
      <c r="A151" s="165" t="n">
        <v>120</v>
      </c>
      <c r="B151" s="166" t="s">
        <v>342</v>
      </c>
      <c r="C151" s="167" t="s">
        <v>343</v>
      </c>
      <c r="D151" s="168" t="s">
        <v>214</v>
      </c>
      <c r="E151" s="169" t="n">
        <v>1</v>
      </c>
      <c r="F151" s="169" t="n">
        <v>0</v>
      </c>
      <c r="G151" s="170" t="n">
        <f aca="false">E151*F151</f>
        <v>0</v>
      </c>
      <c r="H151" s="0"/>
      <c r="I151" s="0"/>
      <c r="O151" s="164" t="n">
        <v>2</v>
      </c>
      <c r="AA151" s="140" t="n">
        <v>1</v>
      </c>
      <c r="AB151" s="140" t="n">
        <v>7</v>
      </c>
      <c r="AC151" s="140" t="n">
        <v>7</v>
      </c>
      <c r="AZ151" s="140" t="n">
        <v>2</v>
      </c>
      <c r="BA151" s="140" t="n">
        <f aca="false">IF(AZ151=1,G151,0)</f>
        <v>0</v>
      </c>
      <c r="BB151" s="140" t="n">
        <f aca="false">IF(AZ151=2,G151,0)</f>
        <v>0</v>
      </c>
      <c r="BC151" s="140" t="n">
        <f aca="false">IF(AZ151=3,G151,0)</f>
        <v>0</v>
      </c>
      <c r="BD151" s="140" t="n">
        <f aca="false">IF(AZ151=4,G151,0)</f>
        <v>0</v>
      </c>
      <c r="BE151" s="140" t="n">
        <f aca="false">IF(AZ151=5,G151,0)</f>
        <v>0</v>
      </c>
      <c r="CA151" s="171" t="n">
        <v>1</v>
      </c>
      <c r="CB151" s="171" t="n">
        <v>7</v>
      </c>
      <c r="CZ151" s="140" t="n">
        <v>0.00062</v>
      </c>
    </row>
    <row r="152" customFormat="false" ht="13.2" hidden="false" customHeight="false" outlineLevel="0" collapsed="false">
      <c r="A152" s="165" t="n">
        <v>121</v>
      </c>
      <c r="B152" s="166" t="s">
        <v>344</v>
      </c>
      <c r="C152" s="167" t="s">
        <v>345</v>
      </c>
      <c r="D152" s="168" t="s">
        <v>214</v>
      </c>
      <c r="E152" s="169" t="n">
        <v>1</v>
      </c>
      <c r="F152" s="169" t="n">
        <v>0</v>
      </c>
      <c r="G152" s="170" t="n">
        <f aca="false">E152*F152</f>
        <v>0</v>
      </c>
      <c r="H152" s="0"/>
      <c r="I152" s="0"/>
      <c r="O152" s="164" t="n">
        <v>2</v>
      </c>
      <c r="AA152" s="140" t="n">
        <v>1</v>
      </c>
      <c r="AB152" s="140" t="n">
        <v>7</v>
      </c>
      <c r="AC152" s="140" t="n">
        <v>7</v>
      </c>
      <c r="AZ152" s="140" t="n">
        <v>2</v>
      </c>
      <c r="BA152" s="140" t="n">
        <f aca="false">IF(AZ152=1,G152,0)</f>
        <v>0</v>
      </c>
      <c r="BB152" s="140" t="n">
        <f aca="false">IF(AZ152=2,G152,0)</f>
        <v>0</v>
      </c>
      <c r="BC152" s="140" t="n">
        <f aca="false">IF(AZ152=3,G152,0)</f>
        <v>0</v>
      </c>
      <c r="BD152" s="140" t="n">
        <f aca="false">IF(AZ152=4,G152,0)</f>
        <v>0</v>
      </c>
      <c r="BE152" s="140" t="n">
        <f aca="false">IF(AZ152=5,G152,0)</f>
        <v>0</v>
      </c>
      <c r="CA152" s="171" t="n">
        <v>1</v>
      </c>
      <c r="CB152" s="171" t="n">
        <v>7</v>
      </c>
      <c r="CZ152" s="140" t="n">
        <v>0.00017</v>
      </c>
    </row>
    <row r="153" customFormat="false" ht="13.2" hidden="false" customHeight="false" outlineLevel="0" collapsed="false">
      <c r="A153" s="165" t="n">
        <v>122</v>
      </c>
      <c r="B153" s="166" t="s">
        <v>346</v>
      </c>
      <c r="C153" s="167" t="s">
        <v>347</v>
      </c>
      <c r="D153" s="168" t="s">
        <v>214</v>
      </c>
      <c r="E153" s="169" t="n">
        <v>1</v>
      </c>
      <c r="F153" s="169" t="n">
        <v>0</v>
      </c>
      <c r="G153" s="170" t="n">
        <f aca="false">E153*F153</f>
        <v>0</v>
      </c>
      <c r="H153" s="0"/>
      <c r="I153" s="0"/>
      <c r="O153" s="164" t="n">
        <v>2</v>
      </c>
      <c r="AA153" s="140" t="n">
        <v>1</v>
      </c>
      <c r="AB153" s="140" t="n">
        <v>7</v>
      </c>
      <c r="AC153" s="140" t="n">
        <v>7</v>
      </c>
      <c r="AZ153" s="140" t="n">
        <v>2</v>
      </c>
      <c r="BA153" s="140" t="n">
        <f aca="false">IF(AZ153=1,G153,0)</f>
        <v>0</v>
      </c>
      <c r="BB153" s="140" t="n">
        <f aca="false">IF(AZ153=2,G153,0)</f>
        <v>0</v>
      </c>
      <c r="BC153" s="140" t="n">
        <f aca="false">IF(AZ153=3,G153,0)</f>
        <v>0</v>
      </c>
      <c r="BD153" s="140" t="n">
        <f aca="false">IF(AZ153=4,G153,0)</f>
        <v>0</v>
      </c>
      <c r="BE153" s="140" t="n">
        <f aca="false">IF(AZ153=5,G153,0)</f>
        <v>0</v>
      </c>
      <c r="CA153" s="171" t="n">
        <v>1</v>
      </c>
      <c r="CB153" s="171" t="n">
        <v>7</v>
      </c>
      <c r="CZ153" s="140" t="n">
        <v>0.01444</v>
      </c>
    </row>
    <row r="154" customFormat="false" ht="13.2" hidden="false" customHeight="false" outlineLevel="0" collapsed="false">
      <c r="A154" s="165" t="n">
        <v>123</v>
      </c>
      <c r="B154" s="166" t="s">
        <v>348</v>
      </c>
      <c r="C154" s="167" t="s">
        <v>349</v>
      </c>
      <c r="D154" s="168" t="s">
        <v>87</v>
      </c>
      <c r="E154" s="169" t="n">
        <v>1</v>
      </c>
      <c r="F154" s="169" t="n">
        <v>0</v>
      </c>
      <c r="G154" s="170" t="n">
        <f aca="false">E154*F154</f>
        <v>0</v>
      </c>
      <c r="H154" s="0"/>
      <c r="I154" s="0"/>
      <c r="O154" s="164" t="n">
        <v>2</v>
      </c>
      <c r="AA154" s="140" t="n">
        <v>1</v>
      </c>
      <c r="AB154" s="140" t="n">
        <v>7</v>
      </c>
      <c r="AC154" s="140" t="n">
        <v>7</v>
      </c>
      <c r="AZ154" s="140" t="n">
        <v>2</v>
      </c>
      <c r="BA154" s="140" t="n">
        <f aca="false">IF(AZ154=1,G154,0)</f>
        <v>0</v>
      </c>
      <c r="BB154" s="140" t="n">
        <f aca="false">IF(AZ154=2,G154,0)</f>
        <v>0</v>
      </c>
      <c r="BC154" s="140" t="n">
        <f aca="false">IF(AZ154=3,G154,0)</f>
        <v>0</v>
      </c>
      <c r="BD154" s="140" t="n">
        <f aca="false">IF(AZ154=4,G154,0)</f>
        <v>0</v>
      </c>
      <c r="BE154" s="140" t="n">
        <f aca="false">IF(AZ154=5,G154,0)</f>
        <v>0</v>
      </c>
      <c r="CA154" s="171" t="n">
        <v>1</v>
      </c>
      <c r="CB154" s="171" t="n">
        <v>7</v>
      </c>
      <c r="CZ154" s="140" t="n">
        <v>0.00012</v>
      </c>
    </row>
    <row r="155" customFormat="false" ht="13.2" hidden="false" customHeight="false" outlineLevel="0" collapsed="false">
      <c r="A155" s="165" t="n">
        <v>124</v>
      </c>
      <c r="B155" s="166" t="s">
        <v>350</v>
      </c>
      <c r="C155" s="167" t="s">
        <v>351</v>
      </c>
      <c r="D155" s="168" t="s">
        <v>87</v>
      </c>
      <c r="E155" s="169" t="n">
        <v>17</v>
      </c>
      <c r="F155" s="169" t="n">
        <v>0</v>
      </c>
      <c r="G155" s="170" t="n">
        <f aca="false">E155*F155</f>
        <v>0</v>
      </c>
      <c r="H155" s="0"/>
      <c r="I155" s="0"/>
      <c r="O155" s="164" t="n">
        <v>2</v>
      </c>
      <c r="AA155" s="140" t="n">
        <v>1</v>
      </c>
      <c r="AB155" s="140" t="n">
        <v>7</v>
      </c>
      <c r="AC155" s="140" t="n">
        <v>7</v>
      </c>
      <c r="AZ155" s="140" t="n">
        <v>2</v>
      </c>
      <c r="BA155" s="140" t="n">
        <f aca="false">IF(AZ155=1,G155,0)</f>
        <v>0</v>
      </c>
      <c r="BB155" s="140" t="n">
        <f aca="false">IF(AZ155=2,G155,0)</f>
        <v>0</v>
      </c>
      <c r="BC155" s="140" t="n">
        <f aca="false">IF(AZ155=3,G155,0)</f>
        <v>0</v>
      </c>
      <c r="BD155" s="140" t="n">
        <f aca="false">IF(AZ155=4,G155,0)</f>
        <v>0</v>
      </c>
      <c r="BE155" s="140" t="n">
        <f aca="false">IF(AZ155=5,G155,0)</f>
        <v>0</v>
      </c>
      <c r="CA155" s="171" t="n">
        <v>1</v>
      </c>
      <c r="CB155" s="171" t="n">
        <v>7</v>
      </c>
      <c r="CZ155" s="140" t="n">
        <v>4E-005</v>
      </c>
    </row>
    <row r="156" customFormat="false" ht="13.2" hidden="false" customHeight="false" outlineLevel="0" collapsed="false">
      <c r="A156" s="165" t="n">
        <v>125</v>
      </c>
      <c r="B156" s="166" t="s">
        <v>352</v>
      </c>
      <c r="C156" s="167" t="s">
        <v>353</v>
      </c>
      <c r="D156" s="168" t="s">
        <v>214</v>
      </c>
      <c r="E156" s="169" t="n">
        <v>11</v>
      </c>
      <c r="F156" s="169" t="n">
        <v>0</v>
      </c>
      <c r="G156" s="170" t="n">
        <f aca="false">E156*F156</f>
        <v>0</v>
      </c>
      <c r="H156" s="0"/>
      <c r="I156" s="0"/>
      <c r="O156" s="164" t="n">
        <v>2</v>
      </c>
      <c r="AA156" s="140" t="n">
        <v>1</v>
      </c>
      <c r="AB156" s="140" t="n">
        <v>7</v>
      </c>
      <c r="AC156" s="140" t="n">
        <v>7</v>
      </c>
      <c r="AZ156" s="140" t="n">
        <v>2</v>
      </c>
      <c r="BA156" s="140" t="n">
        <f aca="false">IF(AZ156=1,G156,0)</f>
        <v>0</v>
      </c>
      <c r="BB156" s="140" t="n">
        <f aca="false">IF(AZ156=2,G156,0)</f>
        <v>0</v>
      </c>
      <c r="BC156" s="140" t="n">
        <f aca="false">IF(AZ156=3,G156,0)</f>
        <v>0</v>
      </c>
      <c r="BD156" s="140" t="n">
        <f aca="false">IF(AZ156=4,G156,0)</f>
        <v>0</v>
      </c>
      <c r="BE156" s="140" t="n">
        <f aca="false">IF(AZ156=5,G156,0)</f>
        <v>0</v>
      </c>
      <c r="CA156" s="171" t="n">
        <v>1</v>
      </c>
      <c r="CB156" s="171" t="n">
        <v>7</v>
      </c>
      <c r="CZ156" s="140" t="n">
        <v>0</v>
      </c>
    </row>
    <row r="157" customFormat="false" ht="13.2" hidden="false" customHeight="false" outlineLevel="0" collapsed="false">
      <c r="A157" s="165" t="n">
        <v>126</v>
      </c>
      <c r="B157" s="166" t="s">
        <v>354</v>
      </c>
      <c r="C157" s="167" t="s">
        <v>355</v>
      </c>
      <c r="D157" s="168" t="s">
        <v>233</v>
      </c>
      <c r="E157" s="169" t="n">
        <v>40</v>
      </c>
      <c r="F157" s="169" t="n">
        <v>0</v>
      </c>
      <c r="G157" s="170" t="n">
        <f aca="false">E157*F157</f>
        <v>0</v>
      </c>
      <c r="H157" s="0"/>
      <c r="I157" s="0"/>
      <c r="O157" s="164" t="n">
        <v>2</v>
      </c>
      <c r="AA157" s="140" t="n">
        <v>12</v>
      </c>
      <c r="AB157" s="140" t="n">
        <v>0</v>
      </c>
      <c r="AC157" s="140" t="n">
        <v>127</v>
      </c>
      <c r="AZ157" s="140" t="n">
        <v>2</v>
      </c>
      <c r="BA157" s="140" t="n">
        <f aca="false">IF(AZ157=1,G157,0)</f>
        <v>0</v>
      </c>
      <c r="BB157" s="140" t="n">
        <f aca="false">IF(AZ157=2,G157,0)</f>
        <v>0</v>
      </c>
      <c r="BC157" s="140" t="n">
        <f aca="false">IF(AZ157=3,G157,0)</f>
        <v>0</v>
      </c>
      <c r="BD157" s="140" t="n">
        <f aca="false">IF(AZ157=4,G157,0)</f>
        <v>0</v>
      </c>
      <c r="BE157" s="140" t="n">
        <f aca="false">IF(AZ157=5,G157,0)</f>
        <v>0</v>
      </c>
      <c r="CA157" s="171" t="n">
        <v>12</v>
      </c>
      <c r="CB157" s="171" t="n">
        <v>0</v>
      </c>
      <c r="CZ157" s="140" t="n">
        <v>0</v>
      </c>
    </row>
    <row r="158" customFormat="false" ht="13.2" hidden="false" customHeight="false" outlineLevel="0" collapsed="false">
      <c r="A158" s="165" t="n">
        <v>127</v>
      </c>
      <c r="B158" s="166" t="s">
        <v>356</v>
      </c>
      <c r="C158" s="167" t="s">
        <v>357</v>
      </c>
      <c r="D158" s="168" t="s">
        <v>87</v>
      </c>
      <c r="E158" s="169" t="n">
        <v>17</v>
      </c>
      <c r="F158" s="169" t="n">
        <v>0</v>
      </c>
      <c r="G158" s="170" t="n">
        <f aca="false">E158*F158</f>
        <v>0</v>
      </c>
      <c r="H158" s="0"/>
      <c r="I158" s="0"/>
      <c r="O158" s="164" t="n">
        <v>2</v>
      </c>
      <c r="AA158" s="140" t="n">
        <v>3</v>
      </c>
      <c r="AB158" s="140" t="n">
        <v>0</v>
      </c>
      <c r="AC158" s="140" t="n">
        <v>55145000</v>
      </c>
      <c r="AZ158" s="140" t="n">
        <v>2</v>
      </c>
      <c r="BA158" s="140" t="n">
        <f aca="false">IF(AZ158=1,G158,0)</f>
        <v>0</v>
      </c>
      <c r="BB158" s="140" t="n">
        <f aca="false">IF(AZ158=2,G158,0)</f>
        <v>0</v>
      </c>
      <c r="BC158" s="140" t="n">
        <f aca="false">IF(AZ158=3,G158,0)</f>
        <v>0</v>
      </c>
      <c r="BD158" s="140" t="n">
        <f aca="false">IF(AZ158=4,G158,0)</f>
        <v>0</v>
      </c>
      <c r="BE158" s="140" t="n">
        <f aca="false">IF(AZ158=5,G158,0)</f>
        <v>0</v>
      </c>
      <c r="CA158" s="171" t="n">
        <v>3</v>
      </c>
      <c r="CB158" s="171" t="n">
        <v>0</v>
      </c>
      <c r="CZ158" s="140" t="n">
        <v>0</v>
      </c>
    </row>
    <row r="159" customFormat="false" ht="13.2" hidden="false" customHeight="false" outlineLevel="0" collapsed="false">
      <c r="A159" s="165" t="n">
        <v>128</v>
      </c>
      <c r="B159" s="166" t="s">
        <v>358</v>
      </c>
      <c r="C159" s="167" t="s">
        <v>359</v>
      </c>
      <c r="D159" s="168" t="s">
        <v>87</v>
      </c>
      <c r="E159" s="169" t="n">
        <v>1</v>
      </c>
      <c r="F159" s="169" t="n">
        <v>0</v>
      </c>
      <c r="G159" s="170" t="n">
        <f aca="false">E159*F159</f>
        <v>0</v>
      </c>
      <c r="H159" s="0"/>
      <c r="I159" s="0"/>
      <c r="O159" s="164" t="n">
        <v>2</v>
      </c>
      <c r="AA159" s="140" t="n">
        <v>3</v>
      </c>
      <c r="AB159" s="140" t="n">
        <v>0</v>
      </c>
      <c r="AC159" s="140" t="n">
        <v>55145011</v>
      </c>
      <c r="AZ159" s="140" t="n">
        <v>2</v>
      </c>
      <c r="BA159" s="140" t="n">
        <f aca="false">IF(AZ159=1,G159,0)</f>
        <v>0</v>
      </c>
      <c r="BB159" s="140" t="n">
        <f aca="false">IF(AZ159=2,G159,0)</f>
        <v>0</v>
      </c>
      <c r="BC159" s="140" t="n">
        <f aca="false">IF(AZ159=3,G159,0)</f>
        <v>0</v>
      </c>
      <c r="BD159" s="140" t="n">
        <f aca="false">IF(AZ159=4,G159,0)</f>
        <v>0</v>
      </c>
      <c r="BE159" s="140" t="n">
        <f aca="false">IF(AZ159=5,G159,0)</f>
        <v>0</v>
      </c>
      <c r="CA159" s="171" t="n">
        <v>3</v>
      </c>
      <c r="CB159" s="171" t="n">
        <v>0</v>
      </c>
      <c r="CZ159" s="140" t="n">
        <v>0</v>
      </c>
    </row>
    <row r="160" customFormat="false" ht="13.2" hidden="false" customHeight="false" outlineLevel="0" collapsed="false">
      <c r="A160" s="165" t="n">
        <v>129</v>
      </c>
      <c r="B160" s="166" t="s">
        <v>360</v>
      </c>
      <c r="C160" s="167" t="s">
        <v>361</v>
      </c>
      <c r="D160" s="168" t="s">
        <v>87</v>
      </c>
      <c r="E160" s="169" t="n">
        <v>1</v>
      </c>
      <c r="F160" s="169" t="n">
        <v>0</v>
      </c>
      <c r="G160" s="170" t="n">
        <f aca="false">E160*F160</f>
        <v>0</v>
      </c>
      <c r="H160" s="0"/>
      <c r="I160" s="0"/>
      <c r="O160" s="164" t="n">
        <v>2</v>
      </c>
      <c r="AA160" s="140" t="n">
        <v>3</v>
      </c>
      <c r="AB160" s="140" t="n">
        <v>0</v>
      </c>
      <c r="AC160" s="140" t="s">
        <v>360</v>
      </c>
      <c r="AZ160" s="140" t="n">
        <v>2</v>
      </c>
      <c r="BA160" s="140" t="n">
        <f aca="false">IF(AZ160=1,G160,0)</f>
        <v>0</v>
      </c>
      <c r="BB160" s="140" t="n">
        <f aca="false">IF(AZ160=2,G160,0)</f>
        <v>0</v>
      </c>
      <c r="BC160" s="140" t="n">
        <f aca="false">IF(AZ160=3,G160,0)</f>
        <v>0</v>
      </c>
      <c r="BD160" s="140" t="n">
        <f aca="false">IF(AZ160=4,G160,0)</f>
        <v>0</v>
      </c>
      <c r="BE160" s="140" t="n">
        <f aca="false">IF(AZ160=5,G160,0)</f>
        <v>0</v>
      </c>
      <c r="CA160" s="171" t="n">
        <v>3</v>
      </c>
      <c r="CB160" s="171" t="n">
        <v>0</v>
      </c>
      <c r="CZ160" s="140" t="n">
        <v>0</v>
      </c>
    </row>
    <row r="161" customFormat="false" ht="13.2" hidden="false" customHeight="false" outlineLevel="0" collapsed="false">
      <c r="A161" s="165" t="n">
        <v>130</v>
      </c>
      <c r="B161" s="166" t="s">
        <v>362</v>
      </c>
      <c r="C161" s="167" t="s">
        <v>363</v>
      </c>
      <c r="D161" s="168" t="s">
        <v>87</v>
      </c>
      <c r="E161" s="169" t="n">
        <v>1</v>
      </c>
      <c r="F161" s="169" t="n">
        <v>0</v>
      </c>
      <c r="G161" s="170" t="n">
        <f aca="false">E161*F161</f>
        <v>0</v>
      </c>
      <c r="H161" s="0"/>
      <c r="I161" s="0"/>
      <c r="O161" s="164" t="n">
        <v>2</v>
      </c>
      <c r="AA161" s="140" t="n">
        <v>3</v>
      </c>
      <c r="AB161" s="140" t="n">
        <v>0</v>
      </c>
      <c r="AC161" s="140" t="n">
        <v>55428024</v>
      </c>
      <c r="AZ161" s="140" t="n">
        <v>2</v>
      </c>
      <c r="BA161" s="140" t="n">
        <f aca="false">IF(AZ161=1,G161,0)</f>
        <v>0</v>
      </c>
      <c r="BB161" s="140" t="n">
        <f aca="false">IF(AZ161=2,G161,0)</f>
        <v>0</v>
      </c>
      <c r="BC161" s="140" t="n">
        <f aca="false">IF(AZ161=3,G161,0)</f>
        <v>0</v>
      </c>
      <c r="BD161" s="140" t="n">
        <f aca="false">IF(AZ161=4,G161,0)</f>
        <v>0</v>
      </c>
      <c r="BE161" s="140" t="n">
        <f aca="false">IF(AZ161=5,G161,0)</f>
        <v>0</v>
      </c>
      <c r="CA161" s="171" t="n">
        <v>3</v>
      </c>
      <c r="CB161" s="171" t="n">
        <v>0</v>
      </c>
      <c r="CZ161" s="140" t="n">
        <v>0</v>
      </c>
    </row>
    <row r="162" customFormat="false" ht="13.2" hidden="false" customHeight="false" outlineLevel="0" collapsed="false">
      <c r="A162" s="165" t="n">
        <v>131</v>
      </c>
      <c r="B162" s="166" t="s">
        <v>364</v>
      </c>
      <c r="C162" s="167" t="s">
        <v>365</v>
      </c>
      <c r="D162" s="168" t="s">
        <v>67</v>
      </c>
      <c r="E162" s="169" t="n">
        <v>2892.05</v>
      </c>
      <c r="F162" s="169" t="n">
        <v>0</v>
      </c>
      <c r="G162" s="170" t="n">
        <f aca="false">E162*F162</f>
        <v>0</v>
      </c>
      <c r="H162" s="0"/>
      <c r="I162" s="0"/>
      <c r="O162" s="164" t="n">
        <v>2</v>
      </c>
      <c r="AA162" s="140" t="n">
        <v>1</v>
      </c>
      <c r="AB162" s="140" t="n">
        <v>5</v>
      </c>
      <c r="AC162" s="140" t="n">
        <v>5</v>
      </c>
      <c r="AZ162" s="140" t="n">
        <v>2</v>
      </c>
      <c r="BA162" s="140" t="n">
        <f aca="false">IF(AZ162=1,G162,0)</f>
        <v>0</v>
      </c>
      <c r="BB162" s="140" t="n">
        <f aca="false">IF(AZ162=2,G162,0)</f>
        <v>0</v>
      </c>
      <c r="BC162" s="140" t="n">
        <f aca="false">IF(AZ162=3,G162,0)</f>
        <v>0</v>
      </c>
      <c r="BD162" s="140" t="n">
        <f aca="false">IF(AZ162=4,G162,0)</f>
        <v>0</v>
      </c>
      <c r="BE162" s="140" t="n">
        <f aca="false">IF(AZ162=5,G162,0)</f>
        <v>0</v>
      </c>
      <c r="CA162" s="171" t="n">
        <v>1</v>
      </c>
      <c r="CB162" s="171" t="n">
        <v>5</v>
      </c>
      <c r="CZ162" s="140" t="n">
        <v>0</v>
      </c>
    </row>
    <row r="163" customFormat="false" ht="13.2" hidden="false" customHeight="false" outlineLevel="0" collapsed="false">
      <c r="A163" s="172"/>
      <c r="B163" s="173" t="s">
        <v>119</v>
      </c>
      <c r="C163" s="174" t="str">
        <f aca="false">CONCATENATE(B145," ",C145)</f>
        <v>725 Zařizovací předměty</v>
      </c>
      <c r="D163" s="175"/>
      <c r="E163" s="176"/>
      <c r="F163" s="177"/>
      <c r="G163" s="178" t="n">
        <f aca="false">SUM(G145:G162)</f>
        <v>0</v>
      </c>
      <c r="H163" s="0"/>
      <c r="I163" s="0"/>
      <c r="O163" s="164" t="n">
        <v>4</v>
      </c>
      <c r="AA163" s="0"/>
      <c r="AB163" s="0"/>
      <c r="AC163" s="0"/>
      <c r="AZ163" s="0"/>
      <c r="BA163" s="179" t="n">
        <f aca="false">SUM(BA145:BA162)</f>
        <v>0</v>
      </c>
      <c r="BB163" s="179" t="n">
        <f aca="false">SUM(BB145:BB162)</f>
        <v>0</v>
      </c>
      <c r="BC163" s="179" t="n">
        <f aca="false">SUM(BC145:BC162)</f>
        <v>0</v>
      </c>
      <c r="BD163" s="179" t="n">
        <f aca="false">SUM(BD145:BD162)</f>
        <v>0</v>
      </c>
      <c r="BE163" s="179" t="n">
        <f aca="false">SUM(BE145:BE162)</f>
        <v>0</v>
      </c>
      <c r="CA163" s="0"/>
      <c r="CB163" s="0"/>
      <c r="CZ163" s="0"/>
    </row>
    <row r="164" customFormat="false" ht="13.2" hidden="false" customHeight="false" outlineLevel="0" collapsed="false">
      <c r="A164" s="158" t="s">
        <v>79</v>
      </c>
      <c r="B164" s="159" t="s">
        <v>366</v>
      </c>
      <c r="C164" s="160" t="s">
        <v>367</v>
      </c>
      <c r="D164" s="161"/>
      <c r="E164" s="162"/>
      <c r="F164" s="162"/>
      <c r="G164" s="163"/>
      <c r="O164" s="164" t="n">
        <v>1</v>
      </c>
      <c r="AA164" s="0"/>
      <c r="AB164" s="0"/>
      <c r="AC164" s="0"/>
      <c r="AZ164" s="0"/>
      <c r="BA164" s="0"/>
      <c r="BB164" s="0"/>
      <c r="BC164" s="0"/>
      <c r="BD164" s="0"/>
      <c r="BE164" s="0"/>
      <c r="CA164" s="0"/>
      <c r="CB164" s="0"/>
      <c r="CZ164" s="0"/>
    </row>
    <row r="165" customFormat="false" ht="20.4" hidden="false" customHeight="false" outlineLevel="0" collapsed="false">
      <c r="A165" s="165" t="n">
        <v>132</v>
      </c>
      <c r="B165" s="166" t="s">
        <v>368</v>
      </c>
      <c r="C165" s="167" t="s">
        <v>369</v>
      </c>
      <c r="D165" s="168" t="s">
        <v>104</v>
      </c>
      <c r="E165" s="169" t="n">
        <v>4</v>
      </c>
      <c r="F165" s="169" t="n">
        <v>0</v>
      </c>
      <c r="G165" s="170" t="n">
        <f aca="false">E165*F165</f>
        <v>0</v>
      </c>
      <c r="H165" s="0"/>
      <c r="I165" s="0"/>
      <c r="O165" s="164" t="n">
        <v>2</v>
      </c>
      <c r="AA165" s="140" t="n">
        <v>1</v>
      </c>
      <c r="AB165" s="140" t="n">
        <v>7</v>
      </c>
      <c r="AC165" s="140" t="n">
        <v>7</v>
      </c>
      <c r="AZ165" s="140" t="n">
        <v>2</v>
      </c>
      <c r="BA165" s="140" t="n">
        <f aca="false">IF(AZ165=1,G165,0)</f>
        <v>0</v>
      </c>
      <c r="BB165" s="140" t="n">
        <f aca="false">IF(AZ165=2,G165,0)</f>
        <v>0</v>
      </c>
      <c r="BC165" s="140" t="n">
        <f aca="false">IF(AZ165=3,G165,0)</f>
        <v>0</v>
      </c>
      <c r="BD165" s="140" t="n">
        <f aca="false">IF(AZ165=4,G165,0)</f>
        <v>0</v>
      </c>
      <c r="BE165" s="140" t="n">
        <f aca="false">IF(AZ165=5,G165,0)</f>
        <v>0</v>
      </c>
      <c r="CA165" s="171" t="n">
        <v>1</v>
      </c>
      <c r="CB165" s="171" t="n">
        <v>7</v>
      </c>
      <c r="CZ165" s="140" t="n">
        <v>0</v>
      </c>
    </row>
    <row r="166" customFormat="false" ht="20.4" hidden="false" customHeight="false" outlineLevel="0" collapsed="false">
      <c r="A166" s="165" t="n">
        <v>133</v>
      </c>
      <c r="B166" s="166" t="s">
        <v>368</v>
      </c>
      <c r="C166" s="167" t="s">
        <v>369</v>
      </c>
      <c r="D166" s="168" t="s">
        <v>104</v>
      </c>
      <c r="E166" s="169" t="n">
        <v>56</v>
      </c>
      <c r="F166" s="169" t="n">
        <v>0</v>
      </c>
      <c r="G166" s="170" t="n">
        <f aca="false">E166*F166</f>
        <v>0</v>
      </c>
      <c r="H166" s="0"/>
      <c r="I166" s="0"/>
      <c r="O166" s="164" t="n">
        <v>2</v>
      </c>
      <c r="AA166" s="140" t="n">
        <v>1</v>
      </c>
      <c r="AB166" s="140" t="n">
        <v>7</v>
      </c>
      <c r="AC166" s="140" t="n">
        <v>7</v>
      </c>
      <c r="AZ166" s="140" t="n">
        <v>2</v>
      </c>
      <c r="BA166" s="140" t="n">
        <f aca="false">IF(AZ166=1,G166,0)</f>
        <v>0</v>
      </c>
      <c r="BB166" s="140" t="n">
        <f aca="false">IF(AZ166=2,G166,0)</f>
        <v>0</v>
      </c>
      <c r="BC166" s="140" t="n">
        <f aca="false">IF(AZ166=3,G166,0)</f>
        <v>0</v>
      </c>
      <c r="BD166" s="140" t="n">
        <f aca="false">IF(AZ166=4,G166,0)</f>
        <v>0</v>
      </c>
      <c r="BE166" s="140" t="n">
        <f aca="false">IF(AZ166=5,G166,0)</f>
        <v>0</v>
      </c>
      <c r="CA166" s="171" t="n">
        <v>1</v>
      </c>
      <c r="CB166" s="171" t="n">
        <v>7</v>
      </c>
      <c r="CZ166" s="140" t="n">
        <v>0</v>
      </c>
    </row>
    <row r="167" customFormat="false" ht="13.2" hidden="false" customHeight="false" outlineLevel="0" collapsed="false">
      <c r="A167" s="165" t="n">
        <v>134</v>
      </c>
      <c r="B167" s="166" t="s">
        <v>370</v>
      </c>
      <c r="C167" s="167" t="s">
        <v>371</v>
      </c>
      <c r="D167" s="168" t="s">
        <v>214</v>
      </c>
      <c r="E167" s="169" t="n">
        <v>1</v>
      </c>
      <c r="F167" s="169" t="n">
        <v>0</v>
      </c>
      <c r="G167" s="170" t="n">
        <f aca="false">E167*F167</f>
        <v>0</v>
      </c>
      <c r="H167" s="0"/>
      <c r="I167" s="0"/>
      <c r="O167" s="164" t="n">
        <v>2</v>
      </c>
      <c r="AA167" s="140" t="n">
        <v>1</v>
      </c>
      <c r="AB167" s="140" t="n">
        <v>7</v>
      </c>
      <c r="AC167" s="140" t="n">
        <v>7</v>
      </c>
      <c r="AZ167" s="140" t="n">
        <v>2</v>
      </c>
      <c r="BA167" s="140" t="n">
        <f aca="false">IF(AZ167=1,G167,0)</f>
        <v>0</v>
      </c>
      <c r="BB167" s="140" t="n">
        <f aca="false">IF(AZ167=2,G167,0)</f>
        <v>0</v>
      </c>
      <c r="BC167" s="140" t="n">
        <f aca="false">IF(AZ167=3,G167,0)</f>
        <v>0</v>
      </c>
      <c r="BD167" s="140" t="n">
        <f aca="false">IF(AZ167=4,G167,0)</f>
        <v>0</v>
      </c>
      <c r="BE167" s="140" t="n">
        <f aca="false">IF(AZ167=5,G167,0)</f>
        <v>0</v>
      </c>
      <c r="CA167" s="171" t="n">
        <v>1</v>
      </c>
      <c r="CB167" s="171" t="n">
        <v>7</v>
      </c>
      <c r="CZ167" s="140" t="n">
        <v>0.00939</v>
      </c>
    </row>
    <row r="168" customFormat="false" ht="13.2" hidden="false" customHeight="false" outlineLevel="0" collapsed="false">
      <c r="A168" s="165" t="n">
        <v>135</v>
      </c>
      <c r="B168" s="166" t="s">
        <v>372</v>
      </c>
      <c r="C168" s="167" t="s">
        <v>373</v>
      </c>
      <c r="D168" s="168" t="s">
        <v>87</v>
      </c>
      <c r="E168" s="169" t="n">
        <v>1</v>
      </c>
      <c r="F168" s="169" t="n">
        <v>0</v>
      </c>
      <c r="G168" s="170" t="n">
        <f aca="false">E168*F168</f>
        <v>0</v>
      </c>
      <c r="H168" s="0"/>
      <c r="I168" s="0"/>
      <c r="O168" s="164" t="n">
        <v>2</v>
      </c>
      <c r="AA168" s="140" t="n">
        <v>1</v>
      </c>
      <c r="AB168" s="140" t="n">
        <v>7</v>
      </c>
      <c r="AC168" s="140" t="n">
        <v>7</v>
      </c>
      <c r="AZ168" s="140" t="n">
        <v>2</v>
      </c>
      <c r="BA168" s="140" t="n">
        <f aca="false">IF(AZ168=1,G168,0)</f>
        <v>0</v>
      </c>
      <c r="BB168" s="140" t="n">
        <f aca="false">IF(AZ168=2,G168,0)</f>
        <v>0</v>
      </c>
      <c r="BC168" s="140" t="n">
        <f aca="false">IF(AZ168=3,G168,0)</f>
        <v>0</v>
      </c>
      <c r="BD168" s="140" t="n">
        <f aca="false">IF(AZ168=4,G168,0)</f>
        <v>0</v>
      </c>
      <c r="BE168" s="140" t="n">
        <f aca="false">IF(AZ168=5,G168,0)</f>
        <v>0</v>
      </c>
      <c r="CA168" s="171" t="n">
        <v>1</v>
      </c>
      <c r="CB168" s="171" t="n">
        <v>7</v>
      </c>
      <c r="CZ168" s="140" t="n">
        <v>0</v>
      </c>
    </row>
    <row r="169" customFormat="false" ht="13.2" hidden="false" customHeight="false" outlineLevel="0" collapsed="false">
      <c r="A169" s="165" t="n">
        <v>136</v>
      </c>
      <c r="B169" s="166" t="s">
        <v>374</v>
      </c>
      <c r="C169" s="167" t="s">
        <v>375</v>
      </c>
      <c r="D169" s="168" t="s">
        <v>104</v>
      </c>
      <c r="E169" s="169" t="n">
        <v>4</v>
      </c>
      <c r="F169" s="169" t="n">
        <v>0</v>
      </c>
      <c r="G169" s="170" t="n">
        <f aca="false">E169*F169</f>
        <v>0</v>
      </c>
      <c r="H169" s="0"/>
      <c r="I169" s="0"/>
      <c r="O169" s="164" t="n">
        <v>2</v>
      </c>
      <c r="AA169" s="140" t="n">
        <v>1</v>
      </c>
      <c r="AB169" s="140" t="n">
        <v>7</v>
      </c>
      <c r="AC169" s="140" t="n">
        <v>7</v>
      </c>
      <c r="AZ169" s="140" t="n">
        <v>2</v>
      </c>
      <c r="BA169" s="140" t="n">
        <f aca="false">IF(AZ169=1,G169,0)</f>
        <v>0</v>
      </c>
      <c r="BB169" s="140" t="n">
        <f aca="false">IF(AZ169=2,G169,0)</f>
        <v>0</v>
      </c>
      <c r="BC169" s="140" t="n">
        <f aca="false">IF(AZ169=3,G169,0)</f>
        <v>0</v>
      </c>
      <c r="BD169" s="140" t="n">
        <f aca="false">IF(AZ169=4,G169,0)</f>
        <v>0</v>
      </c>
      <c r="BE169" s="140" t="n">
        <f aca="false">IF(AZ169=5,G169,0)</f>
        <v>0</v>
      </c>
      <c r="CA169" s="171" t="n">
        <v>1</v>
      </c>
      <c r="CB169" s="171" t="n">
        <v>7</v>
      </c>
      <c r="CZ169" s="140" t="n">
        <v>0</v>
      </c>
    </row>
    <row r="170" customFormat="false" ht="13.2" hidden="false" customHeight="false" outlineLevel="0" collapsed="false">
      <c r="A170" s="165" t="n">
        <v>137</v>
      </c>
      <c r="B170" s="166" t="s">
        <v>376</v>
      </c>
      <c r="C170" s="167" t="s">
        <v>377</v>
      </c>
      <c r="D170" s="168" t="s">
        <v>104</v>
      </c>
      <c r="E170" s="169" t="n">
        <v>56</v>
      </c>
      <c r="F170" s="169" t="n">
        <v>0</v>
      </c>
      <c r="G170" s="170" t="n">
        <f aca="false">E170*F170</f>
        <v>0</v>
      </c>
      <c r="H170" s="0"/>
      <c r="I170" s="0"/>
      <c r="O170" s="164" t="n">
        <v>2</v>
      </c>
      <c r="AA170" s="140" t="n">
        <v>1</v>
      </c>
      <c r="AB170" s="140" t="n">
        <v>7</v>
      </c>
      <c r="AC170" s="140" t="n">
        <v>7</v>
      </c>
      <c r="AZ170" s="140" t="n">
        <v>2</v>
      </c>
      <c r="BA170" s="140" t="n">
        <f aca="false">IF(AZ170=1,G170,0)</f>
        <v>0</v>
      </c>
      <c r="BB170" s="140" t="n">
        <f aca="false">IF(AZ170=2,G170,0)</f>
        <v>0</v>
      </c>
      <c r="BC170" s="140" t="n">
        <f aca="false">IF(AZ170=3,G170,0)</f>
        <v>0</v>
      </c>
      <c r="BD170" s="140" t="n">
        <f aca="false">IF(AZ170=4,G170,0)</f>
        <v>0</v>
      </c>
      <c r="BE170" s="140" t="n">
        <f aca="false">IF(AZ170=5,G170,0)</f>
        <v>0</v>
      </c>
      <c r="CA170" s="171" t="n">
        <v>1</v>
      </c>
      <c r="CB170" s="171" t="n">
        <v>7</v>
      </c>
      <c r="CZ170" s="140" t="n">
        <v>0</v>
      </c>
    </row>
    <row r="171" customFormat="false" ht="13.2" hidden="false" customHeight="false" outlineLevel="0" collapsed="false">
      <c r="A171" s="165" t="n">
        <v>138</v>
      </c>
      <c r="B171" s="166" t="s">
        <v>378</v>
      </c>
      <c r="C171" s="167" t="s">
        <v>379</v>
      </c>
      <c r="D171" s="168" t="s">
        <v>104</v>
      </c>
      <c r="E171" s="169" t="n">
        <v>4</v>
      </c>
      <c r="F171" s="169" t="n">
        <v>0</v>
      </c>
      <c r="G171" s="170" t="n">
        <f aca="false">E171*F171</f>
        <v>0</v>
      </c>
      <c r="H171" s="0"/>
      <c r="I171" s="0"/>
      <c r="O171" s="164" t="n">
        <v>2</v>
      </c>
      <c r="AA171" s="140" t="n">
        <v>1</v>
      </c>
      <c r="AB171" s="140" t="n">
        <v>7</v>
      </c>
      <c r="AC171" s="140" t="n">
        <v>7</v>
      </c>
      <c r="AZ171" s="140" t="n">
        <v>2</v>
      </c>
      <c r="BA171" s="140" t="n">
        <f aca="false">IF(AZ171=1,G171,0)</f>
        <v>0</v>
      </c>
      <c r="BB171" s="140" t="n">
        <f aca="false">IF(AZ171=2,G171,0)</f>
        <v>0</v>
      </c>
      <c r="BC171" s="140" t="n">
        <f aca="false">IF(AZ171=3,G171,0)</f>
        <v>0</v>
      </c>
      <c r="BD171" s="140" t="n">
        <f aca="false">IF(AZ171=4,G171,0)</f>
        <v>0</v>
      </c>
      <c r="BE171" s="140" t="n">
        <f aca="false">IF(AZ171=5,G171,0)</f>
        <v>0</v>
      </c>
      <c r="CA171" s="171" t="n">
        <v>1</v>
      </c>
      <c r="CB171" s="171" t="n">
        <v>7</v>
      </c>
      <c r="CZ171" s="140" t="n">
        <v>0</v>
      </c>
    </row>
    <row r="172" customFormat="false" ht="13.2" hidden="false" customHeight="false" outlineLevel="0" collapsed="false">
      <c r="A172" s="165" t="n">
        <v>139</v>
      </c>
      <c r="B172" s="166" t="s">
        <v>380</v>
      </c>
      <c r="C172" s="167" t="s">
        <v>381</v>
      </c>
      <c r="D172" s="168" t="s">
        <v>104</v>
      </c>
      <c r="E172" s="169" t="n">
        <v>66</v>
      </c>
      <c r="F172" s="169" t="n">
        <v>0</v>
      </c>
      <c r="G172" s="170" t="n">
        <f aca="false">E172*F172</f>
        <v>0</v>
      </c>
      <c r="H172" s="0"/>
      <c r="I172" s="0"/>
      <c r="O172" s="164" t="n">
        <v>2</v>
      </c>
      <c r="AA172" s="140" t="n">
        <v>1</v>
      </c>
      <c r="AB172" s="140" t="n">
        <v>7</v>
      </c>
      <c r="AC172" s="140" t="n">
        <v>7</v>
      </c>
      <c r="AZ172" s="140" t="n">
        <v>2</v>
      </c>
      <c r="BA172" s="140" t="n">
        <f aca="false">IF(AZ172=1,G172,0)</f>
        <v>0</v>
      </c>
      <c r="BB172" s="140" t="n">
        <f aca="false">IF(AZ172=2,G172,0)</f>
        <v>0</v>
      </c>
      <c r="BC172" s="140" t="n">
        <f aca="false">IF(AZ172=3,G172,0)</f>
        <v>0</v>
      </c>
      <c r="BD172" s="140" t="n">
        <f aca="false">IF(AZ172=4,G172,0)</f>
        <v>0</v>
      </c>
      <c r="BE172" s="140" t="n">
        <f aca="false">IF(AZ172=5,G172,0)</f>
        <v>0</v>
      </c>
      <c r="CA172" s="171" t="n">
        <v>1</v>
      </c>
      <c r="CB172" s="171" t="n">
        <v>7</v>
      </c>
      <c r="CZ172" s="140" t="n">
        <v>0</v>
      </c>
    </row>
    <row r="173" customFormat="false" ht="13.2" hidden="false" customHeight="false" outlineLevel="0" collapsed="false">
      <c r="A173" s="165" t="n">
        <v>140</v>
      </c>
      <c r="B173" s="166" t="s">
        <v>382</v>
      </c>
      <c r="C173" s="167" t="s">
        <v>383</v>
      </c>
      <c r="D173" s="168" t="s">
        <v>87</v>
      </c>
      <c r="E173" s="169" t="n">
        <v>64</v>
      </c>
      <c r="F173" s="169" t="n">
        <v>0</v>
      </c>
      <c r="G173" s="170" t="n">
        <f aca="false">E173*F173</f>
        <v>0</v>
      </c>
      <c r="H173" s="0"/>
      <c r="I173" s="0"/>
      <c r="O173" s="164" t="n">
        <v>2</v>
      </c>
      <c r="AA173" s="140" t="n">
        <v>1</v>
      </c>
      <c r="AB173" s="140" t="n">
        <v>7</v>
      </c>
      <c r="AC173" s="140" t="n">
        <v>7</v>
      </c>
      <c r="AZ173" s="140" t="n">
        <v>2</v>
      </c>
      <c r="BA173" s="140" t="n">
        <f aca="false">IF(AZ173=1,G173,0)</f>
        <v>0</v>
      </c>
      <c r="BB173" s="140" t="n">
        <f aca="false">IF(AZ173=2,G173,0)</f>
        <v>0</v>
      </c>
      <c r="BC173" s="140" t="n">
        <f aca="false">IF(AZ173=3,G173,0)</f>
        <v>0</v>
      </c>
      <c r="BD173" s="140" t="n">
        <f aca="false">IF(AZ173=4,G173,0)</f>
        <v>0</v>
      </c>
      <c r="BE173" s="140" t="n">
        <f aca="false">IF(AZ173=5,G173,0)</f>
        <v>0</v>
      </c>
      <c r="CA173" s="171" t="n">
        <v>1</v>
      </c>
      <c r="CB173" s="171" t="n">
        <v>7</v>
      </c>
      <c r="CZ173" s="140" t="n">
        <v>4E-005</v>
      </c>
    </row>
    <row r="174" customFormat="false" ht="13.2" hidden="false" customHeight="false" outlineLevel="0" collapsed="false">
      <c r="A174" s="165" t="n">
        <v>141</v>
      </c>
      <c r="B174" s="166" t="s">
        <v>384</v>
      </c>
      <c r="C174" s="167" t="s">
        <v>385</v>
      </c>
      <c r="D174" s="168" t="s">
        <v>87</v>
      </c>
      <c r="E174" s="169" t="n">
        <v>2</v>
      </c>
      <c r="F174" s="169" t="n">
        <v>0</v>
      </c>
      <c r="G174" s="170" t="n">
        <f aca="false">E174*F174</f>
        <v>0</v>
      </c>
      <c r="H174" s="0"/>
      <c r="I174" s="0"/>
      <c r="O174" s="164" t="n">
        <v>2</v>
      </c>
      <c r="AA174" s="140" t="n">
        <v>1</v>
      </c>
      <c r="AB174" s="140" t="n">
        <v>7</v>
      </c>
      <c r="AC174" s="140" t="n">
        <v>7</v>
      </c>
      <c r="AZ174" s="140" t="n">
        <v>2</v>
      </c>
      <c r="BA174" s="140" t="n">
        <f aca="false">IF(AZ174=1,G174,0)</f>
        <v>0</v>
      </c>
      <c r="BB174" s="140" t="n">
        <f aca="false">IF(AZ174=2,G174,0)</f>
        <v>0</v>
      </c>
      <c r="BC174" s="140" t="n">
        <f aca="false">IF(AZ174=3,G174,0)</f>
        <v>0</v>
      </c>
      <c r="BD174" s="140" t="n">
        <f aca="false">IF(AZ174=4,G174,0)</f>
        <v>0</v>
      </c>
      <c r="BE174" s="140" t="n">
        <f aca="false">IF(AZ174=5,G174,0)</f>
        <v>0</v>
      </c>
      <c r="CA174" s="171" t="n">
        <v>1</v>
      </c>
      <c r="CB174" s="171" t="n">
        <v>7</v>
      </c>
      <c r="CZ174" s="140" t="n">
        <v>0</v>
      </c>
    </row>
    <row r="175" customFormat="false" ht="20.4" hidden="false" customHeight="false" outlineLevel="0" collapsed="false">
      <c r="A175" s="165" t="n">
        <v>142</v>
      </c>
      <c r="B175" s="166" t="s">
        <v>386</v>
      </c>
      <c r="C175" s="167" t="s">
        <v>387</v>
      </c>
      <c r="D175" s="168" t="s">
        <v>87</v>
      </c>
      <c r="E175" s="169" t="n">
        <v>32</v>
      </c>
      <c r="F175" s="169" t="n">
        <v>0</v>
      </c>
      <c r="G175" s="170" t="n">
        <f aca="false">E175*F175</f>
        <v>0</v>
      </c>
      <c r="H175" s="0"/>
      <c r="I175" s="0"/>
      <c r="O175" s="164" t="n">
        <v>2</v>
      </c>
      <c r="AA175" s="140" t="n">
        <v>1</v>
      </c>
      <c r="AB175" s="140" t="n">
        <v>7</v>
      </c>
      <c r="AC175" s="140" t="n">
        <v>7</v>
      </c>
      <c r="AZ175" s="140" t="n">
        <v>2</v>
      </c>
      <c r="BA175" s="140" t="n">
        <f aca="false">IF(AZ175=1,G175,0)</f>
        <v>0</v>
      </c>
      <c r="BB175" s="140" t="n">
        <f aca="false">IF(AZ175=2,G175,0)</f>
        <v>0</v>
      </c>
      <c r="BC175" s="140" t="n">
        <f aca="false">IF(AZ175=3,G175,0)</f>
        <v>0</v>
      </c>
      <c r="BD175" s="140" t="n">
        <f aca="false">IF(AZ175=4,G175,0)</f>
        <v>0</v>
      </c>
      <c r="BE175" s="140" t="n">
        <f aca="false">IF(AZ175=5,G175,0)</f>
        <v>0</v>
      </c>
      <c r="CA175" s="171" t="n">
        <v>1</v>
      </c>
      <c r="CB175" s="171" t="n">
        <v>7</v>
      </c>
      <c r="CZ175" s="140" t="n">
        <v>0</v>
      </c>
    </row>
    <row r="176" customFormat="false" ht="13.2" hidden="false" customHeight="false" outlineLevel="0" collapsed="false">
      <c r="A176" s="165" t="n">
        <v>143</v>
      </c>
      <c r="B176" s="166" t="s">
        <v>388</v>
      </c>
      <c r="C176" s="167" t="s">
        <v>389</v>
      </c>
      <c r="D176" s="168" t="s">
        <v>87</v>
      </c>
      <c r="E176" s="169" t="n">
        <v>4</v>
      </c>
      <c r="F176" s="169" t="n">
        <v>0</v>
      </c>
      <c r="G176" s="170" t="n">
        <f aca="false">E176*F176</f>
        <v>0</v>
      </c>
      <c r="H176" s="0"/>
      <c r="I176" s="0"/>
      <c r="O176" s="164" t="n">
        <v>2</v>
      </c>
      <c r="AA176" s="140" t="n">
        <v>1</v>
      </c>
      <c r="AB176" s="140" t="n">
        <v>7</v>
      </c>
      <c r="AC176" s="140" t="n">
        <v>7</v>
      </c>
      <c r="AZ176" s="140" t="n">
        <v>2</v>
      </c>
      <c r="BA176" s="140" t="n">
        <f aca="false">IF(AZ176=1,G176,0)</f>
        <v>0</v>
      </c>
      <c r="BB176" s="140" t="n">
        <f aca="false">IF(AZ176=2,G176,0)</f>
        <v>0</v>
      </c>
      <c r="BC176" s="140" t="n">
        <f aca="false">IF(AZ176=3,G176,0)</f>
        <v>0</v>
      </c>
      <c r="BD176" s="140" t="n">
        <f aca="false">IF(AZ176=4,G176,0)</f>
        <v>0</v>
      </c>
      <c r="BE176" s="140" t="n">
        <f aca="false">IF(AZ176=5,G176,0)</f>
        <v>0</v>
      </c>
      <c r="CA176" s="171" t="n">
        <v>1</v>
      </c>
      <c r="CB176" s="171" t="n">
        <v>7</v>
      </c>
      <c r="CZ176" s="140" t="n">
        <v>0.00124</v>
      </c>
    </row>
    <row r="177" customFormat="false" ht="13.2" hidden="false" customHeight="false" outlineLevel="0" collapsed="false">
      <c r="A177" s="165" t="n">
        <v>144</v>
      </c>
      <c r="B177" s="166" t="s">
        <v>390</v>
      </c>
      <c r="C177" s="167" t="s">
        <v>391</v>
      </c>
      <c r="D177" s="168" t="s">
        <v>87</v>
      </c>
      <c r="E177" s="169" t="n">
        <v>2</v>
      </c>
      <c r="F177" s="169" t="n">
        <v>0</v>
      </c>
      <c r="G177" s="170" t="n">
        <f aca="false">E177*F177</f>
        <v>0</v>
      </c>
      <c r="H177" s="0"/>
      <c r="I177" s="0"/>
      <c r="O177" s="164" t="n">
        <v>2</v>
      </c>
      <c r="AA177" s="140" t="n">
        <v>1</v>
      </c>
      <c r="AB177" s="140" t="n">
        <v>7</v>
      </c>
      <c r="AC177" s="140" t="n">
        <v>7</v>
      </c>
      <c r="AZ177" s="140" t="n">
        <v>2</v>
      </c>
      <c r="BA177" s="140" t="n">
        <f aca="false">IF(AZ177=1,G177,0)</f>
        <v>0</v>
      </c>
      <c r="BB177" s="140" t="n">
        <f aca="false">IF(AZ177=2,G177,0)</f>
        <v>0</v>
      </c>
      <c r="BC177" s="140" t="n">
        <f aca="false">IF(AZ177=3,G177,0)</f>
        <v>0</v>
      </c>
      <c r="BD177" s="140" t="n">
        <f aca="false">IF(AZ177=4,G177,0)</f>
        <v>0</v>
      </c>
      <c r="BE177" s="140" t="n">
        <f aca="false">IF(AZ177=5,G177,0)</f>
        <v>0</v>
      </c>
      <c r="CA177" s="171" t="n">
        <v>1</v>
      </c>
      <c r="CB177" s="171" t="n">
        <v>7</v>
      </c>
      <c r="CZ177" s="140" t="n">
        <v>0.0029</v>
      </c>
    </row>
    <row r="178" customFormat="false" ht="13.2" hidden="false" customHeight="false" outlineLevel="0" collapsed="false">
      <c r="A178" s="165" t="n">
        <v>145</v>
      </c>
      <c r="B178" s="166" t="s">
        <v>392</v>
      </c>
      <c r="C178" s="167" t="s">
        <v>393</v>
      </c>
      <c r="D178" s="168" t="s">
        <v>87</v>
      </c>
      <c r="E178" s="169" t="n">
        <v>6</v>
      </c>
      <c r="F178" s="169" t="n">
        <v>0</v>
      </c>
      <c r="G178" s="170" t="n">
        <f aca="false">E178*F178</f>
        <v>0</v>
      </c>
      <c r="H178" s="0"/>
      <c r="I178" s="0"/>
      <c r="O178" s="164" t="n">
        <v>2</v>
      </c>
      <c r="AA178" s="140" t="n">
        <v>1</v>
      </c>
      <c r="AB178" s="140" t="n">
        <v>7</v>
      </c>
      <c r="AC178" s="140" t="n">
        <v>7</v>
      </c>
      <c r="AZ178" s="140" t="n">
        <v>2</v>
      </c>
      <c r="BA178" s="140" t="n">
        <f aca="false">IF(AZ178=1,G178,0)</f>
        <v>0</v>
      </c>
      <c r="BB178" s="140" t="n">
        <f aca="false">IF(AZ178=2,G178,0)</f>
        <v>0</v>
      </c>
      <c r="BC178" s="140" t="n">
        <f aca="false">IF(AZ178=3,G178,0)</f>
        <v>0</v>
      </c>
      <c r="BD178" s="140" t="n">
        <f aca="false">IF(AZ178=4,G178,0)</f>
        <v>0</v>
      </c>
      <c r="BE178" s="140" t="n">
        <f aca="false">IF(AZ178=5,G178,0)</f>
        <v>0</v>
      </c>
      <c r="CA178" s="171" t="n">
        <v>1</v>
      </c>
      <c r="CB178" s="171" t="n">
        <v>7</v>
      </c>
      <c r="CZ178" s="140" t="n">
        <v>0</v>
      </c>
    </row>
    <row r="179" customFormat="false" ht="13.2" hidden="false" customHeight="false" outlineLevel="0" collapsed="false">
      <c r="A179" s="172"/>
      <c r="B179" s="173" t="s">
        <v>119</v>
      </c>
      <c r="C179" s="174" t="str">
        <f aca="false">CONCATENATE(B164," ",C164)</f>
        <v>730 Ústřední vytápění</v>
      </c>
      <c r="D179" s="175"/>
      <c r="E179" s="176"/>
      <c r="F179" s="177"/>
      <c r="G179" s="178" t="n">
        <f aca="false">SUM(G164:G178)</f>
        <v>0</v>
      </c>
      <c r="H179" s="0"/>
      <c r="I179" s="0"/>
      <c r="O179" s="164" t="n">
        <v>4</v>
      </c>
      <c r="AA179" s="0"/>
      <c r="AB179" s="0"/>
      <c r="AC179" s="0"/>
      <c r="AZ179" s="0"/>
      <c r="BA179" s="179" t="n">
        <f aca="false">SUM(BA164:BA178)</f>
        <v>0</v>
      </c>
      <c r="BB179" s="179" t="n">
        <f aca="false">SUM(BB164:BB178)</f>
        <v>0</v>
      </c>
      <c r="BC179" s="179" t="n">
        <f aca="false">SUM(BC164:BC178)</f>
        <v>0</v>
      </c>
      <c r="BD179" s="179" t="n">
        <f aca="false">SUM(BD164:BD178)</f>
        <v>0</v>
      </c>
      <c r="BE179" s="179" t="n">
        <f aca="false">SUM(BE164:BE178)</f>
        <v>0</v>
      </c>
      <c r="CA179" s="0"/>
      <c r="CB179" s="0"/>
      <c r="CZ179" s="0"/>
    </row>
    <row r="180" customFormat="false" ht="13.2" hidden="false" customHeight="false" outlineLevel="0" collapsed="false">
      <c r="A180" s="158" t="s">
        <v>79</v>
      </c>
      <c r="B180" s="159" t="s">
        <v>394</v>
      </c>
      <c r="C180" s="160" t="s">
        <v>395</v>
      </c>
      <c r="D180" s="161"/>
      <c r="E180" s="162"/>
      <c r="F180" s="162"/>
      <c r="G180" s="163"/>
      <c r="O180" s="164" t="n">
        <v>1</v>
      </c>
      <c r="AA180" s="0"/>
      <c r="AB180" s="0"/>
      <c r="AC180" s="0"/>
      <c r="AZ180" s="0"/>
      <c r="BA180" s="0"/>
      <c r="BB180" s="0"/>
      <c r="BC180" s="0"/>
      <c r="BD180" s="0"/>
      <c r="BE180" s="0"/>
      <c r="CA180" s="0"/>
      <c r="CB180" s="0"/>
      <c r="CZ180" s="0"/>
    </row>
    <row r="181" customFormat="false" ht="13.2" hidden="false" customHeight="false" outlineLevel="0" collapsed="false">
      <c r="A181" s="165" t="n">
        <v>146</v>
      </c>
      <c r="B181" s="166" t="s">
        <v>396</v>
      </c>
      <c r="C181" s="167" t="s">
        <v>397</v>
      </c>
      <c r="D181" s="168" t="s">
        <v>99</v>
      </c>
      <c r="E181" s="169" t="n">
        <v>83.5</v>
      </c>
      <c r="F181" s="169" t="n">
        <v>0</v>
      </c>
      <c r="G181" s="170" t="n">
        <f aca="false">E181*F181</f>
        <v>0</v>
      </c>
      <c r="H181" s="0"/>
      <c r="I181" s="0"/>
      <c r="O181" s="164" t="n">
        <v>2</v>
      </c>
      <c r="AA181" s="140" t="n">
        <v>2</v>
      </c>
      <c r="AB181" s="140" t="n">
        <v>7</v>
      </c>
      <c r="AC181" s="140" t="n">
        <v>7</v>
      </c>
      <c r="AZ181" s="140" t="n">
        <v>2</v>
      </c>
      <c r="BA181" s="140" t="n">
        <f aca="false">IF(AZ181=1,G181,0)</f>
        <v>0</v>
      </c>
      <c r="BB181" s="140" t="n">
        <f aca="false">IF(AZ181=2,G181,0)</f>
        <v>0</v>
      </c>
      <c r="BC181" s="140" t="n">
        <f aca="false">IF(AZ181=3,G181,0)</f>
        <v>0</v>
      </c>
      <c r="BD181" s="140" t="n">
        <f aca="false">IF(AZ181=4,G181,0)</f>
        <v>0</v>
      </c>
      <c r="BE181" s="140" t="n">
        <f aca="false">IF(AZ181=5,G181,0)</f>
        <v>0</v>
      </c>
      <c r="CA181" s="171" t="n">
        <v>2</v>
      </c>
      <c r="CB181" s="171" t="n">
        <v>7</v>
      </c>
      <c r="CZ181" s="140" t="n">
        <v>0.00131</v>
      </c>
    </row>
    <row r="182" customFormat="false" ht="13.2" hidden="false" customHeight="false" outlineLevel="0" collapsed="false">
      <c r="A182" s="172"/>
      <c r="B182" s="173" t="s">
        <v>119</v>
      </c>
      <c r="C182" s="174" t="str">
        <f aca="false">CONCATENATE(B180," ",C180)</f>
        <v>713 Izolace tepelné</v>
      </c>
      <c r="D182" s="175"/>
      <c r="E182" s="176"/>
      <c r="F182" s="177"/>
      <c r="G182" s="178" t="n">
        <f aca="false">SUM(G180:G181)</f>
        <v>0</v>
      </c>
      <c r="H182" s="0"/>
      <c r="I182" s="0"/>
      <c r="O182" s="164" t="n">
        <v>4</v>
      </c>
      <c r="AA182" s="0"/>
      <c r="AB182" s="0"/>
      <c r="AC182" s="0"/>
      <c r="AZ182" s="0"/>
      <c r="BA182" s="179" t="n">
        <f aca="false">SUM(BA180:BA181)</f>
        <v>0</v>
      </c>
      <c r="BB182" s="179" t="n">
        <f aca="false">SUM(BB180:BB181)</f>
        <v>0</v>
      </c>
      <c r="BC182" s="179" t="n">
        <f aca="false">SUM(BC180:BC181)</f>
        <v>0</v>
      </c>
      <c r="BD182" s="179" t="n">
        <f aca="false">SUM(BD180:BD181)</f>
        <v>0</v>
      </c>
      <c r="BE182" s="179" t="n">
        <f aca="false">SUM(BE180:BE181)</f>
        <v>0</v>
      </c>
      <c r="CA182" s="0"/>
      <c r="CB182" s="0"/>
      <c r="CZ182" s="0"/>
    </row>
    <row r="183" customFormat="false" ht="13.2" hidden="false" customHeight="false" outlineLevel="0" collapsed="false">
      <c r="A183" s="158" t="s">
        <v>79</v>
      </c>
      <c r="B183" s="159" t="s">
        <v>366</v>
      </c>
      <c r="C183" s="160" t="s">
        <v>367</v>
      </c>
      <c r="D183" s="161"/>
      <c r="E183" s="162"/>
      <c r="F183" s="162"/>
      <c r="G183" s="163"/>
      <c r="O183" s="164" t="n">
        <v>1</v>
      </c>
      <c r="AA183" s="0"/>
      <c r="AB183" s="0"/>
      <c r="AC183" s="0"/>
      <c r="AZ183" s="0"/>
      <c r="BA183" s="0"/>
      <c r="BB183" s="0"/>
      <c r="BC183" s="0"/>
      <c r="BD183" s="0"/>
      <c r="BE183" s="0"/>
      <c r="CA183" s="0"/>
      <c r="CB183" s="0"/>
      <c r="CZ183" s="0"/>
    </row>
    <row r="184" customFormat="false" ht="13.2" hidden="false" customHeight="false" outlineLevel="0" collapsed="false">
      <c r="A184" s="165" t="n">
        <v>147</v>
      </c>
      <c r="B184" s="166" t="s">
        <v>398</v>
      </c>
      <c r="C184" s="167" t="s">
        <v>399</v>
      </c>
      <c r="D184" s="168" t="s">
        <v>87</v>
      </c>
      <c r="E184" s="169" t="n">
        <v>32</v>
      </c>
      <c r="F184" s="169" t="n">
        <v>0</v>
      </c>
      <c r="G184" s="170" t="n">
        <f aca="false">E184*F184</f>
        <v>0</v>
      </c>
      <c r="H184" s="0"/>
      <c r="I184" s="0"/>
      <c r="O184" s="164" t="n">
        <v>2</v>
      </c>
      <c r="AA184" s="140" t="n">
        <v>1</v>
      </c>
      <c r="AB184" s="140" t="n">
        <v>7</v>
      </c>
      <c r="AC184" s="140" t="n">
        <v>7</v>
      </c>
      <c r="AZ184" s="140" t="n">
        <v>2</v>
      </c>
      <c r="BA184" s="140" t="n">
        <f aca="false">IF(AZ184=1,G184,0)</f>
        <v>0</v>
      </c>
      <c r="BB184" s="140" t="n">
        <f aca="false">IF(AZ184=2,G184,0)</f>
        <v>0</v>
      </c>
      <c r="BC184" s="140" t="n">
        <f aca="false">IF(AZ184=3,G184,0)</f>
        <v>0</v>
      </c>
      <c r="BD184" s="140" t="n">
        <f aca="false">IF(AZ184=4,G184,0)</f>
        <v>0</v>
      </c>
      <c r="BE184" s="140" t="n">
        <f aca="false">IF(AZ184=5,G184,0)</f>
        <v>0</v>
      </c>
      <c r="CA184" s="171" t="n">
        <v>1</v>
      </c>
      <c r="CB184" s="171" t="n">
        <v>7</v>
      </c>
      <c r="CZ184" s="140" t="n">
        <v>0.00013</v>
      </c>
    </row>
    <row r="185" customFormat="false" ht="13.2" hidden="false" customHeight="false" outlineLevel="0" collapsed="false">
      <c r="A185" s="165" t="n">
        <v>148</v>
      </c>
      <c r="B185" s="166" t="s">
        <v>400</v>
      </c>
      <c r="C185" s="167" t="s">
        <v>401</v>
      </c>
      <c r="D185" s="168" t="s">
        <v>87</v>
      </c>
      <c r="E185" s="169" t="n">
        <v>1</v>
      </c>
      <c r="F185" s="169" t="n">
        <v>0</v>
      </c>
      <c r="G185" s="170" t="n">
        <f aca="false">E185*F185</f>
        <v>0</v>
      </c>
      <c r="H185" s="0"/>
      <c r="I185" s="0"/>
      <c r="O185" s="164" t="n">
        <v>2</v>
      </c>
      <c r="AA185" s="140" t="n">
        <v>1</v>
      </c>
      <c r="AB185" s="140" t="n">
        <v>7</v>
      </c>
      <c r="AC185" s="140" t="n">
        <v>7</v>
      </c>
      <c r="AZ185" s="140" t="n">
        <v>2</v>
      </c>
      <c r="BA185" s="140" t="n">
        <f aca="false">IF(AZ185=1,G185,0)</f>
        <v>0</v>
      </c>
      <c r="BB185" s="140" t="n">
        <f aca="false">IF(AZ185=2,G185,0)</f>
        <v>0</v>
      </c>
      <c r="BC185" s="140" t="n">
        <f aca="false">IF(AZ185=3,G185,0)</f>
        <v>0</v>
      </c>
      <c r="BD185" s="140" t="n">
        <f aca="false">IF(AZ185=4,G185,0)</f>
        <v>0</v>
      </c>
      <c r="BE185" s="140" t="n">
        <f aca="false">IF(AZ185=5,G185,0)</f>
        <v>0</v>
      </c>
      <c r="CA185" s="171" t="n">
        <v>1</v>
      </c>
      <c r="CB185" s="171" t="n">
        <v>7</v>
      </c>
      <c r="CZ185" s="140" t="n">
        <v>0.049</v>
      </c>
    </row>
    <row r="186" customFormat="false" ht="13.2" hidden="false" customHeight="false" outlineLevel="0" collapsed="false">
      <c r="A186" s="165" t="n">
        <v>149</v>
      </c>
      <c r="B186" s="166" t="s">
        <v>402</v>
      </c>
      <c r="C186" s="167" t="s">
        <v>403</v>
      </c>
      <c r="D186" s="168" t="s">
        <v>233</v>
      </c>
      <c r="E186" s="169" t="n">
        <v>4</v>
      </c>
      <c r="F186" s="169" t="n">
        <v>0</v>
      </c>
      <c r="G186" s="170" t="n">
        <f aca="false">E186*F186</f>
        <v>0</v>
      </c>
      <c r="H186" s="0"/>
      <c r="I186" s="0"/>
      <c r="O186" s="164" t="n">
        <v>2</v>
      </c>
      <c r="AA186" s="140" t="n">
        <v>12</v>
      </c>
      <c r="AB186" s="140" t="n">
        <v>0</v>
      </c>
      <c r="AC186" s="140" t="n">
        <v>149</v>
      </c>
      <c r="AZ186" s="140" t="n">
        <v>2</v>
      </c>
      <c r="BA186" s="140" t="n">
        <f aca="false">IF(AZ186=1,G186,0)</f>
        <v>0</v>
      </c>
      <c r="BB186" s="140" t="n">
        <f aca="false">IF(AZ186=2,G186,0)</f>
        <v>0</v>
      </c>
      <c r="BC186" s="140" t="n">
        <f aca="false">IF(AZ186=3,G186,0)</f>
        <v>0</v>
      </c>
      <c r="BD186" s="140" t="n">
        <f aca="false">IF(AZ186=4,G186,0)</f>
        <v>0</v>
      </c>
      <c r="BE186" s="140" t="n">
        <f aca="false">IF(AZ186=5,G186,0)</f>
        <v>0</v>
      </c>
      <c r="CA186" s="171" t="n">
        <v>12</v>
      </c>
      <c r="CB186" s="171" t="n">
        <v>0</v>
      </c>
      <c r="CZ186" s="140" t="n">
        <v>0</v>
      </c>
    </row>
    <row r="187" customFormat="false" ht="20.4" hidden="false" customHeight="false" outlineLevel="0" collapsed="false">
      <c r="A187" s="165" t="n">
        <v>150</v>
      </c>
      <c r="B187" s="166" t="s">
        <v>404</v>
      </c>
      <c r="C187" s="167" t="s">
        <v>405</v>
      </c>
      <c r="D187" s="168" t="s">
        <v>233</v>
      </c>
      <c r="E187" s="169" t="n">
        <v>34</v>
      </c>
      <c r="F187" s="169" t="n">
        <v>0</v>
      </c>
      <c r="G187" s="170" t="n">
        <f aca="false">E187*F187</f>
        <v>0</v>
      </c>
      <c r="H187" s="0"/>
      <c r="I187" s="0"/>
      <c r="O187" s="164" t="n">
        <v>2</v>
      </c>
      <c r="AA187" s="140" t="n">
        <v>12</v>
      </c>
      <c r="AB187" s="140" t="n">
        <v>0</v>
      </c>
      <c r="AC187" s="140" t="n">
        <v>150</v>
      </c>
      <c r="AZ187" s="140" t="n">
        <v>2</v>
      </c>
      <c r="BA187" s="140" t="n">
        <f aca="false">IF(AZ187=1,G187,0)</f>
        <v>0</v>
      </c>
      <c r="BB187" s="140" t="n">
        <f aca="false">IF(AZ187=2,G187,0)</f>
        <v>0</v>
      </c>
      <c r="BC187" s="140" t="n">
        <f aca="false">IF(AZ187=3,G187,0)</f>
        <v>0</v>
      </c>
      <c r="BD187" s="140" t="n">
        <f aca="false">IF(AZ187=4,G187,0)</f>
        <v>0</v>
      </c>
      <c r="BE187" s="140" t="n">
        <f aca="false">IF(AZ187=5,G187,0)</f>
        <v>0</v>
      </c>
      <c r="CA187" s="171" t="n">
        <v>12</v>
      </c>
      <c r="CB187" s="171" t="n">
        <v>0</v>
      </c>
      <c r="CZ187" s="140" t="n">
        <v>0</v>
      </c>
    </row>
    <row r="188" customFormat="false" ht="13.2" hidden="false" customHeight="false" outlineLevel="0" collapsed="false">
      <c r="A188" s="165" t="n">
        <v>151</v>
      </c>
      <c r="B188" s="166" t="s">
        <v>406</v>
      </c>
      <c r="C188" s="167" t="s">
        <v>407</v>
      </c>
      <c r="D188" s="168" t="s">
        <v>280</v>
      </c>
      <c r="E188" s="169" t="n">
        <v>1</v>
      </c>
      <c r="F188" s="169" t="n">
        <v>0</v>
      </c>
      <c r="G188" s="170" t="n">
        <f aca="false">E188*F188</f>
        <v>0</v>
      </c>
      <c r="H188" s="0"/>
      <c r="I188" s="0"/>
      <c r="O188" s="164" t="n">
        <v>2</v>
      </c>
      <c r="AA188" s="140" t="n">
        <v>12</v>
      </c>
      <c r="AB188" s="140" t="n">
        <v>0</v>
      </c>
      <c r="AC188" s="140" t="n">
        <v>151</v>
      </c>
      <c r="AZ188" s="140" t="n">
        <v>2</v>
      </c>
      <c r="BA188" s="140" t="n">
        <f aca="false">IF(AZ188=1,G188,0)</f>
        <v>0</v>
      </c>
      <c r="BB188" s="140" t="n">
        <f aca="false">IF(AZ188=2,G188,0)</f>
        <v>0</v>
      </c>
      <c r="BC188" s="140" t="n">
        <f aca="false">IF(AZ188=3,G188,0)</f>
        <v>0</v>
      </c>
      <c r="BD188" s="140" t="n">
        <f aca="false">IF(AZ188=4,G188,0)</f>
        <v>0</v>
      </c>
      <c r="BE188" s="140" t="n">
        <f aca="false">IF(AZ188=5,G188,0)</f>
        <v>0</v>
      </c>
      <c r="CA188" s="171" t="n">
        <v>12</v>
      </c>
      <c r="CB188" s="171" t="n">
        <v>0</v>
      </c>
      <c r="CZ188" s="140" t="n">
        <v>0</v>
      </c>
    </row>
    <row r="189" customFormat="false" ht="20.4" hidden="false" customHeight="false" outlineLevel="0" collapsed="false">
      <c r="A189" s="165" t="n">
        <v>152</v>
      </c>
      <c r="B189" s="166" t="s">
        <v>408</v>
      </c>
      <c r="C189" s="167" t="s">
        <v>409</v>
      </c>
      <c r="D189" s="168" t="s">
        <v>104</v>
      </c>
      <c r="E189" s="169" t="n">
        <v>8</v>
      </c>
      <c r="F189" s="169" t="n">
        <v>0</v>
      </c>
      <c r="G189" s="170" t="n">
        <f aca="false">E189*F189</f>
        <v>0</v>
      </c>
      <c r="H189" s="0"/>
      <c r="I189" s="0"/>
      <c r="O189" s="164" t="n">
        <v>2</v>
      </c>
      <c r="AA189" s="140" t="n">
        <v>12</v>
      </c>
      <c r="AB189" s="140" t="n">
        <v>0</v>
      </c>
      <c r="AC189" s="140" t="n">
        <v>152</v>
      </c>
      <c r="AZ189" s="140" t="n">
        <v>2</v>
      </c>
      <c r="BA189" s="140" t="n">
        <f aca="false">IF(AZ189=1,G189,0)</f>
        <v>0</v>
      </c>
      <c r="BB189" s="140" t="n">
        <f aca="false">IF(AZ189=2,G189,0)</f>
        <v>0</v>
      </c>
      <c r="BC189" s="140" t="n">
        <f aca="false">IF(AZ189=3,G189,0)</f>
        <v>0</v>
      </c>
      <c r="BD189" s="140" t="n">
        <f aca="false">IF(AZ189=4,G189,0)</f>
        <v>0</v>
      </c>
      <c r="BE189" s="140" t="n">
        <f aca="false">IF(AZ189=5,G189,0)</f>
        <v>0</v>
      </c>
      <c r="CA189" s="171" t="n">
        <v>12</v>
      </c>
      <c r="CB189" s="171" t="n">
        <v>0</v>
      </c>
      <c r="CZ189" s="140" t="n">
        <v>0</v>
      </c>
    </row>
    <row r="190" customFormat="false" ht="13.2" hidden="false" customHeight="false" outlineLevel="0" collapsed="false">
      <c r="A190" s="165" t="n">
        <v>153</v>
      </c>
      <c r="B190" s="166" t="s">
        <v>410</v>
      </c>
      <c r="C190" s="167" t="s">
        <v>411</v>
      </c>
      <c r="D190" s="168" t="s">
        <v>233</v>
      </c>
      <c r="E190" s="169" t="n">
        <v>8</v>
      </c>
      <c r="F190" s="169" t="n">
        <v>0</v>
      </c>
      <c r="G190" s="170" t="n">
        <f aca="false">E190*F190</f>
        <v>0</v>
      </c>
      <c r="H190" s="0"/>
      <c r="I190" s="0"/>
      <c r="O190" s="164" t="n">
        <v>2</v>
      </c>
      <c r="AA190" s="140" t="n">
        <v>12</v>
      </c>
      <c r="AB190" s="140" t="n">
        <v>0</v>
      </c>
      <c r="AC190" s="140" t="n">
        <v>153</v>
      </c>
      <c r="AZ190" s="140" t="n">
        <v>2</v>
      </c>
      <c r="BA190" s="140" t="n">
        <f aca="false">IF(AZ190=1,G190,0)</f>
        <v>0</v>
      </c>
      <c r="BB190" s="140" t="n">
        <f aca="false">IF(AZ190=2,G190,0)</f>
        <v>0</v>
      </c>
      <c r="BC190" s="140" t="n">
        <f aca="false">IF(AZ190=3,G190,0)</f>
        <v>0</v>
      </c>
      <c r="BD190" s="140" t="n">
        <f aca="false">IF(AZ190=4,G190,0)</f>
        <v>0</v>
      </c>
      <c r="BE190" s="140" t="n">
        <f aca="false">IF(AZ190=5,G190,0)</f>
        <v>0</v>
      </c>
      <c r="CA190" s="171" t="n">
        <v>12</v>
      </c>
      <c r="CB190" s="171" t="n">
        <v>0</v>
      </c>
      <c r="CZ190" s="140" t="n">
        <v>0</v>
      </c>
    </row>
    <row r="191" customFormat="false" ht="13.2" hidden="false" customHeight="false" outlineLevel="0" collapsed="false">
      <c r="A191" s="165" t="n">
        <v>154</v>
      </c>
      <c r="B191" s="166" t="s">
        <v>412</v>
      </c>
      <c r="C191" s="167" t="s">
        <v>413</v>
      </c>
      <c r="D191" s="168" t="s">
        <v>233</v>
      </c>
      <c r="E191" s="169" t="n">
        <v>12</v>
      </c>
      <c r="F191" s="169" t="n">
        <v>0</v>
      </c>
      <c r="G191" s="170" t="n">
        <f aca="false">E191*F191</f>
        <v>0</v>
      </c>
      <c r="H191" s="0"/>
      <c r="I191" s="0"/>
      <c r="O191" s="164" t="n">
        <v>2</v>
      </c>
      <c r="AA191" s="140" t="n">
        <v>12</v>
      </c>
      <c r="AB191" s="140" t="n">
        <v>0</v>
      </c>
      <c r="AC191" s="140" t="n">
        <v>154</v>
      </c>
      <c r="AZ191" s="140" t="n">
        <v>2</v>
      </c>
      <c r="BA191" s="140" t="n">
        <f aca="false">IF(AZ191=1,G191,0)</f>
        <v>0</v>
      </c>
      <c r="BB191" s="140" t="n">
        <f aca="false">IF(AZ191=2,G191,0)</f>
        <v>0</v>
      </c>
      <c r="BC191" s="140" t="n">
        <f aca="false">IF(AZ191=3,G191,0)</f>
        <v>0</v>
      </c>
      <c r="BD191" s="140" t="n">
        <f aca="false">IF(AZ191=4,G191,0)</f>
        <v>0</v>
      </c>
      <c r="BE191" s="140" t="n">
        <f aca="false">IF(AZ191=5,G191,0)</f>
        <v>0</v>
      </c>
      <c r="CA191" s="171" t="n">
        <v>12</v>
      </c>
      <c r="CB191" s="171" t="n">
        <v>0</v>
      </c>
      <c r="CZ191" s="140" t="n">
        <v>0</v>
      </c>
    </row>
    <row r="192" customFormat="false" ht="13.2" hidden="false" customHeight="false" outlineLevel="0" collapsed="false">
      <c r="A192" s="165" t="n">
        <v>155</v>
      </c>
      <c r="B192" s="166" t="s">
        <v>414</v>
      </c>
      <c r="C192" s="167" t="s">
        <v>415</v>
      </c>
      <c r="D192" s="168" t="s">
        <v>87</v>
      </c>
      <c r="E192" s="169" t="n">
        <v>2</v>
      </c>
      <c r="F192" s="169" t="n">
        <v>0</v>
      </c>
      <c r="G192" s="170" t="n">
        <f aca="false">E192*F192</f>
        <v>0</v>
      </c>
      <c r="H192" s="0"/>
      <c r="I192" s="0"/>
      <c r="O192" s="164" t="n">
        <v>2</v>
      </c>
      <c r="AA192" s="140" t="n">
        <v>12</v>
      </c>
      <c r="AB192" s="140" t="n">
        <v>0</v>
      </c>
      <c r="AC192" s="140" t="n">
        <v>155</v>
      </c>
      <c r="AZ192" s="140" t="n">
        <v>2</v>
      </c>
      <c r="BA192" s="140" t="n">
        <f aca="false">IF(AZ192=1,G192,0)</f>
        <v>0</v>
      </c>
      <c r="BB192" s="140" t="n">
        <f aca="false">IF(AZ192=2,G192,0)</f>
        <v>0</v>
      </c>
      <c r="BC192" s="140" t="n">
        <f aca="false">IF(AZ192=3,G192,0)</f>
        <v>0</v>
      </c>
      <c r="BD192" s="140" t="n">
        <f aca="false">IF(AZ192=4,G192,0)</f>
        <v>0</v>
      </c>
      <c r="BE192" s="140" t="n">
        <f aca="false">IF(AZ192=5,G192,0)</f>
        <v>0</v>
      </c>
      <c r="CA192" s="171" t="n">
        <v>12</v>
      </c>
      <c r="CB192" s="171" t="n">
        <v>0</v>
      </c>
      <c r="CZ192" s="140" t="n">
        <v>0</v>
      </c>
    </row>
    <row r="193" customFormat="false" ht="13.2" hidden="false" customHeight="false" outlineLevel="0" collapsed="false">
      <c r="A193" s="165" t="n">
        <v>156</v>
      </c>
      <c r="B193" s="166" t="s">
        <v>416</v>
      </c>
      <c r="C193" s="167" t="s">
        <v>417</v>
      </c>
      <c r="D193" s="168" t="s">
        <v>233</v>
      </c>
      <c r="E193" s="169" t="n">
        <v>24</v>
      </c>
      <c r="F193" s="169" t="n">
        <v>0</v>
      </c>
      <c r="G193" s="170" t="n">
        <f aca="false">E193*F193</f>
        <v>0</v>
      </c>
      <c r="H193" s="0"/>
      <c r="I193" s="0"/>
      <c r="O193" s="164" t="n">
        <v>2</v>
      </c>
      <c r="AA193" s="140" t="n">
        <v>12</v>
      </c>
      <c r="AB193" s="140" t="n">
        <v>0</v>
      </c>
      <c r="AC193" s="140" t="n">
        <v>156</v>
      </c>
      <c r="AZ193" s="140" t="n">
        <v>2</v>
      </c>
      <c r="BA193" s="140" t="n">
        <f aca="false">IF(AZ193=1,G193,0)</f>
        <v>0</v>
      </c>
      <c r="BB193" s="140" t="n">
        <f aca="false">IF(AZ193=2,G193,0)</f>
        <v>0</v>
      </c>
      <c r="BC193" s="140" t="n">
        <f aca="false">IF(AZ193=3,G193,0)</f>
        <v>0</v>
      </c>
      <c r="BD193" s="140" t="n">
        <f aca="false">IF(AZ193=4,G193,0)</f>
        <v>0</v>
      </c>
      <c r="BE193" s="140" t="n">
        <f aca="false">IF(AZ193=5,G193,0)</f>
        <v>0</v>
      </c>
      <c r="CA193" s="171" t="n">
        <v>12</v>
      </c>
      <c r="CB193" s="171" t="n">
        <v>0</v>
      </c>
      <c r="CZ193" s="140" t="n">
        <v>0</v>
      </c>
    </row>
    <row r="194" customFormat="false" ht="13.2" hidden="false" customHeight="false" outlineLevel="0" collapsed="false">
      <c r="A194" s="165" t="n">
        <v>157</v>
      </c>
      <c r="B194" s="166" t="s">
        <v>418</v>
      </c>
      <c r="C194" s="167" t="s">
        <v>419</v>
      </c>
      <c r="D194" s="168" t="s">
        <v>233</v>
      </c>
      <c r="E194" s="169" t="n">
        <v>17</v>
      </c>
      <c r="F194" s="169" t="n">
        <v>0</v>
      </c>
      <c r="G194" s="170" t="n">
        <f aca="false">E194*F194</f>
        <v>0</v>
      </c>
      <c r="H194" s="0"/>
      <c r="I194" s="0"/>
      <c r="O194" s="164" t="n">
        <v>2</v>
      </c>
      <c r="AA194" s="140" t="n">
        <v>12</v>
      </c>
      <c r="AB194" s="140" t="n">
        <v>0</v>
      </c>
      <c r="AC194" s="140" t="n">
        <v>157</v>
      </c>
      <c r="AZ194" s="140" t="n">
        <v>2</v>
      </c>
      <c r="BA194" s="140" t="n">
        <f aca="false">IF(AZ194=1,G194,0)</f>
        <v>0</v>
      </c>
      <c r="BB194" s="140" t="n">
        <f aca="false">IF(AZ194=2,G194,0)</f>
        <v>0</v>
      </c>
      <c r="BC194" s="140" t="n">
        <f aca="false">IF(AZ194=3,G194,0)</f>
        <v>0</v>
      </c>
      <c r="BD194" s="140" t="n">
        <f aca="false">IF(AZ194=4,G194,0)</f>
        <v>0</v>
      </c>
      <c r="BE194" s="140" t="n">
        <f aca="false">IF(AZ194=5,G194,0)</f>
        <v>0</v>
      </c>
      <c r="CA194" s="171" t="n">
        <v>12</v>
      </c>
      <c r="CB194" s="171" t="n">
        <v>0</v>
      </c>
      <c r="CZ194" s="140" t="n">
        <v>0</v>
      </c>
    </row>
    <row r="195" customFormat="false" ht="13.2" hidden="false" customHeight="false" outlineLevel="0" collapsed="false">
      <c r="A195" s="165" t="n">
        <v>158</v>
      </c>
      <c r="B195" s="166" t="s">
        <v>420</v>
      </c>
      <c r="C195" s="167" t="s">
        <v>421</v>
      </c>
      <c r="D195" s="168" t="s">
        <v>233</v>
      </c>
      <c r="E195" s="169" t="n">
        <v>72</v>
      </c>
      <c r="F195" s="169" t="n">
        <v>0</v>
      </c>
      <c r="G195" s="170" t="n">
        <f aca="false">E195*F195</f>
        <v>0</v>
      </c>
      <c r="H195" s="0"/>
      <c r="I195" s="0"/>
      <c r="O195" s="164" t="n">
        <v>2</v>
      </c>
      <c r="AA195" s="140" t="n">
        <v>12</v>
      </c>
      <c r="AB195" s="140" t="n">
        <v>0</v>
      </c>
      <c r="AC195" s="140" t="n">
        <v>158</v>
      </c>
      <c r="AZ195" s="140" t="n">
        <v>2</v>
      </c>
      <c r="BA195" s="140" t="n">
        <f aca="false">IF(AZ195=1,G195,0)</f>
        <v>0</v>
      </c>
      <c r="BB195" s="140" t="n">
        <f aca="false">IF(AZ195=2,G195,0)</f>
        <v>0</v>
      </c>
      <c r="BC195" s="140" t="n">
        <f aca="false">IF(AZ195=3,G195,0)</f>
        <v>0</v>
      </c>
      <c r="BD195" s="140" t="n">
        <f aca="false">IF(AZ195=4,G195,0)</f>
        <v>0</v>
      </c>
      <c r="BE195" s="140" t="n">
        <f aca="false">IF(AZ195=5,G195,0)</f>
        <v>0</v>
      </c>
      <c r="CA195" s="171" t="n">
        <v>12</v>
      </c>
      <c r="CB195" s="171" t="n">
        <v>0</v>
      </c>
      <c r="CZ195" s="140" t="n">
        <v>0</v>
      </c>
    </row>
    <row r="196" customFormat="false" ht="13.2" hidden="false" customHeight="false" outlineLevel="0" collapsed="false">
      <c r="A196" s="165" t="n">
        <v>159</v>
      </c>
      <c r="B196" s="166" t="s">
        <v>422</v>
      </c>
      <c r="C196" s="167" t="s">
        <v>423</v>
      </c>
      <c r="D196" s="168" t="s">
        <v>280</v>
      </c>
      <c r="E196" s="169" t="n">
        <v>1</v>
      </c>
      <c r="F196" s="169" t="n">
        <v>0</v>
      </c>
      <c r="G196" s="170" t="n">
        <f aca="false">E196*F196</f>
        <v>0</v>
      </c>
      <c r="H196" s="0"/>
      <c r="I196" s="0"/>
      <c r="O196" s="164" t="n">
        <v>2</v>
      </c>
      <c r="AA196" s="140" t="n">
        <v>12</v>
      </c>
      <c r="AB196" s="140" t="n">
        <v>0</v>
      </c>
      <c r="AC196" s="140" t="n">
        <v>159</v>
      </c>
      <c r="AZ196" s="140" t="n">
        <v>2</v>
      </c>
      <c r="BA196" s="140" t="n">
        <f aca="false">IF(AZ196=1,G196,0)</f>
        <v>0</v>
      </c>
      <c r="BB196" s="140" t="n">
        <f aca="false">IF(AZ196=2,G196,0)</f>
        <v>0</v>
      </c>
      <c r="BC196" s="140" t="n">
        <f aca="false">IF(AZ196=3,G196,0)</f>
        <v>0</v>
      </c>
      <c r="BD196" s="140" t="n">
        <f aca="false">IF(AZ196=4,G196,0)</f>
        <v>0</v>
      </c>
      <c r="BE196" s="140" t="n">
        <f aca="false">IF(AZ196=5,G196,0)</f>
        <v>0</v>
      </c>
      <c r="CA196" s="171" t="n">
        <v>12</v>
      </c>
      <c r="CB196" s="171" t="n">
        <v>0</v>
      </c>
      <c r="CZ196" s="140" t="n">
        <v>0</v>
      </c>
    </row>
    <row r="197" customFormat="false" ht="13.2" hidden="false" customHeight="false" outlineLevel="0" collapsed="false">
      <c r="A197" s="165" t="n">
        <v>160</v>
      </c>
      <c r="B197" s="166" t="s">
        <v>424</v>
      </c>
      <c r="C197" s="167" t="s">
        <v>425</v>
      </c>
      <c r="D197" s="168" t="s">
        <v>280</v>
      </c>
      <c r="E197" s="169" t="n">
        <v>2</v>
      </c>
      <c r="F197" s="169" t="n">
        <v>0</v>
      </c>
      <c r="G197" s="170" t="n">
        <f aca="false">E197*F197</f>
        <v>0</v>
      </c>
      <c r="H197" s="0"/>
      <c r="I197" s="0"/>
      <c r="O197" s="164" t="n">
        <v>2</v>
      </c>
      <c r="AA197" s="140" t="n">
        <v>12</v>
      </c>
      <c r="AB197" s="140" t="n">
        <v>0</v>
      </c>
      <c r="AC197" s="140" t="n">
        <v>160</v>
      </c>
      <c r="AZ197" s="140" t="n">
        <v>2</v>
      </c>
      <c r="BA197" s="140" t="n">
        <f aca="false">IF(AZ197=1,G197,0)</f>
        <v>0</v>
      </c>
      <c r="BB197" s="140" t="n">
        <f aca="false">IF(AZ197=2,G197,0)</f>
        <v>0</v>
      </c>
      <c r="BC197" s="140" t="n">
        <f aca="false">IF(AZ197=3,G197,0)</f>
        <v>0</v>
      </c>
      <c r="BD197" s="140" t="n">
        <f aca="false">IF(AZ197=4,G197,0)</f>
        <v>0</v>
      </c>
      <c r="BE197" s="140" t="n">
        <f aca="false">IF(AZ197=5,G197,0)</f>
        <v>0</v>
      </c>
      <c r="CA197" s="171" t="n">
        <v>12</v>
      </c>
      <c r="CB197" s="171" t="n">
        <v>0</v>
      </c>
      <c r="CZ197" s="140" t="n">
        <v>0</v>
      </c>
    </row>
    <row r="198" customFormat="false" ht="13.2" hidden="false" customHeight="false" outlineLevel="0" collapsed="false">
      <c r="A198" s="165" t="n">
        <v>161</v>
      </c>
      <c r="B198" s="166" t="s">
        <v>426</v>
      </c>
      <c r="C198" s="167" t="s">
        <v>427</v>
      </c>
      <c r="D198" s="168" t="s">
        <v>87</v>
      </c>
      <c r="E198" s="169" t="n">
        <v>1</v>
      </c>
      <c r="F198" s="169" t="n">
        <v>0</v>
      </c>
      <c r="G198" s="170" t="n">
        <f aca="false">E198*F198</f>
        <v>0</v>
      </c>
      <c r="H198" s="0"/>
      <c r="I198" s="0"/>
      <c r="O198" s="164" t="n">
        <v>2</v>
      </c>
      <c r="AA198" s="140" t="n">
        <v>1</v>
      </c>
      <c r="AB198" s="140" t="n">
        <v>7</v>
      </c>
      <c r="AC198" s="140" t="n">
        <v>7</v>
      </c>
      <c r="AZ198" s="140" t="n">
        <v>2</v>
      </c>
      <c r="BA198" s="140" t="n">
        <f aca="false">IF(AZ198=1,G198,0)</f>
        <v>0</v>
      </c>
      <c r="BB198" s="140" t="n">
        <f aca="false">IF(AZ198=2,G198,0)</f>
        <v>0</v>
      </c>
      <c r="BC198" s="140" t="n">
        <f aca="false">IF(AZ198=3,G198,0)</f>
        <v>0</v>
      </c>
      <c r="BD198" s="140" t="n">
        <f aca="false">IF(AZ198=4,G198,0)</f>
        <v>0</v>
      </c>
      <c r="BE198" s="140" t="n">
        <f aca="false">IF(AZ198=5,G198,0)</f>
        <v>0</v>
      </c>
      <c r="CA198" s="171" t="n">
        <v>1</v>
      </c>
      <c r="CB198" s="171" t="n">
        <v>7</v>
      </c>
      <c r="CZ198" s="140" t="n">
        <v>0</v>
      </c>
    </row>
    <row r="199" customFormat="false" ht="13.2" hidden="false" customHeight="false" outlineLevel="0" collapsed="false">
      <c r="A199" s="165" t="n">
        <v>162</v>
      </c>
      <c r="B199" s="166" t="s">
        <v>428</v>
      </c>
      <c r="C199" s="167" t="s">
        <v>429</v>
      </c>
      <c r="D199" s="168" t="s">
        <v>67</v>
      </c>
      <c r="E199" s="169" t="n">
        <v>3181.884</v>
      </c>
      <c r="F199" s="169" t="n">
        <v>0</v>
      </c>
      <c r="G199" s="170" t="n">
        <f aca="false">E199*F199</f>
        <v>0</v>
      </c>
      <c r="H199" s="0"/>
      <c r="I199" s="0"/>
      <c r="O199" s="164" t="n">
        <v>2</v>
      </c>
      <c r="AA199" s="140" t="n">
        <v>1</v>
      </c>
      <c r="AB199" s="140" t="n">
        <v>5</v>
      </c>
      <c r="AC199" s="140" t="n">
        <v>5</v>
      </c>
      <c r="AZ199" s="140" t="n">
        <v>2</v>
      </c>
      <c r="BA199" s="140" t="n">
        <f aca="false">IF(AZ199=1,G199,0)</f>
        <v>0</v>
      </c>
      <c r="BB199" s="140" t="n">
        <f aca="false">IF(AZ199=2,G199,0)</f>
        <v>0</v>
      </c>
      <c r="BC199" s="140" t="n">
        <f aca="false">IF(AZ199=3,G199,0)</f>
        <v>0</v>
      </c>
      <c r="BD199" s="140" t="n">
        <f aca="false">IF(AZ199=4,G199,0)</f>
        <v>0</v>
      </c>
      <c r="BE199" s="140" t="n">
        <f aca="false">IF(AZ199=5,G199,0)</f>
        <v>0</v>
      </c>
      <c r="CA199" s="171" t="n">
        <v>1</v>
      </c>
      <c r="CB199" s="171" t="n">
        <v>5</v>
      </c>
      <c r="CZ199" s="140" t="n">
        <v>0</v>
      </c>
    </row>
    <row r="200" customFormat="false" ht="13.2" hidden="false" customHeight="false" outlineLevel="0" collapsed="false">
      <c r="A200" s="172"/>
      <c r="B200" s="173" t="s">
        <v>119</v>
      </c>
      <c r="C200" s="174" t="str">
        <f aca="false">CONCATENATE(B183," ",C183)</f>
        <v>730 Ústřední vytápění</v>
      </c>
      <c r="D200" s="175"/>
      <c r="E200" s="176"/>
      <c r="F200" s="177"/>
      <c r="G200" s="178" t="n">
        <f aca="false">SUM(G183:G199)</f>
        <v>0</v>
      </c>
      <c r="H200" s="0"/>
      <c r="I200" s="0"/>
      <c r="O200" s="164" t="n">
        <v>4</v>
      </c>
      <c r="AA200" s="0"/>
      <c r="AB200" s="0"/>
      <c r="AC200" s="0"/>
      <c r="AZ200" s="0"/>
      <c r="BA200" s="179" t="n">
        <f aca="false">SUM(BA183:BA199)</f>
        <v>0</v>
      </c>
      <c r="BB200" s="179" t="n">
        <f aca="false">SUM(BB183:BB199)</f>
        <v>0</v>
      </c>
      <c r="BC200" s="179" t="n">
        <f aca="false">SUM(BC183:BC199)</f>
        <v>0</v>
      </c>
      <c r="BD200" s="179" t="n">
        <f aca="false">SUM(BD183:BD199)</f>
        <v>0</v>
      </c>
      <c r="BE200" s="179" t="n">
        <f aca="false">SUM(BE183:BE199)</f>
        <v>0</v>
      </c>
      <c r="CA200" s="0"/>
      <c r="CB200" s="0"/>
      <c r="CZ200" s="0"/>
    </row>
    <row r="201" customFormat="false" ht="13.2" hidden="false" customHeight="false" outlineLevel="0" collapsed="false">
      <c r="A201" s="158" t="s">
        <v>79</v>
      </c>
      <c r="B201" s="159" t="s">
        <v>430</v>
      </c>
      <c r="C201" s="160" t="s">
        <v>431</v>
      </c>
      <c r="D201" s="161"/>
      <c r="E201" s="162"/>
      <c r="F201" s="162"/>
      <c r="G201" s="163"/>
      <c r="O201" s="164" t="n">
        <v>1</v>
      </c>
      <c r="AA201" s="0"/>
      <c r="AB201" s="0"/>
      <c r="AC201" s="0"/>
      <c r="AZ201" s="0"/>
      <c r="BA201" s="0"/>
      <c r="BB201" s="0"/>
      <c r="BC201" s="0"/>
      <c r="BD201" s="0"/>
      <c r="BE201" s="0"/>
      <c r="CA201" s="0"/>
      <c r="CB201" s="0"/>
      <c r="CZ201" s="0"/>
    </row>
    <row r="202" customFormat="false" ht="13.2" hidden="false" customHeight="false" outlineLevel="0" collapsed="false">
      <c r="A202" s="165" t="n">
        <v>163</v>
      </c>
      <c r="B202" s="166" t="s">
        <v>432</v>
      </c>
      <c r="C202" s="167" t="s">
        <v>433</v>
      </c>
      <c r="D202" s="168" t="s">
        <v>87</v>
      </c>
      <c r="E202" s="169" t="n">
        <v>30</v>
      </c>
      <c r="F202" s="169" t="n">
        <v>0</v>
      </c>
      <c r="G202" s="170" t="n">
        <f aca="false">E202*F202</f>
        <v>0</v>
      </c>
      <c r="H202" s="0"/>
      <c r="I202" s="0"/>
      <c r="O202" s="164" t="n">
        <v>2</v>
      </c>
      <c r="AA202" s="140" t="n">
        <v>1</v>
      </c>
      <c r="AB202" s="140" t="n">
        <v>7</v>
      </c>
      <c r="AC202" s="140" t="n">
        <v>7</v>
      </c>
      <c r="AZ202" s="140" t="n">
        <v>2</v>
      </c>
      <c r="BA202" s="140" t="n">
        <f aca="false">IF(AZ202=1,G202,0)</f>
        <v>0</v>
      </c>
      <c r="BB202" s="140" t="n">
        <f aca="false">IF(AZ202=2,G202,0)</f>
        <v>0</v>
      </c>
      <c r="BC202" s="140" t="n">
        <f aca="false">IF(AZ202=3,G202,0)</f>
        <v>0</v>
      </c>
      <c r="BD202" s="140" t="n">
        <f aca="false">IF(AZ202=4,G202,0)</f>
        <v>0</v>
      </c>
      <c r="BE202" s="140" t="n">
        <f aca="false">IF(AZ202=5,G202,0)</f>
        <v>0</v>
      </c>
      <c r="CA202" s="171" t="n">
        <v>1</v>
      </c>
      <c r="CB202" s="171" t="n">
        <v>7</v>
      </c>
      <c r="CZ202" s="140" t="n">
        <v>0</v>
      </c>
    </row>
    <row r="203" customFormat="false" ht="13.2" hidden="false" customHeight="false" outlineLevel="0" collapsed="false">
      <c r="A203" s="165" t="n">
        <v>164</v>
      </c>
      <c r="B203" s="166" t="s">
        <v>434</v>
      </c>
      <c r="C203" s="167" t="s">
        <v>435</v>
      </c>
      <c r="D203" s="168" t="s">
        <v>87</v>
      </c>
      <c r="E203" s="169" t="n">
        <v>3</v>
      </c>
      <c r="F203" s="169" t="n">
        <v>0</v>
      </c>
      <c r="G203" s="170" t="n">
        <f aca="false">E203*F203</f>
        <v>0</v>
      </c>
      <c r="H203" s="0"/>
      <c r="I203" s="0"/>
      <c r="O203" s="164" t="n">
        <v>2</v>
      </c>
      <c r="AA203" s="140" t="n">
        <v>1</v>
      </c>
      <c r="AB203" s="140" t="n">
        <v>7</v>
      </c>
      <c r="AC203" s="140" t="n">
        <v>7</v>
      </c>
      <c r="AZ203" s="140" t="n">
        <v>2</v>
      </c>
      <c r="BA203" s="140" t="n">
        <f aca="false">IF(AZ203=1,G203,0)</f>
        <v>0</v>
      </c>
      <c r="BB203" s="140" t="n">
        <f aca="false">IF(AZ203=2,G203,0)</f>
        <v>0</v>
      </c>
      <c r="BC203" s="140" t="n">
        <f aca="false">IF(AZ203=3,G203,0)</f>
        <v>0</v>
      </c>
      <c r="BD203" s="140" t="n">
        <f aca="false">IF(AZ203=4,G203,0)</f>
        <v>0</v>
      </c>
      <c r="BE203" s="140" t="n">
        <f aca="false">IF(AZ203=5,G203,0)</f>
        <v>0</v>
      </c>
      <c r="CA203" s="171" t="n">
        <v>1</v>
      </c>
      <c r="CB203" s="171" t="n">
        <v>7</v>
      </c>
      <c r="CZ203" s="140" t="n">
        <v>0</v>
      </c>
    </row>
    <row r="204" customFormat="false" ht="13.2" hidden="false" customHeight="false" outlineLevel="0" collapsed="false">
      <c r="A204" s="165" t="n">
        <v>165</v>
      </c>
      <c r="B204" s="166" t="s">
        <v>436</v>
      </c>
      <c r="C204" s="167" t="s">
        <v>437</v>
      </c>
      <c r="D204" s="168" t="s">
        <v>87</v>
      </c>
      <c r="E204" s="169" t="n">
        <v>3</v>
      </c>
      <c r="F204" s="169" t="n">
        <v>0</v>
      </c>
      <c r="G204" s="170" t="n">
        <f aca="false">E204*F204</f>
        <v>0</v>
      </c>
      <c r="H204" s="0"/>
      <c r="I204" s="0"/>
      <c r="O204" s="164" t="n">
        <v>2</v>
      </c>
      <c r="AA204" s="140" t="n">
        <v>1</v>
      </c>
      <c r="AB204" s="140" t="n">
        <v>7</v>
      </c>
      <c r="AC204" s="140" t="n">
        <v>7</v>
      </c>
      <c r="AZ204" s="140" t="n">
        <v>2</v>
      </c>
      <c r="BA204" s="140" t="n">
        <f aca="false">IF(AZ204=1,G204,0)</f>
        <v>0</v>
      </c>
      <c r="BB204" s="140" t="n">
        <f aca="false">IF(AZ204=2,G204,0)</f>
        <v>0</v>
      </c>
      <c r="BC204" s="140" t="n">
        <f aca="false">IF(AZ204=3,G204,0)</f>
        <v>0</v>
      </c>
      <c r="BD204" s="140" t="n">
        <f aca="false">IF(AZ204=4,G204,0)</f>
        <v>0</v>
      </c>
      <c r="BE204" s="140" t="n">
        <f aca="false">IF(AZ204=5,G204,0)</f>
        <v>0</v>
      </c>
      <c r="CA204" s="171" t="n">
        <v>1</v>
      </c>
      <c r="CB204" s="171" t="n">
        <v>7</v>
      </c>
      <c r="CZ204" s="140" t="n">
        <v>0</v>
      </c>
    </row>
    <row r="205" customFormat="false" ht="13.2" hidden="false" customHeight="false" outlineLevel="0" collapsed="false">
      <c r="A205" s="165" t="n">
        <v>166</v>
      </c>
      <c r="B205" s="166" t="s">
        <v>438</v>
      </c>
      <c r="C205" s="167" t="s">
        <v>439</v>
      </c>
      <c r="D205" s="168" t="s">
        <v>87</v>
      </c>
      <c r="E205" s="169" t="n">
        <v>33</v>
      </c>
      <c r="F205" s="169" t="n">
        <v>0</v>
      </c>
      <c r="G205" s="170" t="n">
        <f aca="false">E205*F205</f>
        <v>0</v>
      </c>
      <c r="H205" s="0"/>
      <c r="I205" s="0"/>
      <c r="O205" s="164" t="n">
        <v>2</v>
      </c>
      <c r="AA205" s="140" t="n">
        <v>1</v>
      </c>
      <c r="AB205" s="140" t="n">
        <v>7</v>
      </c>
      <c r="AC205" s="140" t="n">
        <v>7</v>
      </c>
      <c r="AZ205" s="140" t="n">
        <v>2</v>
      </c>
      <c r="BA205" s="140" t="n">
        <f aca="false">IF(AZ205=1,G205,0)</f>
        <v>0</v>
      </c>
      <c r="BB205" s="140" t="n">
        <f aca="false">IF(AZ205=2,G205,0)</f>
        <v>0</v>
      </c>
      <c r="BC205" s="140" t="n">
        <f aca="false">IF(AZ205=3,G205,0)</f>
        <v>0</v>
      </c>
      <c r="BD205" s="140" t="n">
        <f aca="false">IF(AZ205=4,G205,0)</f>
        <v>0</v>
      </c>
      <c r="BE205" s="140" t="n">
        <f aca="false">IF(AZ205=5,G205,0)</f>
        <v>0</v>
      </c>
      <c r="CA205" s="171" t="n">
        <v>1</v>
      </c>
      <c r="CB205" s="171" t="n">
        <v>7</v>
      </c>
      <c r="CZ205" s="140" t="n">
        <v>0</v>
      </c>
    </row>
    <row r="206" customFormat="false" ht="20.4" hidden="false" customHeight="false" outlineLevel="0" collapsed="false">
      <c r="A206" s="165" t="n">
        <v>167</v>
      </c>
      <c r="B206" s="166" t="s">
        <v>440</v>
      </c>
      <c r="C206" s="167" t="s">
        <v>441</v>
      </c>
      <c r="D206" s="168" t="s">
        <v>87</v>
      </c>
      <c r="E206" s="169" t="n">
        <v>2</v>
      </c>
      <c r="F206" s="169" t="n">
        <v>0</v>
      </c>
      <c r="G206" s="170" t="n">
        <f aca="false">E206*F206</f>
        <v>0</v>
      </c>
      <c r="H206" s="0"/>
      <c r="I206" s="0"/>
      <c r="O206" s="164" t="n">
        <v>2</v>
      </c>
      <c r="AA206" s="140" t="n">
        <v>12</v>
      </c>
      <c r="AB206" s="140" t="n">
        <v>0</v>
      </c>
      <c r="AC206" s="140" t="n">
        <v>171</v>
      </c>
      <c r="AZ206" s="140" t="n">
        <v>2</v>
      </c>
      <c r="BA206" s="140" t="n">
        <f aca="false">IF(AZ206=1,G206,0)</f>
        <v>0</v>
      </c>
      <c r="BB206" s="140" t="n">
        <f aca="false">IF(AZ206=2,G206,0)</f>
        <v>0</v>
      </c>
      <c r="BC206" s="140" t="n">
        <f aca="false">IF(AZ206=3,G206,0)</f>
        <v>0</v>
      </c>
      <c r="BD206" s="140" t="n">
        <f aca="false">IF(AZ206=4,G206,0)</f>
        <v>0</v>
      </c>
      <c r="BE206" s="140" t="n">
        <f aca="false">IF(AZ206=5,G206,0)</f>
        <v>0</v>
      </c>
      <c r="CA206" s="171" t="n">
        <v>12</v>
      </c>
      <c r="CB206" s="171" t="n">
        <v>0</v>
      </c>
      <c r="CZ206" s="140" t="n">
        <v>0</v>
      </c>
    </row>
    <row r="207" customFormat="false" ht="13.2" hidden="false" customHeight="false" outlineLevel="0" collapsed="false">
      <c r="A207" s="165" t="n">
        <v>168</v>
      </c>
      <c r="B207" s="166" t="s">
        <v>442</v>
      </c>
      <c r="C207" s="167" t="s">
        <v>443</v>
      </c>
      <c r="D207" s="168" t="s">
        <v>104</v>
      </c>
      <c r="E207" s="169" t="n">
        <v>5.8</v>
      </c>
      <c r="F207" s="169" t="n">
        <v>0</v>
      </c>
      <c r="G207" s="170" t="n">
        <f aca="false">E207*F207</f>
        <v>0</v>
      </c>
      <c r="H207" s="0"/>
      <c r="I207" s="0"/>
      <c r="O207" s="164" t="n">
        <v>2</v>
      </c>
      <c r="AA207" s="140" t="n">
        <v>12</v>
      </c>
      <c r="AB207" s="140" t="n">
        <v>0</v>
      </c>
      <c r="AC207" s="140" t="n">
        <v>173</v>
      </c>
      <c r="AZ207" s="140" t="n">
        <v>2</v>
      </c>
      <c r="BA207" s="140" t="n">
        <f aca="false">IF(AZ207=1,G207,0)</f>
        <v>0</v>
      </c>
      <c r="BB207" s="140" t="n">
        <f aca="false">IF(AZ207=2,G207,0)</f>
        <v>0</v>
      </c>
      <c r="BC207" s="140" t="n">
        <f aca="false">IF(AZ207=3,G207,0)</f>
        <v>0</v>
      </c>
      <c r="BD207" s="140" t="n">
        <f aca="false">IF(AZ207=4,G207,0)</f>
        <v>0</v>
      </c>
      <c r="BE207" s="140" t="n">
        <f aca="false">IF(AZ207=5,G207,0)</f>
        <v>0</v>
      </c>
      <c r="CA207" s="171" t="n">
        <v>12</v>
      </c>
      <c r="CB207" s="171" t="n">
        <v>0</v>
      </c>
      <c r="CZ207" s="140" t="n">
        <v>0</v>
      </c>
    </row>
    <row r="208" customFormat="false" ht="13.2" hidden="false" customHeight="false" outlineLevel="0" collapsed="false">
      <c r="A208" s="165" t="n">
        <v>169</v>
      </c>
      <c r="B208" s="166" t="s">
        <v>444</v>
      </c>
      <c r="C208" s="167" t="s">
        <v>445</v>
      </c>
      <c r="D208" s="168" t="s">
        <v>87</v>
      </c>
      <c r="E208" s="169" t="n">
        <v>1</v>
      </c>
      <c r="F208" s="169" t="n">
        <v>0</v>
      </c>
      <c r="G208" s="170" t="n">
        <f aca="false">E208*F208</f>
        <v>0</v>
      </c>
      <c r="H208" s="0"/>
      <c r="I208" s="0"/>
      <c r="O208" s="164" t="n">
        <v>2</v>
      </c>
      <c r="AA208" s="140" t="n">
        <v>12</v>
      </c>
      <c r="AB208" s="140" t="n">
        <v>0</v>
      </c>
      <c r="AC208" s="140" t="n">
        <v>175</v>
      </c>
      <c r="AZ208" s="140" t="n">
        <v>2</v>
      </c>
      <c r="BA208" s="140" t="n">
        <f aca="false">IF(AZ208=1,G208,0)</f>
        <v>0</v>
      </c>
      <c r="BB208" s="140" t="n">
        <f aca="false">IF(AZ208=2,G208,0)</f>
        <v>0</v>
      </c>
      <c r="BC208" s="140" t="n">
        <f aca="false">IF(AZ208=3,G208,0)</f>
        <v>0</v>
      </c>
      <c r="BD208" s="140" t="n">
        <f aca="false">IF(AZ208=4,G208,0)</f>
        <v>0</v>
      </c>
      <c r="BE208" s="140" t="n">
        <f aca="false">IF(AZ208=5,G208,0)</f>
        <v>0</v>
      </c>
      <c r="CA208" s="171" t="n">
        <v>12</v>
      </c>
      <c r="CB208" s="171" t="n">
        <v>0</v>
      </c>
      <c r="CZ208" s="140" t="n">
        <v>0</v>
      </c>
    </row>
    <row r="209" customFormat="false" ht="13.2" hidden="false" customHeight="false" outlineLevel="0" collapsed="false">
      <c r="A209" s="165" t="n">
        <v>170</v>
      </c>
      <c r="B209" s="166" t="s">
        <v>446</v>
      </c>
      <c r="C209" s="167" t="s">
        <v>447</v>
      </c>
      <c r="D209" s="168" t="s">
        <v>87</v>
      </c>
      <c r="E209" s="169" t="n">
        <v>33</v>
      </c>
      <c r="F209" s="169" t="n">
        <v>0</v>
      </c>
      <c r="G209" s="170" t="n">
        <f aca="false">E209*F209</f>
        <v>0</v>
      </c>
      <c r="H209" s="0"/>
      <c r="I209" s="0"/>
      <c r="O209" s="164" t="n">
        <v>2</v>
      </c>
      <c r="AA209" s="140" t="n">
        <v>3</v>
      </c>
      <c r="AB209" s="140" t="n">
        <v>0</v>
      </c>
      <c r="AC209" s="140" t="n">
        <v>54914620</v>
      </c>
      <c r="AZ209" s="140" t="n">
        <v>2</v>
      </c>
      <c r="BA209" s="140" t="n">
        <f aca="false">IF(AZ209=1,G209,0)</f>
        <v>0</v>
      </c>
      <c r="BB209" s="140" t="n">
        <f aca="false">IF(AZ209=2,G209,0)</f>
        <v>0</v>
      </c>
      <c r="BC209" s="140" t="n">
        <f aca="false">IF(AZ209=3,G209,0)</f>
        <v>0</v>
      </c>
      <c r="BD209" s="140" t="n">
        <f aca="false">IF(AZ209=4,G209,0)</f>
        <v>0</v>
      </c>
      <c r="BE209" s="140" t="n">
        <f aca="false">IF(AZ209=5,G209,0)</f>
        <v>0</v>
      </c>
      <c r="CA209" s="171" t="n">
        <v>3</v>
      </c>
      <c r="CB209" s="171" t="n">
        <v>0</v>
      </c>
      <c r="CZ209" s="140" t="n">
        <v>0.0008</v>
      </c>
    </row>
    <row r="210" customFormat="false" ht="13.2" hidden="false" customHeight="false" outlineLevel="0" collapsed="false">
      <c r="A210" s="165" t="n">
        <v>171</v>
      </c>
      <c r="B210" s="166" t="s">
        <v>448</v>
      </c>
      <c r="C210" s="167" t="s">
        <v>449</v>
      </c>
      <c r="D210" s="168" t="s">
        <v>87</v>
      </c>
      <c r="E210" s="169" t="n">
        <v>3</v>
      </c>
      <c r="F210" s="169" t="n">
        <v>0</v>
      </c>
      <c r="G210" s="170" t="n">
        <f aca="false">E210*F210</f>
        <v>0</v>
      </c>
      <c r="H210" s="0"/>
      <c r="I210" s="0"/>
      <c r="O210" s="164" t="n">
        <v>2</v>
      </c>
      <c r="AA210" s="140" t="n">
        <v>3</v>
      </c>
      <c r="AB210" s="140" t="n">
        <v>0</v>
      </c>
      <c r="AC210" s="140" t="n">
        <v>54917025</v>
      </c>
      <c r="AZ210" s="140" t="n">
        <v>2</v>
      </c>
      <c r="BA210" s="140" t="n">
        <f aca="false">IF(AZ210=1,G210,0)</f>
        <v>0</v>
      </c>
      <c r="BB210" s="140" t="n">
        <f aca="false">IF(AZ210=2,G210,0)</f>
        <v>0</v>
      </c>
      <c r="BC210" s="140" t="n">
        <f aca="false">IF(AZ210=3,G210,0)</f>
        <v>0</v>
      </c>
      <c r="BD210" s="140" t="n">
        <f aca="false">IF(AZ210=4,G210,0)</f>
        <v>0</v>
      </c>
      <c r="BE210" s="140" t="n">
        <f aca="false">IF(AZ210=5,G210,0)</f>
        <v>0</v>
      </c>
      <c r="CA210" s="171" t="n">
        <v>3</v>
      </c>
      <c r="CB210" s="171" t="n">
        <v>0</v>
      </c>
      <c r="CZ210" s="140" t="n">
        <v>0</v>
      </c>
    </row>
    <row r="211" customFormat="false" ht="20.4" hidden="false" customHeight="false" outlineLevel="0" collapsed="false">
      <c r="A211" s="165" t="n">
        <v>172</v>
      </c>
      <c r="B211" s="166" t="s">
        <v>450</v>
      </c>
      <c r="C211" s="167" t="s">
        <v>451</v>
      </c>
      <c r="D211" s="168" t="s">
        <v>87</v>
      </c>
      <c r="E211" s="169" t="n">
        <v>30</v>
      </c>
      <c r="F211" s="169" t="n">
        <v>0</v>
      </c>
      <c r="G211" s="170" t="n">
        <f aca="false">E211*F211</f>
        <v>0</v>
      </c>
      <c r="H211" s="0"/>
      <c r="I211" s="0"/>
      <c r="O211" s="164" t="n">
        <v>2</v>
      </c>
      <c r="AA211" s="140" t="n">
        <v>3</v>
      </c>
      <c r="AB211" s="140" t="n">
        <v>0</v>
      </c>
      <c r="AC211" s="140" t="n">
        <v>61165003</v>
      </c>
      <c r="AZ211" s="140" t="n">
        <v>2</v>
      </c>
      <c r="BA211" s="140" t="n">
        <f aca="false">IF(AZ211=1,G211,0)</f>
        <v>0</v>
      </c>
      <c r="BB211" s="140" t="n">
        <f aca="false">IF(AZ211=2,G211,0)</f>
        <v>0</v>
      </c>
      <c r="BC211" s="140" t="n">
        <f aca="false">IF(AZ211=3,G211,0)</f>
        <v>0</v>
      </c>
      <c r="BD211" s="140" t="n">
        <f aca="false">IF(AZ211=4,G211,0)</f>
        <v>0</v>
      </c>
      <c r="BE211" s="140" t="n">
        <f aca="false">IF(AZ211=5,G211,0)</f>
        <v>0</v>
      </c>
      <c r="CA211" s="171" t="n">
        <v>3</v>
      </c>
      <c r="CB211" s="171" t="n">
        <v>0</v>
      </c>
      <c r="CZ211" s="140" t="n">
        <v>0</v>
      </c>
    </row>
    <row r="212" customFormat="false" ht="13.2" hidden="false" customHeight="false" outlineLevel="0" collapsed="false">
      <c r="A212" s="165" t="n">
        <v>173</v>
      </c>
      <c r="B212" s="166" t="s">
        <v>452</v>
      </c>
      <c r="C212" s="167" t="s">
        <v>453</v>
      </c>
      <c r="D212" s="168" t="s">
        <v>87</v>
      </c>
      <c r="E212" s="169" t="n">
        <v>3</v>
      </c>
      <c r="F212" s="169" t="n">
        <v>0</v>
      </c>
      <c r="G212" s="170" t="n">
        <f aca="false">E212*F212</f>
        <v>0</v>
      </c>
      <c r="H212" s="0"/>
      <c r="I212" s="0"/>
      <c r="O212" s="164" t="n">
        <v>2</v>
      </c>
      <c r="AA212" s="140" t="n">
        <v>3</v>
      </c>
      <c r="AB212" s="140" t="n">
        <v>0</v>
      </c>
      <c r="AC212" s="140" t="n">
        <v>61165643</v>
      </c>
      <c r="AZ212" s="140" t="n">
        <v>2</v>
      </c>
      <c r="BA212" s="140" t="n">
        <f aca="false">IF(AZ212=1,G212,0)</f>
        <v>0</v>
      </c>
      <c r="BB212" s="140" t="n">
        <f aca="false">IF(AZ212=2,G212,0)</f>
        <v>0</v>
      </c>
      <c r="BC212" s="140" t="n">
        <f aca="false">IF(AZ212=3,G212,0)</f>
        <v>0</v>
      </c>
      <c r="BD212" s="140" t="n">
        <f aca="false">IF(AZ212=4,G212,0)</f>
        <v>0</v>
      </c>
      <c r="BE212" s="140" t="n">
        <f aca="false">IF(AZ212=5,G212,0)</f>
        <v>0</v>
      </c>
      <c r="CA212" s="171" t="n">
        <v>3</v>
      </c>
      <c r="CB212" s="171" t="n">
        <v>0</v>
      </c>
      <c r="CZ212" s="140" t="n">
        <v>0</v>
      </c>
    </row>
    <row r="213" customFormat="false" ht="13.2" hidden="false" customHeight="false" outlineLevel="0" collapsed="false">
      <c r="A213" s="165" t="n">
        <v>174</v>
      </c>
      <c r="B213" s="166" t="s">
        <v>454</v>
      </c>
      <c r="C213" s="167" t="s">
        <v>455</v>
      </c>
      <c r="D213" s="168" t="s">
        <v>67</v>
      </c>
      <c r="E213" s="169" t="n">
        <v>4598.9948</v>
      </c>
      <c r="F213" s="169" t="n">
        <v>0</v>
      </c>
      <c r="G213" s="170" t="n">
        <f aca="false">E213*F213</f>
        <v>0</v>
      </c>
      <c r="H213" s="0"/>
      <c r="I213" s="0"/>
      <c r="O213" s="164" t="n">
        <v>2</v>
      </c>
      <c r="AA213" s="140" t="n">
        <v>1</v>
      </c>
      <c r="AB213" s="140" t="n">
        <v>5</v>
      </c>
      <c r="AC213" s="140" t="n">
        <v>5</v>
      </c>
      <c r="AZ213" s="140" t="n">
        <v>2</v>
      </c>
      <c r="BA213" s="140" t="n">
        <f aca="false">IF(AZ213=1,G213,0)</f>
        <v>0</v>
      </c>
      <c r="BB213" s="140" t="n">
        <f aca="false">IF(AZ213=2,G213,0)</f>
        <v>0</v>
      </c>
      <c r="BC213" s="140" t="n">
        <f aca="false">IF(AZ213=3,G213,0)</f>
        <v>0</v>
      </c>
      <c r="BD213" s="140" t="n">
        <f aca="false">IF(AZ213=4,G213,0)</f>
        <v>0</v>
      </c>
      <c r="BE213" s="140" t="n">
        <f aca="false">IF(AZ213=5,G213,0)</f>
        <v>0</v>
      </c>
      <c r="CA213" s="171" t="n">
        <v>1</v>
      </c>
      <c r="CB213" s="171" t="n">
        <v>5</v>
      </c>
      <c r="CZ213" s="140" t="n">
        <v>0</v>
      </c>
    </row>
    <row r="214" customFormat="false" ht="13.2" hidden="false" customHeight="false" outlineLevel="0" collapsed="false">
      <c r="A214" s="172"/>
      <c r="B214" s="173" t="s">
        <v>119</v>
      </c>
      <c r="C214" s="174" t="str">
        <f aca="false">CONCATENATE(B201," ",C201)</f>
        <v>766 Konstrukce truhlářské</v>
      </c>
      <c r="D214" s="175"/>
      <c r="E214" s="176"/>
      <c r="F214" s="177"/>
      <c r="G214" s="178" t="n">
        <f aca="false">SUM(G201:G213)</f>
        <v>0</v>
      </c>
      <c r="H214" s="0"/>
      <c r="I214" s="0"/>
      <c r="O214" s="164" t="n">
        <v>4</v>
      </c>
      <c r="AA214" s="0"/>
      <c r="AB214" s="0"/>
      <c r="AC214" s="0"/>
      <c r="AZ214" s="0"/>
      <c r="BA214" s="179" t="n">
        <f aca="false">SUM(BA201:BA213)</f>
        <v>0</v>
      </c>
      <c r="BB214" s="179" t="n">
        <f aca="false">SUM(BB201:BB213)</f>
        <v>0</v>
      </c>
      <c r="BC214" s="179" t="n">
        <f aca="false">SUM(BC201:BC213)</f>
        <v>0</v>
      </c>
      <c r="BD214" s="179" t="n">
        <f aca="false">SUM(BD201:BD213)</f>
        <v>0</v>
      </c>
      <c r="BE214" s="179" t="n">
        <f aca="false">SUM(BE201:BE213)</f>
        <v>0</v>
      </c>
      <c r="CA214" s="0"/>
      <c r="CB214" s="0"/>
      <c r="CZ214" s="0"/>
    </row>
    <row r="215" customFormat="false" ht="13.2" hidden="false" customHeight="false" outlineLevel="0" collapsed="false">
      <c r="A215" s="158" t="s">
        <v>79</v>
      </c>
      <c r="B215" s="159" t="s">
        <v>456</v>
      </c>
      <c r="C215" s="160" t="s">
        <v>457</v>
      </c>
      <c r="D215" s="161"/>
      <c r="E215" s="162"/>
      <c r="F215" s="162"/>
      <c r="G215" s="163"/>
      <c r="O215" s="164" t="n">
        <v>1</v>
      </c>
      <c r="AA215" s="0"/>
      <c r="AB215" s="0"/>
      <c r="AC215" s="0"/>
      <c r="AZ215" s="0"/>
      <c r="BA215" s="0"/>
      <c r="BB215" s="0"/>
      <c r="BC215" s="0"/>
      <c r="BD215" s="0"/>
      <c r="BE215" s="0"/>
      <c r="CA215" s="0"/>
      <c r="CB215" s="0"/>
      <c r="CZ215" s="0"/>
    </row>
    <row r="216" customFormat="false" ht="13.2" hidden="false" customHeight="false" outlineLevel="0" collapsed="false">
      <c r="A216" s="165" t="n">
        <v>175</v>
      </c>
      <c r="B216" s="166" t="s">
        <v>458</v>
      </c>
      <c r="C216" s="167" t="s">
        <v>459</v>
      </c>
      <c r="D216" s="168" t="s">
        <v>99</v>
      </c>
      <c r="E216" s="169" t="n">
        <v>79.5</v>
      </c>
      <c r="F216" s="169" t="n">
        <v>0</v>
      </c>
      <c r="G216" s="170" t="n">
        <f aca="false">E216*F216</f>
        <v>0</v>
      </c>
      <c r="H216" s="0"/>
      <c r="I216" s="0"/>
      <c r="O216" s="164" t="n">
        <v>2</v>
      </c>
      <c r="AA216" s="140" t="n">
        <v>1</v>
      </c>
      <c r="AB216" s="140" t="n">
        <v>0</v>
      </c>
      <c r="AC216" s="140" t="n">
        <v>0</v>
      </c>
      <c r="AZ216" s="140" t="n">
        <v>2</v>
      </c>
      <c r="BA216" s="140" t="n">
        <f aca="false">IF(AZ216=1,G216,0)</f>
        <v>0</v>
      </c>
      <c r="BB216" s="140" t="n">
        <f aca="false">IF(AZ216=2,G216,0)</f>
        <v>0</v>
      </c>
      <c r="BC216" s="140" t="n">
        <f aca="false">IF(AZ216=3,G216,0)</f>
        <v>0</v>
      </c>
      <c r="BD216" s="140" t="n">
        <f aca="false">IF(AZ216=4,G216,0)</f>
        <v>0</v>
      </c>
      <c r="BE216" s="140" t="n">
        <f aca="false">IF(AZ216=5,G216,0)</f>
        <v>0</v>
      </c>
      <c r="CA216" s="171" t="n">
        <v>1</v>
      </c>
      <c r="CB216" s="171" t="n">
        <v>0</v>
      </c>
      <c r="CZ216" s="140" t="n">
        <v>0</v>
      </c>
    </row>
    <row r="217" customFormat="false" ht="13.2" hidden="false" customHeight="false" outlineLevel="0" collapsed="false">
      <c r="A217" s="165" t="n">
        <v>176</v>
      </c>
      <c r="B217" s="166" t="s">
        <v>460</v>
      </c>
      <c r="C217" s="167" t="s">
        <v>461</v>
      </c>
      <c r="D217" s="168" t="s">
        <v>99</v>
      </c>
      <c r="E217" s="169" t="n">
        <v>283.7</v>
      </c>
      <c r="F217" s="169" t="n">
        <v>0</v>
      </c>
      <c r="G217" s="170" t="n">
        <f aca="false">E217*F217</f>
        <v>0</v>
      </c>
      <c r="H217" s="0"/>
      <c r="I217" s="0"/>
      <c r="O217" s="164" t="n">
        <v>2</v>
      </c>
      <c r="AA217" s="140" t="n">
        <v>1</v>
      </c>
      <c r="AB217" s="140" t="n">
        <v>7</v>
      </c>
      <c r="AC217" s="140" t="n">
        <v>7</v>
      </c>
      <c r="AZ217" s="140" t="n">
        <v>2</v>
      </c>
      <c r="BA217" s="140" t="n">
        <f aca="false">IF(AZ217=1,G217,0)</f>
        <v>0</v>
      </c>
      <c r="BB217" s="140" t="n">
        <f aca="false">IF(AZ217=2,G217,0)</f>
        <v>0</v>
      </c>
      <c r="BC217" s="140" t="n">
        <f aca="false">IF(AZ217=3,G217,0)</f>
        <v>0</v>
      </c>
      <c r="BD217" s="140" t="n">
        <f aca="false">IF(AZ217=4,G217,0)</f>
        <v>0</v>
      </c>
      <c r="BE217" s="140" t="n">
        <f aca="false">IF(AZ217=5,G217,0)</f>
        <v>0</v>
      </c>
      <c r="CA217" s="171" t="n">
        <v>1</v>
      </c>
      <c r="CB217" s="171" t="n">
        <v>7</v>
      </c>
      <c r="CZ217" s="140" t="n">
        <v>0</v>
      </c>
    </row>
    <row r="218" customFormat="false" ht="13.2" hidden="false" customHeight="false" outlineLevel="0" collapsed="false">
      <c r="A218" s="165" t="n">
        <v>177</v>
      </c>
      <c r="B218" s="166" t="s">
        <v>462</v>
      </c>
      <c r="C218" s="167" t="s">
        <v>463</v>
      </c>
      <c r="D218" s="168" t="s">
        <v>67</v>
      </c>
      <c r="E218" s="169" t="n">
        <v>2739.31</v>
      </c>
      <c r="F218" s="169" t="n">
        <v>0</v>
      </c>
      <c r="G218" s="170" t="n">
        <f aca="false">E218*F218</f>
        <v>0</v>
      </c>
      <c r="H218" s="0"/>
      <c r="I218" s="0"/>
      <c r="O218" s="164" t="n">
        <v>2</v>
      </c>
      <c r="AA218" s="140" t="n">
        <v>1</v>
      </c>
      <c r="AB218" s="140" t="n">
        <v>5</v>
      </c>
      <c r="AC218" s="140" t="n">
        <v>5</v>
      </c>
      <c r="AZ218" s="140" t="n">
        <v>2</v>
      </c>
      <c r="BA218" s="140" t="n">
        <f aca="false">IF(AZ218=1,G218,0)</f>
        <v>0</v>
      </c>
      <c r="BB218" s="140" t="n">
        <f aca="false">IF(AZ218=2,G218,0)</f>
        <v>0</v>
      </c>
      <c r="BC218" s="140" t="n">
        <f aca="false">IF(AZ218=3,G218,0)</f>
        <v>0</v>
      </c>
      <c r="BD218" s="140" t="n">
        <f aca="false">IF(AZ218=4,G218,0)</f>
        <v>0</v>
      </c>
      <c r="BE218" s="140" t="n">
        <f aca="false">IF(AZ218=5,G218,0)</f>
        <v>0</v>
      </c>
      <c r="CA218" s="171" t="n">
        <v>1</v>
      </c>
      <c r="CB218" s="171" t="n">
        <v>5</v>
      </c>
      <c r="CZ218" s="140" t="n">
        <v>0</v>
      </c>
    </row>
    <row r="219" customFormat="false" ht="13.2" hidden="false" customHeight="false" outlineLevel="0" collapsed="false">
      <c r="A219" s="172"/>
      <c r="B219" s="173" t="s">
        <v>119</v>
      </c>
      <c r="C219" s="174" t="str">
        <f aca="false">CONCATENATE(B215," ",C215)</f>
        <v>767 Konstrukce zámečnické</v>
      </c>
      <c r="D219" s="175"/>
      <c r="E219" s="176"/>
      <c r="F219" s="177"/>
      <c r="G219" s="178" t="n">
        <f aca="false">SUM(G215:G218)</f>
        <v>0</v>
      </c>
      <c r="H219" s="0"/>
      <c r="I219" s="0"/>
      <c r="O219" s="164" t="n">
        <v>4</v>
      </c>
      <c r="AA219" s="0"/>
      <c r="AB219" s="0"/>
      <c r="AC219" s="0"/>
      <c r="AZ219" s="0"/>
      <c r="BA219" s="179" t="n">
        <f aca="false">SUM(BA215:BA218)</f>
        <v>0</v>
      </c>
      <c r="BB219" s="179" t="n">
        <f aca="false">SUM(BB215:BB218)</f>
        <v>0</v>
      </c>
      <c r="BC219" s="179" t="n">
        <f aca="false">SUM(BC215:BC218)</f>
        <v>0</v>
      </c>
      <c r="BD219" s="179" t="n">
        <f aca="false">SUM(BD215:BD218)</f>
        <v>0</v>
      </c>
      <c r="BE219" s="179" t="n">
        <f aca="false">SUM(BE215:BE218)</f>
        <v>0</v>
      </c>
      <c r="CA219" s="0"/>
      <c r="CB219" s="0"/>
      <c r="CZ219" s="0"/>
    </row>
    <row r="220" customFormat="false" ht="13.2" hidden="false" customHeight="false" outlineLevel="0" collapsed="false">
      <c r="A220" s="158" t="s">
        <v>79</v>
      </c>
      <c r="B220" s="159" t="s">
        <v>464</v>
      </c>
      <c r="C220" s="160" t="s">
        <v>465</v>
      </c>
      <c r="D220" s="161"/>
      <c r="E220" s="162"/>
      <c r="F220" s="162"/>
      <c r="G220" s="163"/>
      <c r="O220" s="164" t="n">
        <v>1</v>
      </c>
      <c r="AA220" s="0"/>
      <c r="AB220" s="0"/>
      <c r="AC220" s="0"/>
      <c r="AZ220" s="0"/>
      <c r="BA220" s="0"/>
      <c r="BB220" s="0"/>
      <c r="BC220" s="0"/>
      <c r="BD220" s="0"/>
      <c r="BE220" s="0"/>
      <c r="CA220" s="0"/>
      <c r="CB220" s="0"/>
      <c r="CZ220" s="0"/>
    </row>
    <row r="221" customFormat="false" ht="13.2" hidden="false" customHeight="false" outlineLevel="0" collapsed="false">
      <c r="A221" s="165" t="n">
        <v>178</v>
      </c>
      <c r="B221" s="166" t="s">
        <v>466</v>
      </c>
      <c r="C221" s="167" t="s">
        <v>467</v>
      </c>
      <c r="D221" s="168" t="s">
        <v>99</v>
      </c>
      <c r="E221" s="169" t="n">
        <v>216.342</v>
      </c>
      <c r="F221" s="169" t="n">
        <v>0</v>
      </c>
      <c r="G221" s="170" t="n">
        <f aca="false">E221*F221</f>
        <v>0</v>
      </c>
      <c r="H221" s="0"/>
      <c r="I221" s="0"/>
      <c r="O221" s="164" t="n">
        <v>2</v>
      </c>
      <c r="AA221" s="140" t="n">
        <v>1</v>
      </c>
      <c r="AB221" s="140" t="n">
        <v>7</v>
      </c>
      <c r="AC221" s="140" t="n">
        <v>7</v>
      </c>
      <c r="AZ221" s="140" t="n">
        <v>2</v>
      </c>
      <c r="BA221" s="140" t="n">
        <f aca="false">IF(AZ221=1,G221,0)</f>
        <v>0</v>
      </c>
      <c r="BB221" s="140" t="n">
        <f aca="false">IF(AZ221=2,G221,0)</f>
        <v>0</v>
      </c>
      <c r="BC221" s="140" t="n">
        <f aca="false">IF(AZ221=3,G221,0)</f>
        <v>0</v>
      </c>
      <c r="BD221" s="140" t="n">
        <f aca="false">IF(AZ221=4,G221,0)</f>
        <v>0</v>
      </c>
      <c r="BE221" s="140" t="n">
        <f aca="false">IF(AZ221=5,G221,0)</f>
        <v>0</v>
      </c>
      <c r="CA221" s="171" t="n">
        <v>1</v>
      </c>
      <c r="CB221" s="171" t="n">
        <v>7</v>
      </c>
      <c r="CZ221" s="140" t="n">
        <v>0.022</v>
      </c>
    </row>
    <row r="222" customFormat="false" ht="13.2" hidden="false" customHeight="false" outlineLevel="0" collapsed="false">
      <c r="A222" s="172"/>
      <c r="B222" s="173" t="s">
        <v>119</v>
      </c>
      <c r="C222" s="174" t="str">
        <f aca="false">CONCATENATE(B220," ",C220)</f>
        <v>777 Podlahy ze syntetických hmot</v>
      </c>
      <c r="D222" s="175"/>
      <c r="E222" s="176"/>
      <c r="F222" s="177"/>
      <c r="G222" s="178" t="n">
        <f aca="false">SUM(G220:G221)</f>
        <v>0</v>
      </c>
      <c r="H222" s="0"/>
      <c r="I222" s="0"/>
      <c r="O222" s="164" t="n">
        <v>4</v>
      </c>
      <c r="AA222" s="0"/>
      <c r="AB222" s="0"/>
      <c r="AC222" s="0"/>
      <c r="AZ222" s="0"/>
      <c r="BA222" s="179" t="n">
        <f aca="false">SUM(BA220:BA221)</f>
        <v>0</v>
      </c>
      <c r="BB222" s="179" t="n">
        <f aca="false">SUM(BB220:BB221)</f>
        <v>0</v>
      </c>
      <c r="BC222" s="179" t="n">
        <f aca="false">SUM(BC220:BC221)</f>
        <v>0</v>
      </c>
      <c r="BD222" s="179" t="n">
        <f aca="false">SUM(BD220:BD221)</f>
        <v>0</v>
      </c>
      <c r="BE222" s="179" t="n">
        <f aca="false">SUM(BE220:BE221)</f>
        <v>0</v>
      </c>
      <c r="CA222" s="0"/>
      <c r="CB222" s="0"/>
      <c r="CZ222" s="0"/>
    </row>
    <row r="223" customFormat="false" ht="13.2" hidden="false" customHeight="false" outlineLevel="0" collapsed="false">
      <c r="A223" s="158" t="s">
        <v>79</v>
      </c>
      <c r="B223" s="159" t="s">
        <v>468</v>
      </c>
      <c r="C223" s="160" t="s">
        <v>469</v>
      </c>
      <c r="D223" s="161"/>
      <c r="E223" s="162"/>
      <c r="F223" s="162"/>
      <c r="G223" s="163"/>
      <c r="O223" s="164" t="n">
        <v>1</v>
      </c>
      <c r="AA223" s="0"/>
      <c r="AB223" s="0"/>
      <c r="AC223" s="0"/>
      <c r="AZ223" s="0"/>
      <c r="BA223" s="0"/>
      <c r="BB223" s="0"/>
      <c r="BC223" s="0"/>
      <c r="BD223" s="0"/>
      <c r="BE223" s="0"/>
      <c r="CA223" s="0"/>
      <c r="CB223" s="0"/>
      <c r="CZ223" s="0"/>
    </row>
    <row r="224" customFormat="false" ht="20.4" hidden="false" customHeight="false" outlineLevel="0" collapsed="false">
      <c r="A224" s="165" t="n">
        <v>179</v>
      </c>
      <c r="B224" s="166" t="s">
        <v>470</v>
      </c>
      <c r="C224" s="167" t="s">
        <v>471</v>
      </c>
      <c r="D224" s="168" t="s">
        <v>99</v>
      </c>
      <c r="E224" s="169" t="n">
        <v>41.5</v>
      </c>
      <c r="F224" s="169" t="n">
        <v>0</v>
      </c>
      <c r="G224" s="170" t="n">
        <f aca="false">E224*F224</f>
        <v>0</v>
      </c>
      <c r="H224" s="0"/>
      <c r="I224" s="0"/>
      <c r="O224" s="164" t="n">
        <v>2</v>
      </c>
      <c r="AA224" s="140" t="n">
        <v>1</v>
      </c>
      <c r="AB224" s="140" t="n">
        <v>1</v>
      </c>
      <c r="AC224" s="140" t="n">
        <v>1</v>
      </c>
      <c r="AZ224" s="140" t="n">
        <v>2</v>
      </c>
      <c r="BA224" s="140" t="n">
        <f aca="false">IF(AZ224=1,G224,0)</f>
        <v>0</v>
      </c>
      <c r="BB224" s="140" t="n">
        <f aca="false">IF(AZ224=2,G224,0)</f>
        <v>0</v>
      </c>
      <c r="BC224" s="140" t="n">
        <f aca="false">IF(AZ224=3,G224,0)</f>
        <v>0</v>
      </c>
      <c r="BD224" s="140" t="n">
        <f aca="false">IF(AZ224=4,G224,0)</f>
        <v>0</v>
      </c>
      <c r="BE224" s="140" t="n">
        <f aca="false">IF(AZ224=5,G224,0)</f>
        <v>0</v>
      </c>
      <c r="CA224" s="171" t="n">
        <v>1</v>
      </c>
      <c r="CB224" s="171" t="n">
        <v>1</v>
      </c>
      <c r="CZ224" s="140" t="n">
        <v>0</v>
      </c>
    </row>
    <row r="225" customFormat="false" ht="20.4" hidden="false" customHeight="false" outlineLevel="0" collapsed="false">
      <c r="A225" s="165" t="n">
        <v>180</v>
      </c>
      <c r="B225" s="166" t="s">
        <v>472</v>
      </c>
      <c r="C225" s="167" t="s">
        <v>473</v>
      </c>
      <c r="D225" s="168" t="s">
        <v>99</v>
      </c>
      <c r="E225" s="169" t="n">
        <v>41.5</v>
      </c>
      <c r="F225" s="169" t="n">
        <v>0</v>
      </c>
      <c r="G225" s="170" t="n">
        <f aca="false">E225*F225</f>
        <v>0</v>
      </c>
      <c r="H225" s="0"/>
      <c r="I225" s="0"/>
      <c r="O225" s="164" t="n">
        <v>2</v>
      </c>
      <c r="AA225" s="140" t="n">
        <v>1</v>
      </c>
      <c r="AB225" s="140" t="n">
        <v>7</v>
      </c>
      <c r="AC225" s="140" t="n">
        <v>7</v>
      </c>
      <c r="AZ225" s="140" t="n">
        <v>2</v>
      </c>
      <c r="BA225" s="140" t="n">
        <f aca="false">IF(AZ225=1,G225,0)</f>
        <v>0</v>
      </c>
      <c r="BB225" s="140" t="n">
        <f aca="false">IF(AZ225=2,G225,0)</f>
        <v>0</v>
      </c>
      <c r="BC225" s="140" t="n">
        <f aca="false">IF(AZ225=3,G225,0)</f>
        <v>0</v>
      </c>
      <c r="BD225" s="140" t="n">
        <f aca="false">IF(AZ225=4,G225,0)</f>
        <v>0</v>
      </c>
      <c r="BE225" s="140" t="n">
        <f aca="false">IF(AZ225=5,G225,0)</f>
        <v>0</v>
      </c>
      <c r="CA225" s="171" t="n">
        <v>1</v>
      </c>
      <c r="CB225" s="171" t="n">
        <v>7</v>
      </c>
      <c r="CZ225" s="140" t="n">
        <v>0</v>
      </c>
    </row>
    <row r="226" customFormat="false" ht="13.2" hidden="false" customHeight="false" outlineLevel="0" collapsed="false">
      <c r="A226" s="165" t="n">
        <v>181</v>
      </c>
      <c r="B226" s="166" t="s">
        <v>474</v>
      </c>
      <c r="C226" s="167" t="s">
        <v>475</v>
      </c>
      <c r="D226" s="168" t="s">
        <v>99</v>
      </c>
      <c r="E226" s="169" t="n">
        <v>41.5</v>
      </c>
      <c r="F226" s="169" t="n">
        <v>0</v>
      </c>
      <c r="G226" s="170" t="n">
        <f aca="false">E226*F226</f>
        <v>0</v>
      </c>
      <c r="H226" s="0"/>
      <c r="I226" s="0"/>
      <c r="O226" s="164" t="n">
        <v>2</v>
      </c>
      <c r="AA226" s="140" t="n">
        <v>1</v>
      </c>
      <c r="AB226" s="140" t="n">
        <v>7</v>
      </c>
      <c r="AC226" s="140" t="n">
        <v>7</v>
      </c>
      <c r="AZ226" s="140" t="n">
        <v>2</v>
      </c>
      <c r="BA226" s="140" t="n">
        <f aca="false">IF(AZ226=1,G226,0)</f>
        <v>0</v>
      </c>
      <c r="BB226" s="140" t="n">
        <f aca="false">IF(AZ226=2,G226,0)</f>
        <v>0</v>
      </c>
      <c r="BC226" s="140" t="n">
        <f aca="false">IF(AZ226=3,G226,0)</f>
        <v>0</v>
      </c>
      <c r="BD226" s="140" t="n">
        <f aca="false">IF(AZ226=4,G226,0)</f>
        <v>0</v>
      </c>
      <c r="BE226" s="140" t="n">
        <f aca="false">IF(AZ226=5,G226,0)</f>
        <v>0</v>
      </c>
      <c r="CA226" s="171" t="n">
        <v>1</v>
      </c>
      <c r="CB226" s="171" t="n">
        <v>7</v>
      </c>
      <c r="CZ226" s="140" t="n">
        <v>0.0012</v>
      </c>
    </row>
    <row r="227" customFormat="false" ht="13.2" hidden="false" customHeight="false" outlineLevel="0" collapsed="false">
      <c r="A227" s="165" t="n">
        <v>182</v>
      </c>
      <c r="B227" s="166" t="s">
        <v>476</v>
      </c>
      <c r="C227" s="167" t="s">
        <v>477</v>
      </c>
      <c r="D227" s="168" t="s">
        <v>104</v>
      </c>
      <c r="E227" s="169" t="n">
        <v>10</v>
      </c>
      <c r="F227" s="169" t="n">
        <v>0</v>
      </c>
      <c r="G227" s="170" t="n">
        <f aca="false">E227*F227</f>
        <v>0</v>
      </c>
      <c r="H227" s="0"/>
      <c r="I227" s="0"/>
      <c r="O227" s="164" t="n">
        <v>2</v>
      </c>
      <c r="AA227" s="140" t="n">
        <v>3</v>
      </c>
      <c r="AB227" s="140" t="n">
        <v>0</v>
      </c>
      <c r="AC227" s="140" t="s">
        <v>476</v>
      </c>
      <c r="AZ227" s="140" t="n">
        <v>2</v>
      </c>
      <c r="BA227" s="140" t="n">
        <f aca="false">IF(AZ227=1,G227,0)</f>
        <v>0</v>
      </c>
      <c r="BB227" s="140" t="n">
        <f aca="false">IF(AZ227=2,G227,0)</f>
        <v>0</v>
      </c>
      <c r="BC227" s="140" t="n">
        <f aca="false">IF(AZ227=3,G227,0)</f>
        <v>0</v>
      </c>
      <c r="BD227" s="140" t="n">
        <f aca="false">IF(AZ227=4,G227,0)</f>
        <v>0</v>
      </c>
      <c r="BE227" s="140" t="n">
        <f aca="false">IF(AZ227=5,G227,0)</f>
        <v>0</v>
      </c>
      <c r="CA227" s="171" t="n">
        <v>3</v>
      </c>
      <c r="CB227" s="171" t="n">
        <v>0</v>
      </c>
      <c r="CZ227" s="140" t="n">
        <v>0</v>
      </c>
    </row>
    <row r="228" customFormat="false" ht="13.2" hidden="false" customHeight="false" outlineLevel="0" collapsed="false">
      <c r="A228" s="165" t="n">
        <v>183</v>
      </c>
      <c r="B228" s="166" t="s">
        <v>478</v>
      </c>
      <c r="C228" s="167" t="s">
        <v>479</v>
      </c>
      <c r="D228" s="168" t="s">
        <v>99</v>
      </c>
      <c r="E228" s="169" t="n">
        <v>45</v>
      </c>
      <c r="F228" s="169" t="n">
        <v>0</v>
      </c>
      <c r="G228" s="170" t="n">
        <f aca="false">E228*F228</f>
        <v>0</v>
      </c>
      <c r="H228" s="0"/>
      <c r="I228" s="0"/>
      <c r="O228" s="164" t="n">
        <v>2</v>
      </c>
      <c r="AA228" s="140" t="n">
        <v>3</v>
      </c>
      <c r="AB228" s="140" t="n">
        <v>0</v>
      </c>
      <c r="AC228" s="140" t="n">
        <v>59764204</v>
      </c>
      <c r="AZ228" s="140" t="n">
        <v>2</v>
      </c>
      <c r="BA228" s="140" t="n">
        <f aca="false">IF(AZ228=1,G228,0)</f>
        <v>0</v>
      </c>
      <c r="BB228" s="140" t="n">
        <f aca="false">IF(AZ228=2,G228,0)</f>
        <v>0</v>
      </c>
      <c r="BC228" s="140" t="n">
        <f aca="false">IF(AZ228=3,G228,0)</f>
        <v>0</v>
      </c>
      <c r="BD228" s="140" t="n">
        <f aca="false">IF(AZ228=4,G228,0)</f>
        <v>0</v>
      </c>
      <c r="BE228" s="140" t="n">
        <f aca="false">IF(AZ228=5,G228,0)</f>
        <v>0</v>
      </c>
      <c r="CA228" s="171" t="n">
        <v>3</v>
      </c>
      <c r="CB228" s="171" t="n">
        <v>0</v>
      </c>
      <c r="CZ228" s="140" t="n">
        <v>0</v>
      </c>
    </row>
    <row r="229" customFormat="false" ht="13.2" hidden="false" customHeight="false" outlineLevel="0" collapsed="false">
      <c r="A229" s="165" t="n">
        <v>184</v>
      </c>
      <c r="B229" s="166" t="s">
        <v>480</v>
      </c>
      <c r="C229" s="167" t="s">
        <v>481</v>
      </c>
      <c r="D229" s="168" t="s">
        <v>67</v>
      </c>
      <c r="E229" s="169" t="n">
        <v>4187.4091</v>
      </c>
      <c r="F229" s="169" t="n">
        <v>0</v>
      </c>
      <c r="G229" s="170" t="n">
        <f aca="false">E229*F229</f>
        <v>0</v>
      </c>
      <c r="H229" s="0"/>
      <c r="I229" s="0"/>
      <c r="O229" s="164" t="n">
        <v>2</v>
      </c>
      <c r="AA229" s="140" t="n">
        <v>1</v>
      </c>
      <c r="AB229" s="140" t="n">
        <v>5</v>
      </c>
      <c r="AC229" s="140" t="n">
        <v>5</v>
      </c>
      <c r="AZ229" s="140" t="n">
        <v>2</v>
      </c>
      <c r="BA229" s="140" t="n">
        <f aca="false">IF(AZ229=1,G229,0)</f>
        <v>0</v>
      </c>
      <c r="BB229" s="140" t="n">
        <f aca="false">IF(AZ229=2,G229,0)</f>
        <v>0</v>
      </c>
      <c r="BC229" s="140" t="n">
        <f aca="false">IF(AZ229=3,G229,0)</f>
        <v>0</v>
      </c>
      <c r="BD229" s="140" t="n">
        <f aca="false">IF(AZ229=4,G229,0)</f>
        <v>0</v>
      </c>
      <c r="BE229" s="140" t="n">
        <f aca="false">IF(AZ229=5,G229,0)</f>
        <v>0</v>
      </c>
      <c r="CA229" s="171" t="n">
        <v>1</v>
      </c>
      <c r="CB229" s="171" t="n">
        <v>5</v>
      </c>
      <c r="CZ229" s="140" t="n">
        <v>0</v>
      </c>
    </row>
    <row r="230" customFormat="false" ht="13.2" hidden="false" customHeight="false" outlineLevel="0" collapsed="false">
      <c r="A230" s="172"/>
      <c r="B230" s="173" t="s">
        <v>119</v>
      </c>
      <c r="C230" s="174" t="str">
        <f aca="false">CONCATENATE(B223," ",C223)</f>
        <v>771 Podlahy z dlaždic a obklady</v>
      </c>
      <c r="D230" s="175"/>
      <c r="E230" s="176"/>
      <c r="F230" s="177"/>
      <c r="G230" s="178" t="n">
        <f aca="false">SUM(G223:G229)</f>
        <v>0</v>
      </c>
      <c r="H230" s="0"/>
      <c r="I230" s="0"/>
      <c r="O230" s="164" t="n">
        <v>4</v>
      </c>
      <c r="AA230" s="0"/>
      <c r="AB230" s="0"/>
      <c r="AC230" s="0"/>
      <c r="AZ230" s="0"/>
      <c r="BA230" s="179" t="n">
        <f aca="false">SUM(BA223:BA229)</f>
        <v>0</v>
      </c>
      <c r="BB230" s="179" t="n">
        <f aca="false">SUM(BB223:BB229)</f>
        <v>0</v>
      </c>
      <c r="BC230" s="179" t="n">
        <f aca="false">SUM(BC223:BC229)</f>
        <v>0</v>
      </c>
      <c r="BD230" s="179" t="n">
        <f aca="false">SUM(BD223:BD229)</f>
        <v>0</v>
      </c>
      <c r="BE230" s="179" t="n">
        <f aca="false">SUM(BE223:BE229)</f>
        <v>0</v>
      </c>
      <c r="CA230" s="0"/>
      <c r="CB230" s="0"/>
      <c r="CZ230" s="0"/>
    </row>
    <row r="231" customFormat="false" ht="13.2" hidden="false" customHeight="false" outlineLevel="0" collapsed="false">
      <c r="A231" s="158" t="s">
        <v>79</v>
      </c>
      <c r="B231" s="159" t="s">
        <v>482</v>
      </c>
      <c r="C231" s="160" t="s">
        <v>483</v>
      </c>
      <c r="D231" s="161"/>
      <c r="E231" s="162"/>
      <c r="F231" s="162"/>
      <c r="G231" s="163"/>
      <c r="O231" s="164" t="n">
        <v>1</v>
      </c>
      <c r="AA231" s="0"/>
      <c r="AB231" s="0"/>
      <c r="AC231" s="0"/>
      <c r="AZ231" s="0"/>
      <c r="BA231" s="0"/>
      <c r="BB231" s="0"/>
      <c r="BC231" s="0"/>
      <c r="BD231" s="0"/>
      <c r="BE231" s="0"/>
      <c r="CA231" s="0"/>
      <c r="CB231" s="0"/>
      <c r="CZ231" s="0"/>
    </row>
    <row r="232" customFormat="false" ht="13.2" hidden="false" customHeight="false" outlineLevel="0" collapsed="false">
      <c r="A232" s="165" t="n">
        <v>185</v>
      </c>
      <c r="B232" s="166" t="s">
        <v>484</v>
      </c>
      <c r="C232" s="167" t="s">
        <v>485</v>
      </c>
      <c r="D232" s="168" t="s">
        <v>99</v>
      </c>
      <c r="E232" s="169" t="n">
        <v>232.2</v>
      </c>
      <c r="F232" s="169" t="n">
        <v>0</v>
      </c>
      <c r="G232" s="170" t="n">
        <f aca="false">E232*F232</f>
        <v>0</v>
      </c>
      <c r="H232" s="0"/>
      <c r="I232" s="0"/>
      <c r="O232" s="164" t="n">
        <v>2</v>
      </c>
      <c r="AA232" s="140" t="n">
        <v>1</v>
      </c>
      <c r="AB232" s="140" t="n">
        <v>7</v>
      </c>
      <c r="AC232" s="140" t="n">
        <v>7</v>
      </c>
      <c r="AZ232" s="140" t="n">
        <v>2</v>
      </c>
      <c r="BA232" s="140" t="n">
        <f aca="false">IF(AZ232=1,G232,0)</f>
        <v>0</v>
      </c>
      <c r="BB232" s="140" t="n">
        <f aca="false">IF(AZ232=2,G232,0)</f>
        <v>0</v>
      </c>
      <c r="BC232" s="140" t="n">
        <f aca="false">IF(AZ232=3,G232,0)</f>
        <v>0</v>
      </c>
      <c r="BD232" s="140" t="n">
        <f aca="false">IF(AZ232=4,G232,0)</f>
        <v>0</v>
      </c>
      <c r="BE232" s="140" t="n">
        <f aca="false">IF(AZ232=5,G232,0)</f>
        <v>0</v>
      </c>
      <c r="CA232" s="171" t="n">
        <v>1</v>
      </c>
      <c r="CB232" s="171" t="n">
        <v>7</v>
      </c>
      <c r="CZ232" s="140" t="n">
        <v>0.00455</v>
      </c>
    </row>
    <row r="233" customFormat="false" ht="13.2" hidden="false" customHeight="false" outlineLevel="0" collapsed="false">
      <c r="A233" s="172"/>
      <c r="B233" s="173" t="s">
        <v>119</v>
      </c>
      <c r="C233" s="174" t="str">
        <f aca="false">CONCATENATE(B231," ",C231)</f>
        <v>781 Obklady keramické</v>
      </c>
      <c r="D233" s="175"/>
      <c r="E233" s="176"/>
      <c r="F233" s="177"/>
      <c r="G233" s="178" t="n">
        <f aca="false">SUM(G231:G232)</f>
        <v>0</v>
      </c>
      <c r="H233" s="0"/>
      <c r="I233" s="0"/>
      <c r="O233" s="164" t="n">
        <v>4</v>
      </c>
      <c r="AA233" s="0"/>
      <c r="AB233" s="0"/>
      <c r="AC233" s="0"/>
      <c r="AZ233" s="0"/>
      <c r="BA233" s="179" t="n">
        <f aca="false">SUM(BA231:BA232)</f>
        <v>0</v>
      </c>
      <c r="BB233" s="179" t="n">
        <f aca="false">SUM(BB231:BB232)</f>
        <v>0</v>
      </c>
      <c r="BC233" s="179" t="n">
        <f aca="false">SUM(BC231:BC232)</f>
        <v>0</v>
      </c>
      <c r="BD233" s="179" t="n">
        <f aca="false">SUM(BD231:BD232)</f>
        <v>0</v>
      </c>
      <c r="BE233" s="179" t="n">
        <f aca="false">SUM(BE231:BE232)</f>
        <v>0</v>
      </c>
      <c r="CA233" s="0"/>
      <c r="CB233" s="0"/>
      <c r="CZ233" s="0"/>
    </row>
    <row r="234" customFormat="false" ht="13.2" hidden="false" customHeight="false" outlineLevel="0" collapsed="false">
      <c r="A234" s="158" t="s">
        <v>79</v>
      </c>
      <c r="B234" s="159" t="s">
        <v>486</v>
      </c>
      <c r="C234" s="160" t="s">
        <v>487</v>
      </c>
      <c r="D234" s="161"/>
      <c r="E234" s="162"/>
      <c r="F234" s="162"/>
      <c r="G234" s="163"/>
      <c r="O234" s="164" t="n">
        <v>1</v>
      </c>
      <c r="AA234" s="0"/>
      <c r="AB234" s="0"/>
      <c r="AC234" s="0"/>
      <c r="AZ234" s="0"/>
      <c r="BA234" s="0"/>
      <c r="BB234" s="0"/>
      <c r="BC234" s="0"/>
      <c r="BD234" s="0"/>
      <c r="BE234" s="0"/>
      <c r="CA234" s="0"/>
      <c r="CB234" s="0"/>
      <c r="CZ234" s="0"/>
    </row>
    <row r="235" customFormat="false" ht="13.2" hidden="false" customHeight="false" outlineLevel="0" collapsed="false">
      <c r="A235" s="165" t="n">
        <v>186</v>
      </c>
      <c r="B235" s="166" t="s">
        <v>160</v>
      </c>
      <c r="C235" s="167" t="s">
        <v>161</v>
      </c>
      <c r="D235" s="168" t="s">
        <v>99</v>
      </c>
      <c r="E235" s="169" t="n">
        <v>3.6</v>
      </c>
      <c r="F235" s="169" t="n">
        <v>0</v>
      </c>
      <c r="G235" s="170" t="n">
        <f aca="false">E235*F235</f>
        <v>0</v>
      </c>
      <c r="H235" s="0"/>
      <c r="I235" s="0"/>
      <c r="O235" s="164" t="n">
        <v>2</v>
      </c>
      <c r="AA235" s="140" t="n">
        <v>1</v>
      </c>
      <c r="AB235" s="140" t="n">
        <v>1</v>
      </c>
      <c r="AC235" s="140" t="n">
        <v>1</v>
      </c>
      <c r="AZ235" s="140" t="n">
        <v>1</v>
      </c>
      <c r="BA235" s="140" t="n">
        <f aca="false">IF(AZ235=1,G235,0)</f>
        <v>0</v>
      </c>
      <c r="BB235" s="140" t="n">
        <f aca="false">IF(AZ235=2,G235,0)</f>
        <v>0</v>
      </c>
      <c r="BC235" s="140" t="n">
        <f aca="false">IF(AZ235=3,G235,0)</f>
        <v>0</v>
      </c>
      <c r="BD235" s="140" t="n">
        <f aca="false">IF(AZ235=4,G235,0)</f>
        <v>0</v>
      </c>
      <c r="BE235" s="140" t="n">
        <f aca="false">IF(AZ235=5,G235,0)</f>
        <v>0</v>
      </c>
      <c r="CA235" s="171" t="n">
        <v>1</v>
      </c>
      <c r="CB235" s="171" t="n">
        <v>1</v>
      </c>
      <c r="CZ235" s="140" t="n">
        <v>0.1231</v>
      </c>
    </row>
    <row r="236" customFormat="false" ht="13.2" hidden="false" customHeight="false" outlineLevel="0" collapsed="false">
      <c r="A236" s="172"/>
      <c r="B236" s="173" t="s">
        <v>119</v>
      </c>
      <c r="C236" s="174" t="str">
        <f aca="false">CONCATENATE(B234," ",C234)</f>
        <v>4 Vodorovné konstrukce</v>
      </c>
      <c r="D236" s="175"/>
      <c r="E236" s="176"/>
      <c r="F236" s="177"/>
      <c r="G236" s="178" t="n">
        <f aca="false">SUM(G234:G235)</f>
        <v>0</v>
      </c>
      <c r="H236" s="0"/>
      <c r="I236" s="0"/>
      <c r="O236" s="164" t="n">
        <v>4</v>
      </c>
      <c r="AA236" s="0"/>
      <c r="AB236" s="0"/>
      <c r="AC236" s="0"/>
      <c r="AZ236" s="0"/>
      <c r="BA236" s="179" t="n">
        <f aca="false">SUM(BA234:BA235)</f>
        <v>0</v>
      </c>
      <c r="BB236" s="179" t="n">
        <f aca="false">SUM(BB234:BB235)</f>
        <v>0</v>
      </c>
      <c r="BC236" s="179" t="n">
        <f aca="false">SUM(BC234:BC235)</f>
        <v>0</v>
      </c>
      <c r="BD236" s="179" t="n">
        <f aca="false">SUM(BD234:BD235)</f>
        <v>0</v>
      </c>
      <c r="BE236" s="179" t="n">
        <f aca="false">SUM(BE234:BE235)</f>
        <v>0</v>
      </c>
      <c r="CA236" s="0"/>
      <c r="CB236" s="0"/>
      <c r="CZ236" s="0"/>
    </row>
    <row r="237" customFormat="false" ht="13.2" hidden="false" customHeight="false" outlineLevel="0" collapsed="false">
      <c r="A237" s="158" t="s">
        <v>79</v>
      </c>
      <c r="B237" s="159" t="s">
        <v>488</v>
      </c>
      <c r="C237" s="160" t="s">
        <v>489</v>
      </c>
      <c r="D237" s="161"/>
      <c r="E237" s="162"/>
      <c r="F237" s="162"/>
      <c r="G237" s="163"/>
      <c r="O237" s="164" t="n">
        <v>1</v>
      </c>
      <c r="AA237" s="0"/>
      <c r="AB237" s="0"/>
      <c r="AC237" s="0"/>
      <c r="AZ237" s="0"/>
      <c r="BA237" s="0"/>
      <c r="BB237" s="0"/>
      <c r="BC237" s="0"/>
      <c r="BD237" s="0"/>
      <c r="BE237" s="0"/>
      <c r="CA237" s="0"/>
      <c r="CB237" s="0"/>
      <c r="CZ237" s="0"/>
    </row>
    <row r="238" customFormat="false" ht="13.2" hidden="false" customHeight="false" outlineLevel="0" collapsed="false">
      <c r="A238" s="165" t="n">
        <v>187</v>
      </c>
      <c r="B238" s="166" t="s">
        <v>490</v>
      </c>
      <c r="C238" s="167" t="s">
        <v>491</v>
      </c>
      <c r="D238" s="168" t="s">
        <v>104</v>
      </c>
      <c r="E238" s="169" t="n">
        <v>45.15</v>
      </c>
      <c r="F238" s="169" t="n">
        <v>0</v>
      </c>
      <c r="G238" s="170" t="n">
        <f aca="false">E238*F238</f>
        <v>0</v>
      </c>
      <c r="H238" s="0"/>
      <c r="I238" s="0"/>
      <c r="O238" s="164" t="n">
        <v>2</v>
      </c>
      <c r="AA238" s="140" t="n">
        <v>1</v>
      </c>
      <c r="AB238" s="140" t="n">
        <v>1</v>
      </c>
      <c r="AC238" s="140" t="n">
        <v>1</v>
      </c>
      <c r="AZ238" s="140" t="n">
        <v>1</v>
      </c>
      <c r="BA238" s="140" t="n">
        <f aca="false">IF(AZ238=1,G238,0)</f>
        <v>0</v>
      </c>
      <c r="BB238" s="140" t="n">
        <f aca="false">IF(AZ238=2,G238,0)</f>
        <v>0</v>
      </c>
      <c r="BC238" s="140" t="n">
        <f aca="false">IF(AZ238=3,G238,0)</f>
        <v>0</v>
      </c>
      <c r="BD238" s="140" t="n">
        <f aca="false">IF(AZ238=4,G238,0)</f>
        <v>0</v>
      </c>
      <c r="BE238" s="140" t="n">
        <f aca="false">IF(AZ238=5,G238,0)</f>
        <v>0</v>
      </c>
      <c r="CA238" s="171" t="n">
        <v>1</v>
      </c>
      <c r="CB238" s="171" t="n">
        <v>1</v>
      </c>
      <c r="CZ238" s="140" t="n">
        <v>0.10714</v>
      </c>
    </row>
    <row r="239" customFormat="false" ht="13.2" hidden="false" customHeight="false" outlineLevel="0" collapsed="false">
      <c r="A239" s="165" t="n">
        <v>188</v>
      </c>
      <c r="B239" s="166" t="s">
        <v>492</v>
      </c>
      <c r="C239" s="167" t="s">
        <v>493</v>
      </c>
      <c r="D239" s="168" t="s">
        <v>99</v>
      </c>
      <c r="E239" s="169" t="n">
        <v>21.672</v>
      </c>
      <c r="F239" s="169" t="n">
        <v>0</v>
      </c>
      <c r="G239" s="170" t="n">
        <f aca="false">E239*F239</f>
        <v>0</v>
      </c>
      <c r="H239" s="0"/>
      <c r="I239" s="0"/>
      <c r="O239" s="164" t="n">
        <v>2</v>
      </c>
      <c r="AA239" s="140" t="n">
        <v>1</v>
      </c>
      <c r="AB239" s="140" t="n">
        <v>1</v>
      </c>
      <c r="AC239" s="140" t="n">
        <v>1</v>
      </c>
      <c r="AZ239" s="140" t="n">
        <v>1</v>
      </c>
      <c r="BA239" s="140" t="n">
        <f aca="false">IF(AZ239=1,G239,0)</f>
        <v>0</v>
      </c>
      <c r="BB239" s="140" t="n">
        <f aca="false">IF(AZ239=2,G239,0)</f>
        <v>0</v>
      </c>
      <c r="BC239" s="140" t="n">
        <f aca="false">IF(AZ239=3,G239,0)</f>
        <v>0</v>
      </c>
      <c r="BD239" s="140" t="n">
        <f aca="false">IF(AZ239=4,G239,0)</f>
        <v>0</v>
      </c>
      <c r="BE239" s="140" t="n">
        <f aca="false">IF(AZ239=5,G239,0)</f>
        <v>0</v>
      </c>
      <c r="CA239" s="171" t="n">
        <v>1</v>
      </c>
      <c r="CB239" s="171" t="n">
        <v>1</v>
      </c>
      <c r="CZ239" s="140" t="n">
        <v>0.00816</v>
      </c>
    </row>
    <row r="240" customFormat="false" ht="13.2" hidden="false" customHeight="false" outlineLevel="0" collapsed="false">
      <c r="A240" s="165" t="n">
        <v>189</v>
      </c>
      <c r="B240" s="166" t="s">
        <v>494</v>
      </c>
      <c r="C240" s="167" t="s">
        <v>495</v>
      </c>
      <c r="D240" s="168" t="s">
        <v>99</v>
      </c>
      <c r="E240" s="169" t="n">
        <v>21.672</v>
      </c>
      <c r="F240" s="169" t="n">
        <v>0</v>
      </c>
      <c r="G240" s="170" t="n">
        <f aca="false">E240*F240</f>
        <v>0</v>
      </c>
      <c r="H240" s="0"/>
      <c r="I240" s="0"/>
      <c r="O240" s="164" t="n">
        <v>2</v>
      </c>
      <c r="AA240" s="140" t="n">
        <v>1</v>
      </c>
      <c r="AB240" s="140" t="n">
        <v>1</v>
      </c>
      <c r="AC240" s="140" t="n">
        <v>1</v>
      </c>
      <c r="AZ240" s="140" t="n">
        <v>1</v>
      </c>
      <c r="BA240" s="140" t="n">
        <f aca="false">IF(AZ240=1,G240,0)</f>
        <v>0</v>
      </c>
      <c r="BB240" s="140" t="n">
        <f aca="false">IF(AZ240=2,G240,0)</f>
        <v>0</v>
      </c>
      <c r="BC240" s="140" t="n">
        <f aca="false">IF(AZ240=3,G240,0)</f>
        <v>0</v>
      </c>
      <c r="BD240" s="140" t="n">
        <f aca="false">IF(AZ240=4,G240,0)</f>
        <v>0</v>
      </c>
      <c r="BE240" s="140" t="n">
        <f aca="false">IF(AZ240=5,G240,0)</f>
        <v>0</v>
      </c>
      <c r="CA240" s="171" t="n">
        <v>1</v>
      </c>
      <c r="CB240" s="171" t="n">
        <v>1</v>
      </c>
      <c r="CZ240" s="140" t="n">
        <v>0</v>
      </c>
    </row>
    <row r="241" customFormat="false" ht="13.2" hidden="false" customHeight="false" outlineLevel="0" collapsed="false">
      <c r="A241" s="172"/>
      <c r="B241" s="173" t="s">
        <v>119</v>
      </c>
      <c r="C241" s="174" t="str">
        <f aca="false">CONCATENATE(B237," ",C237)</f>
        <v>43 Schodiště</v>
      </c>
      <c r="D241" s="175"/>
      <c r="E241" s="176"/>
      <c r="F241" s="177"/>
      <c r="G241" s="178" t="n">
        <f aca="false">SUM(G237:G240)</f>
        <v>0</v>
      </c>
      <c r="H241" s="0"/>
      <c r="I241" s="0"/>
      <c r="O241" s="164" t="n">
        <v>4</v>
      </c>
      <c r="AA241" s="0"/>
      <c r="AB241" s="0"/>
      <c r="AC241" s="0"/>
      <c r="AZ241" s="0"/>
      <c r="BA241" s="179" t="n">
        <f aca="false">SUM(BA237:BA240)</f>
        <v>0</v>
      </c>
      <c r="BB241" s="179" t="n">
        <f aca="false">SUM(BB237:BB240)</f>
        <v>0</v>
      </c>
      <c r="BC241" s="179" t="n">
        <f aca="false">SUM(BC237:BC240)</f>
        <v>0</v>
      </c>
      <c r="BD241" s="179" t="n">
        <f aca="false">SUM(BD237:BD240)</f>
        <v>0</v>
      </c>
      <c r="BE241" s="179" t="n">
        <f aca="false">SUM(BE237:BE240)</f>
        <v>0</v>
      </c>
      <c r="CA241" s="0"/>
      <c r="CB241" s="0"/>
      <c r="CZ241" s="0"/>
    </row>
    <row r="242" customFormat="false" ht="13.2" hidden="false" customHeight="false" outlineLevel="0" collapsed="false">
      <c r="A242" s="158" t="s">
        <v>79</v>
      </c>
      <c r="B242" s="159" t="s">
        <v>486</v>
      </c>
      <c r="C242" s="160" t="s">
        <v>487</v>
      </c>
      <c r="D242" s="161"/>
      <c r="E242" s="162"/>
      <c r="F242" s="162"/>
      <c r="G242" s="163"/>
      <c r="O242" s="164" t="n">
        <v>1</v>
      </c>
      <c r="AA242" s="0"/>
      <c r="AB242" s="0"/>
      <c r="AC242" s="0"/>
      <c r="AZ242" s="0"/>
      <c r="BA242" s="0"/>
      <c r="BB242" s="0"/>
      <c r="BC242" s="0"/>
      <c r="BD242" s="0"/>
      <c r="BE242" s="0"/>
      <c r="CA242" s="0"/>
      <c r="CB242" s="0"/>
      <c r="CZ242" s="0"/>
    </row>
    <row r="243" customFormat="false" ht="20.4" hidden="false" customHeight="false" outlineLevel="0" collapsed="false">
      <c r="A243" s="165" t="n">
        <v>190</v>
      </c>
      <c r="B243" s="166" t="s">
        <v>496</v>
      </c>
      <c r="C243" s="167" t="s">
        <v>497</v>
      </c>
      <c r="D243" s="168" t="s">
        <v>84</v>
      </c>
      <c r="E243" s="169" t="n">
        <v>3.234</v>
      </c>
      <c r="F243" s="169" t="n">
        <v>0</v>
      </c>
      <c r="G243" s="170" t="n">
        <f aca="false">E243*F243</f>
        <v>0</v>
      </c>
      <c r="H243" s="0"/>
      <c r="I243" s="0"/>
      <c r="O243" s="164" t="n">
        <v>2</v>
      </c>
      <c r="AA243" s="140" t="n">
        <v>1</v>
      </c>
      <c r="AB243" s="140" t="n">
        <v>0</v>
      </c>
      <c r="AC243" s="140" t="n">
        <v>0</v>
      </c>
      <c r="AZ243" s="140" t="n">
        <v>1</v>
      </c>
      <c r="BA243" s="140" t="n">
        <f aca="false">IF(AZ243=1,G243,0)</f>
        <v>0</v>
      </c>
      <c r="BB243" s="140" t="n">
        <f aca="false">IF(AZ243=2,G243,0)</f>
        <v>0</v>
      </c>
      <c r="BC243" s="140" t="n">
        <f aca="false">IF(AZ243=3,G243,0)</f>
        <v>0</v>
      </c>
      <c r="BD243" s="140" t="n">
        <f aca="false">IF(AZ243=4,G243,0)</f>
        <v>0</v>
      </c>
      <c r="BE243" s="140" t="n">
        <f aca="false">IF(AZ243=5,G243,0)</f>
        <v>0</v>
      </c>
      <c r="CA243" s="171" t="n">
        <v>1</v>
      </c>
      <c r="CB243" s="171" t="n">
        <v>0</v>
      </c>
      <c r="CZ243" s="140" t="n">
        <v>0</v>
      </c>
    </row>
    <row r="244" customFormat="false" ht="20.4" hidden="false" customHeight="false" outlineLevel="0" collapsed="false">
      <c r="A244" s="165" t="n">
        <v>191</v>
      </c>
      <c r="B244" s="166" t="s">
        <v>498</v>
      </c>
      <c r="C244" s="167" t="s">
        <v>499</v>
      </c>
      <c r="D244" s="168" t="s">
        <v>99</v>
      </c>
      <c r="E244" s="169" t="n">
        <v>8</v>
      </c>
      <c r="F244" s="169" t="n">
        <v>0</v>
      </c>
      <c r="G244" s="170" t="n">
        <f aca="false">E244*F244</f>
        <v>0</v>
      </c>
      <c r="H244" s="0"/>
      <c r="I244" s="0"/>
      <c r="O244" s="164" t="n">
        <v>2</v>
      </c>
      <c r="AA244" s="140" t="n">
        <v>2</v>
      </c>
      <c r="AB244" s="140" t="n">
        <v>1</v>
      </c>
      <c r="AC244" s="140" t="n">
        <v>1</v>
      </c>
      <c r="AZ244" s="140" t="n">
        <v>1</v>
      </c>
      <c r="BA244" s="140" t="n">
        <f aca="false">IF(AZ244=1,G244,0)</f>
        <v>0</v>
      </c>
      <c r="BB244" s="140" t="n">
        <f aca="false">IF(AZ244=2,G244,0)</f>
        <v>0</v>
      </c>
      <c r="BC244" s="140" t="n">
        <f aca="false">IF(AZ244=3,G244,0)</f>
        <v>0</v>
      </c>
      <c r="BD244" s="140" t="n">
        <f aca="false">IF(AZ244=4,G244,0)</f>
        <v>0</v>
      </c>
      <c r="BE244" s="140" t="n">
        <f aca="false">IF(AZ244=5,G244,0)</f>
        <v>0</v>
      </c>
      <c r="CA244" s="171" t="n">
        <v>2</v>
      </c>
      <c r="CB244" s="171" t="n">
        <v>1</v>
      </c>
      <c r="CZ244" s="140" t="n">
        <v>0.42875</v>
      </c>
    </row>
    <row r="245" customFormat="false" ht="13.2" hidden="false" customHeight="false" outlineLevel="0" collapsed="false">
      <c r="A245" s="172"/>
      <c r="B245" s="173" t="s">
        <v>119</v>
      </c>
      <c r="C245" s="174" t="str">
        <f aca="false">CONCATENATE(B242," ",C242)</f>
        <v>4 Vodorovné konstrukce</v>
      </c>
      <c r="D245" s="175"/>
      <c r="E245" s="176"/>
      <c r="F245" s="177"/>
      <c r="G245" s="178" t="n">
        <f aca="false">SUM(G242:G244)</f>
        <v>0</v>
      </c>
      <c r="H245" s="0"/>
      <c r="I245" s="0"/>
      <c r="O245" s="164" t="n">
        <v>4</v>
      </c>
      <c r="AA245" s="0"/>
      <c r="AB245" s="0"/>
      <c r="AC245" s="0"/>
      <c r="AZ245" s="0"/>
      <c r="BA245" s="179" t="n">
        <f aca="false">SUM(BA242:BA244)</f>
        <v>0</v>
      </c>
      <c r="BB245" s="179" t="n">
        <f aca="false">SUM(BB242:BB244)</f>
        <v>0</v>
      </c>
      <c r="BC245" s="179" t="n">
        <f aca="false">SUM(BC242:BC244)</f>
        <v>0</v>
      </c>
      <c r="BD245" s="179" t="n">
        <f aca="false">SUM(BD242:BD244)</f>
        <v>0</v>
      </c>
      <c r="BE245" s="179" t="n">
        <f aca="false">SUM(BE242:BE244)</f>
        <v>0</v>
      </c>
      <c r="CA245" s="0"/>
      <c r="CB245" s="0"/>
      <c r="CZ245" s="0"/>
    </row>
    <row r="246" customFormat="false" ht="13.2" hidden="false" customHeight="false" outlineLevel="0" collapsed="false">
      <c r="A246" s="158" t="s">
        <v>79</v>
      </c>
      <c r="B246" s="159" t="s">
        <v>180</v>
      </c>
      <c r="C246" s="160" t="s">
        <v>181</v>
      </c>
      <c r="D246" s="161"/>
      <c r="E246" s="162"/>
      <c r="F246" s="162"/>
      <c r="G246" s="163"/>
      <c r="O246" s="164" t="n">
        <v>1</v>
      </c>
      <c r="AA246" s="0"/>
      <c r="AB246" s="0"/>
      <c r="AC246" s="0"/>
      <c r="AZ246" s="0"/>
      <c r="BA246" s="0"/>
      <c r="BB246" s="0"/>
      <c r="BC246" s="0"/>
      <c r="BD246" s="0"/>
      <c r="BE246" s="0"/>
      <c r="CA246" s="0"/>
      <c r="CB246" s="0"/>
      <c r="CZ246" s="0"/>
    </row>
    <row r="247" customFormat="false" ht="13.2" hidden="false" customHeight="false" outlineLevel="0" collapsed="false">
      <c r="A247" s="165" t="n">
        <v>192</v>
      </c>
      <c r="B247" s="166" t="s">
        <v>500</v>
      </c>
      <c r="C247" s="167" t="s">
        <v>501</v>
      </c>
      <c r="D247" s="168" t="s">
        <v>84</v>
      </c>
      <c r="E247" s="169" t="n">
        <v>4.5</v>
      </c>
      <c r="F247" s="169" t="n">
        <v>0</v>
      </c>
      <c r="G247" s="170" t="n">
        <f aca="false">E247*F247</f>
        <v>0</v>
      </c>
      <c r="H247" s="0"/>
      <c r="I247" s="0"/>
      <c r="O247" s="164" t="n">
        <v>2</v>
      </c>
      <c r="AA247" s="140" t="n">
        <v>1</v>
      </c>
      <c r="AB247" s="140" t="n">
        <v>1</v>
      </c>
      <c r="AC247" s="140" t="n">
        <v>1</v>
      </c>
      <c r="AZ247" s="140" t="n">
        <v>1</v>
      </c>
      <c r="BA247" s="140" t="n">
        <f aca="false">IF(AZ247=1,G247,0)</f>
        <v>0</v>
      </c>
      <c r="BB247" s="140" t="n">
        <f aca="false">IF(AZ247=2,G247,0)</f>
        <v>0</v>
      </c>
      <c r="BC247" s="140" t="n">
        <f aca="false">IF(AZ247=3,G247,0)</f>
        <v>0</v>
      </c>
      <c r="BD247" s="140" t="n">
        <f aca="false">IF(AZ247=4,G247,0)</f>
        <v>0</v>
      </c>
      <c r="BE247" s="140" t="n">
        <f aca="false">IF(AZ247=5,G247,0)</f>
        <v>0</v>
      </c>
      <c r="CA247" s="171" t="n">
        <v>1</v>
      </c>
      <c r="CB247" s="171" t="n">
        <v>1</v>
      </c>
      <c r="CZ247" s="140" t="n">
        <v>0.00128</v>
      </c>
    </row>
    <row r="248" customFormat="false" ht="13.2" hidden="false" customHeight="false" outlineLevel="0" collapsed="false">
      <c r="A248" s="165" t="n">
        <v>193</v>
      </c>
      <c r="B248" s="166" t="s">
        <v>502</v>
      </c>
      <c r="C248" s="167" t="s">
        <v>503</v>
      </c>
      <c r="D248" s="168" t="s">
        <v>104</v>
      </c>
      <c r="E248" s="169" t="n">
        <v>20</v>
      </c>
      <c r="F248" s="169" t="n">
        <v>0</v>
      </c>
      <c r="G248" s="170" t="n">
        <f aca="false">E248*F248</f>
        <v>0</v>
      </c>
      <c r="H248" s="0"/>
      <c r="I248" s="0"/>
      <c r="O248" s="164" t="n">
        <v>2</v>
      </c>
      <c r="AA248" s="140" t="n">
        <v>1</v>
      </c>
      <c r="AB248" s="140" t="n">
        <v>1</v>
      </c>
      <c r="AC248" s="140" t="n">
        <v>1</v>
      </c>
      <c r="AZ248" s="140" t="n">
        <v>1</v>
      </c>
      <c r="BA248" s="140" t="n">
        <f aca="false">IF(AZ248=1,G248,0)</f>
        <v>0</v>
      </c>
      <c r="BB248" s="140" t="n">
        <f aca="false">IF(AZ248=2,G248,0)</f>
        <v>0</v>
      </c>
      <c r="BC248" s="140" t="n">
        <f aca="false">IF(AZ248=3,G248,0)</f>
        <v>0</v>
      </c>
      <c r="BD248" s="140" t="n">
        <f aca="false">IF(AZ248=4,G248,0)</f>
        <v>0</v>
      </c>
      <c r="BE248" s="140" t="n">
        <f aca="false">IF(AZ248=5,G248,0)</f>
        <v>0</v>
      </c>
      <c r="CA248" s="171" t="n">
        <v>1</v>
      </c>
      <c r="CB248" s="171" t="n">
        <v>1</v>
      </c>
      <c r="CZ248" s="140" t="n">
        <v>0</v>
      </c>
    </row>
    <row r="249" customFormat="false" ht="13.2" hidden="false" customHeight="false" outlineLevel="0" collapsed="false">
      <c r="A249" s="165" t="n">
        <v>194</v>
      </c>
      <c r="B249" s="166" t="s">
        <v>504</v>
      </c>
      <c r="C249" s="167" t="s">
        <v>505</v>
      </c>
      <c r="D249" s="168" t="s">
        <v>99</v>
      </c>
      <c r="E249" s="169" t="n">
        <v>6.1</v>
      </c>
      <c r="F249" s="169" t="n">
        <v>0</v>
      </c>
      <c r="G249" s="170" t="n">
        <f aca="false">E249*F249</f>
        <v>0</v>
      </c>
      <c r="H249" s="0"/>
      <c r="I249" s="0"/>
      <c r="O249" s="164" t="n">
        <v>2</v>
      </c>
      <c r="AA249" s="140" t="n">
        <v>1</v>
      </c>
      <c r="AB249" s="140" t="n">
        <v>1</v>
      </c>
      <c r="AC249" s="140" t="n">
        <v>1</v>
      </c>
      <c r="AZ249" s="140" t="n">
        <v>1</v>
      </c>
      <c r="BA249" s="140" t="n">
        <f aca="false">IF(AZ249=1,G249,0)</f>
        <v>0</v>
      </c>
      <c r="BB249" s="140" t="n">
        <f aca="false">IF(AZ249=2,G249,0)</f>
        <v>0</v>
      </c>
      <c r="BC249" s="140" t="n">
        <f aca="false">IF(AZ249=3,G249,0)</f>
        <v>0</v>
      </c>
      <c r="BD249" s="140" t="n">
        <f aca="false">IF(AZ249=4,G249,0)</f>
        <v>0</v>
      </c>
      <c r="BE249" s="140" t="n">
        <f aca="false">IF(AZ249=5,G249,0)</f>
        <v>0</v>
      </c>
      <c r="CA249" s="171" t="n">
        <v>1</v>
      </c>
      <c r="CB249" s="171" t="n">
        <v>1</v>
      </c>
      <c r="CZ249" s="140" t="n">
        <v>0</v>
      </c>
    </row>
    <row r="250" customFormat="false" ht="13.2" hidden="false" customHeight="false" outlineLevel="0" collapsed="false">
      <c r="A250" s="165" t="n">
        <v>195</v>
      </c>
      <c r="B250" s="166" t="s">
        <v>506</v>
      </c>
      <c r="C250" s="167" t="s">
        <v>507</v>
      </c>
      <c r="D250" s="168" t="s">
        <v>104</v>
      </c>
      <c r="E250" s="169" t="n">
        <v>2.15</v>
      </c>
      <c r="F250" s="169" t="n">
        <v>0</v>
      </c>
      <c r="G250" s="170" t="n">
        <f aca="false">E250*F250</f>
        <v>0</v>
      </c>
      <c r="H250" s="0"/>
      <c r="I250" s="0"/>
      <c r="O250" s="164" t="n">
        <v>2</v>
      </c>
      <c r="AA250" s="140" t="n">
        <v>1</v>
      </c>
      <c r="AB250" s="140" t="n">
        <v>1</v>
      </c>
      <c r="AC250" s="140" t="n">
        <v>1</v>
      </c>
      <c r="AZ250" s="140" t="n">
        <v>1</v>
      </c>
      <c r="BA250" s="140" t="n">
        <f aca="false">IF(AZ250=1,G250,0)</f>
        <v>0</v>
      </c>
      <c r="BB250" s="140" t="n">
        <f aca="false">IF(AZ250=2,G250,0)</f>
        <v>0</v>
      </c>
      <c r="BC250" s="140" t="n">
        <f aca="false">IF(AZ250=3,G250,0)</f>
        <v>0</v>
      </c>
      <c r="BD250" s="140" t="n">
        <f aca="false">IF(AZ250=4,G250,0)</f>
        <v>0</v>
      </c>
      <c r="BE250" s="140" t="n">
        <f aca="false">IF(AZ250=5,G250,0)</f>
        <v>0</v>
      </c>
      <c r="CA250" s="171" t="n">
        <v>1</v>
      </c>
      <c r="CB250" s="171" t="n">
        <v>1</v>
      </c>
      <c r="CZ250" s="140" t="n">
        <v>0</v>
      </c>
    </row>
    <row r="251" customFormat="false" ht="13.2" hidden="false" customHeight="false" outlineLevel="0" collapsed="false">
      <c r="A251" s="165" t="n">
        <v>196</v>
      </c>
      <c r="B251" s="166" t="s">
        <v>204</v>
      </c>
      <c r="C251" s="167" t="s">
        <v>205</v>
      </c>
      <c r="D251" s="168" t="s">
        <v>104</v>
      </c>
      <c r="E251" s="169" t="n">
        <v>6</v>
      </c>
      <c r="F251" s="169" t="n">
        <v>0</v>
      </c>
      <c r="G251" s="170" t="n">
        <f aca="false">E251*F251</f>
        <v>0</v>
      </c>
      <c r="H251" s="0"/>
      <c r="I251" s="0"/>
      <c r="O251" s="164" t="n">
        <v>2</v>
      </c>
      <c r="AA251" s="140" t="n">
        <v>1</v>
      </c>
      <c r="AB251" s="140" t="n">
        <v>1</v>
      </c>
      <c r="AC251" s="140" t="n">
        <v>1</v>
      </c>
      <c r="AZ251" s="140" t="n">
        <v>1</v>
      </c>
      <c r="BA251" s="140" t="n">
        <f aca="false">IF(AZ251=1,G251,0)</f>
        <v>0</v>
      </c>
      <c r="BB251" s="140" t="n">
        <f aca="false">IF(AZ251=2,G251,0)</f>
        <v>0</v>
      </c>
      <c r="BC251" s="140" t="n">
        <f aca="false">IF(AZ251=3,G251,0)</f>
        <v>0</v>
      </c>
      <c r="BD251" s="140" t="n">
        <f aca="false">IF(AZ251=4,G251,0)</f>
        <v>0</v>
      </c>
      <c r="BE251" s="140" t="n">
        <f aca="false">IF(AZ251=5,G251,0)</f>
        <v>0</v>
      </c>
      <c r="CA251" s="171" t="n">
        <v>1</v>
      </c>
      <c r="CB251" s="171" t="n">
        <v>1</v>
      </c>
      <c r="CZ251" s="140" t="n">
        <v>0.01807</v>
      </c>
    </row>
    <row r="252" customFormat="false" ht="13.2" hidden="false" customHeight="false" outlineLevel="0" collapsed="false">
      <c r="A252" s="172"/>
      <c r="B252" s="173" t="s">
        <v>119</v>
      </c>
      <c r="C252" s="174" t="str">
        <f aca="false">CONCATENATE(B246," ",C246)</f>
        <v>96 Bourání konstrukcí</v>
      </c>
      <c r="D252" s="175"/>
      <c r="E252" s="176"/>
      <c r="F252" s="177"/>
      <c r="G252" s="178" t="n">
        <f aca="false">SUM(G246:G251)</f>
        <v>0</v>
      </c>
      <c r="H252" s="0"/>
      <c r="I252" s="0"/>
      <c r="O252" s="164" t="n">
        <v>4</v>
      </c>
      <c r="AA252" s="0"/>
      <c r="AB252" s="0"/>
      <c r="AC252" s="0"/>
      <c r="AZ252" s="0"/>
      <c r="BA252" s="179" t="n">
        <f aca="false">SUM(BA246:BA251)</f>
        <v>0</v>
      </c>
      <c r="BB252" s="179" t="n">
        <f aca="false">SUM(BB246:BB251)</f>
        <v>0</v>
      </c>
      <c r="BC252" s="179" t="n">
        <f aca="false">SUM(BC246:BC251)</f>
        <v>0</v>
      </c>
      <c r="BD252" s="179" t="n">
        <f aca="false">SUM(BD246:BD251)</f>
        <v>0</v>
      </c>
      <c r="BE252" s="179" t="n">
        <f aca="false">SUM(BE246:BE251)</f>
        <v>0</v>
      </c>
      <c r="CA252" s="0"/>
      <c r="CB252" s="0"/>
      <c r="CZ252" s="0"/>
    </row>
    <row r="253" customFormat="false" ht="13.2" hidden="false" customHeight="false" outlineLevel="0" collapsed="false">
      <c r="A253" s="158" t="s">
        <v>79</v>
      </c>
      <c r="B253" s="159" t="s">
        <v>482</v>
      </c>
      <c r="C253" s="160" t="s">
        <v>483</v>
      </c>
      <c r="D253" s="161"/>
      <c r="E253" s="162"/>
      <c r="F253" s="162"/>
      <c r="G253" s="163"/>
      <c r="O253" s="164" t="n">
        <v>1</v>
      </c>
      <c r="AA253" s="0"/>
      <c r="AB253" s="0"/>
      <c r="AC253" s="0"/>
      <c r="AZ253" s="0"/>
      <c r="BA253" s="0"/>
      <c r="BB253" s="0"/>
      <c r="BC253" s="0"/>
      <c r="BD253" s="0"/>
      <c r="BE253" s="0"/>
      <c r="CA253" s="0"/>
      <c r="CB253" s="0"/>
      <c r="CZ253" s="0"/>
    </row>
    <row r="254" customFormat="false" ht="13.2" hidden="false" customHeight="false" outlineLevel="0" collapsed="false">
      <c r="A254" s="165" t="n">
        <v>197</v>
      </c>
      <c r="B254" s="166" t="s">
        <v>508</v>
      </c>
      <c r="C254" s="167" t="s">
        <v>475</v>
      </c>
      <c r="D254" s="168" t="s">
        <v>99</v>
      </c>
      <c r="E254" s="169" t="n">
        <v>232.2</v>
      </c>
      <c r="F254" s="169" t="n">
        <v>0</v>
      </c>
      <c r="G254" s="170" t="n">
        <f aca="false">E254*F254</f>
        <v>0</v>
      </c>
      <c r="H254" s="0"/>
      <c r="I254" s="0"/>
      <c r="O254" s="164" t="n">
        <v>2</v>
      </c>
      <c r="AA254" s="140" t="n">
        <v>1</v>
      </c>
      <c r="AB254" s="140" t="n">
        <v>7</v>
      </c>
      <c r="AC254" s="140" t="n">
        <v>7</v>
      </c>
      <c r="AZ254" s="140" t="n">
        <v>2</v>
      </c>
      <c r="BA254" s="140" t="n">
        <f aca="false">IF(AZ254=1,G254,0)</f>
        <v>0</v>
      </c>
      <c r="BB254" s="140" t="n">
        <f aca="false">IF(AZ254=2,G254,0)</f>
        <v>0</v>
      </c>
      <c r="BC254" s="140" t="n">
        <f aca="false">IF(AZ254=3,G254,0)</f>
        <v>0</v>
      </c>
      <c r="BD254" s="140" t="n">
        <f aca="false">IF(AZ254=4,G254,0)</f>
        <v>0</v>
      </c>
      <c r="BE254" s="140" t="n">
        <f aca="false">IF(AZ254=5,G254,0)</f>
        <v>0</v>
      </c>
      <c r="CA254" s="171" t="n">
        <v>1</v>
      </c>
      <c r="CB254" s="171" t="n">
        <v>7</v>
      </c>
      <c r="CZ254" s="140" t="n">
        <v>0.0004</v>
      </c>
    </row>
    <row r="255" customFormat="false" ht="13.2" hidden="false" customHeight="false" outlineLevel="0" collapsed="false">
      <c r="A255" s="165" t="n">
        <v>198</v>
      </c>
      <c r="B255" s="166" t="s">
        <v>509</v>
      </c>
      <c r="C255" s="167" t="s">
        <v>510</v>
      </c>
      <c r="D255" s="168" t="s">
        <v>99</v>
      </c>
      <c r="E255" s="169" t="n">
        <v>255.42</v>
      </c>
      <c r="F255" s="169" t="n">
        <v>0</v>
      </c>
      <c r="G255" s="170" t="n">
        <f aca="false">E255*F255</f>
        <v>0</v>
      </c>
      <c r="H255" s="0"/>
      <c r="I255" s="0"/>
      <c r="O255" s="164" t="n">
        <v>2</v>
      </c>
      <c r="AA255" s="140" t="n">
        <v>3</v>
      </c>
      <c r="AB255" s="140" t="n">
        <v>0</v>
      </c>
      <c r="AC255" s="140" t="n">
        <v>59782430</v>
      </c>
      <c r="AZ255" s="140" t="n">
        <v>2</v>
      </c>
      <c r="BA255" s="140" t="n">
        <f aca="false">IF(AZ255=1,G255,0)</f>
        <v>0</v>
      </c>
      <c r="BB255" s="140" t="n">
        <f aca="false">IF(AZ255=2,G255,0)</f>
        <v>0</v>
      </c>
      <c r="BC255" s="140" t="n">
        <f aca="false">IF(AZ255=3,G255,0)</f>
        <v>0</v>
      </c>
      <c r="BD255" s="140" t="n">
        <f aca="false">IF(AZ255=4,G255,0)</f>
        <v>0</v>
      </c>
      <c r="BE255" s="140" t="n">
        <f aca="false">IF(AZ255=5,G255,0)</f>
        <v>0</v>
      </c>
      <c r="CA255" s="171" t="n">
        <v>3</v>
      </c>
      <c r="CB255" s="171" t="n">
        <v>0</v>
      </c>
      <c r="CZ255" s="140" t="n">
        <v>0</v>
      </c>
    </row>
    <row r="256" customFormat="false" ht="13.2" hidden="false" customHeight="false" outlineLevel="0" collapsed="false">
      <c r="A256" s="165" t="n">
        <v>199</v>
      </c>
      <c r="B256" s="166" t="s">
        <v>511</v>
      </c>
      <c r="C256" s="167" t="s">
        <v>512</v>
      </c>
      <c r="D256" s="168" t="s">
        <v>67</v>
      </c>
      <c r="E256" s="169" t="n">
        <v>1755.5481</v>
      </c>
      <c r="F256" s="169" t="n">
        <v>0</v>
      </c>
      <c r="G256" s="170" t="n">
        <f aca="false">E256*F256</f>
        <v>0</v>
      </c>
      <c r="H256" s="0"/>
      <c r="I256" s="0"/>
      <c r="O256" s="164" t="n">
        <v>2</v>
      </c>
      <c r="AA256" s="140" t="n">
        <v>1</v>
      </c>
      <c r="AB256" s="140" t="n">
        <v>5</v>
      </c>
      <c r="AC256" s="140" t="n">
        <v>5</v>
      </c>
      <c r="AZ256" s="140" t="n">
        <v>2</v>
      </c>
      <c r="BA256" s="140" t="n">
        <f aca="false">IF(AZ256=1,G256,0)</f>
        <v>0</v>
      </c>
      <c r="BB256" s="140" t="n">
        <f aca="false">IF(AZ256=2,G256,0)</f>
        <v>0</v>
      </c>
      <c r="BC256" s="140" t="n">
        <f aca="false">IF(AZ256=3,G256,0)</f>
        <v>0</v>
      </c>
      <c r="BD256" s="140" t="n">
        <f aca="false">IF(AZ256=4,G256,0)</f>
        <v>0</v>
      </c>
      <c r="BE256" s="140" t="n">
        <f aca="false">IF(AZ256=5,G256,0)</f>
        <v>0</v>
      </c>
      <c r="CA256" s="171" t="n">
        <v>1</v>
      </c>
      <c r="CB256" s="171" t="n">
        <v>5</v>
      </c>
      <c r="CZ256" s="140" t="n">
        <v>0</v>
      </c>
    </row>
    <row r="257" customFormat="false" ht="13.2" hidden="false" customHeight="false" outlineLevel="0" collapsed="false">
      <c r="A257" s="172"/>
      <c r="B257" s="173" t="s">
        <v>119</v>
      </c>
      <c r="C257" s="174" t="str">
        <f aca="false">CONCATENATE(B253," ",C253)</f>
        <v>781 Obklady keramické</v>
      </c>
      <c r="D257" s="175"/>
      <c r="E257" s="176"/>
      <c r="F257" s="177"/>
      <c r="G257" s="178" t="n">
        <f aca="false">SUM(G253:G256)</f>
        <v>0</v>
      </c>
      <c r="H257" s="0"/>
      <c r="I257" s="0"/>
      <c r="O257" s="164" t="n">
        <v>4</v>
      </c>
      <c r="AA257" s="0"/>
      <c r="AB257" s="0"/>
      <c r="AC257" s="0"/>
      <c r="AZ257" s="0"/>
      <c r="BA257" s="179" t="n">
        <f aca="false">SUM(BA253:BA256)</f>
        <v>0</v>
      </c>
      <c r="BB257" s="179" t="n">
        <f aca="false">SUM(BB253:BB256)</f>
        <v>0</v>
      </c>
      <c r="BC257" s="179" t="n">
        <f aca="false">SUM(BC253:BC256)</f>
        <v>0</v>
      </c>
      <c r="BD257" s="179" t="n">
        <f aca="false">SUM(BD253:BD256)</f>
        <v>0</v>
      </c>
      <c r="BE257" s="179" t="n">
        <f aca="false">SUM(BE253:BE256)</f>
        <v>0</v>
      </c>
      <c r="CA257" s="0"/>
      <c r="CB257" s="0"/>
      <c r="CZ257" s="0"/>
    </row>
    <row r="258" customFormat="false" ht="13.2" hidden="false" customHeight="false" outlineLevel="0" collapsed="false">
      <c r="A258" s="158" t="s">
        <v>79</v>
      </c>
      <c r="B258" s="159" t="s">
        <v>513</v>
      </c>
      <c r="C258" s="160" t="s">
        <v>514</v>
      </c>
      <c r="D258" s="161"/>
      <c r="E258" s="162"/>
      <c r="F258" s="162"/>
      <c r="G258" s="163"/>
      <c r="O258" s="164" t="n">
        <v>1</v>
      </c>
      <c r="AA258" s="0"/>
      <c r="AB258" s="0"/>
      <c r="AC258" s="0"/>
      <c r="AZ258" s="0"/>
      <c r="BA258" s="0"/>
      <c r="BB258" s="0"/>
      <c r="BC258" s="0"/>
      <c r="BD258" s="0"/>
      <c r="BE258" s="0"/>
      <c r="CA258" s="0"/>
      <c r="CB258" s="0"/>
      <c r="CZ258" s="0"/>
    </row>
    <row r="259" customFormat="false" ht="13.2" hidden="false" customHeight="false" outlineLevel="0" collapsed="false">
      <c r="A259" s="165" t="n">
        <v>200</v>
      </c>
      <c r="B259" s="166" t="s">
        <v>515</v>
      </c>
      <c r="C259" s="167" t="s">
        <v>516</v>
      </c>
      <c r="D259" s="168" t="s">
        <v>99</v>
      </c>
      <c r="E259" s="169" t="n">
        <v>52.5</v>
      </c>
      <c r="F259" s="169" t="n">
        <v>0</v>
      </c>
      <c r="G259" s="170" t="n">
        <f aca="false">E259*F259</f>
        <v>0</v>
      </c>
      <c r="H259" s="0"/>
      <c r="I259" s="0"/>
      <c r="O259" s="164" t="n">
        <v>2</v>
      </c>
      <c r="AA259" s="140" t="n">
        <v>1</v>
      </c>
      <c r="AB259" s="140" t="n">
        <v>7</v>
      </c>
      <c r="AC259" s="140" t="n">
        <v>7</v>
      </c>
      <c r="AZ259" s="140" t="n">
        <v>2</v>
      </c>
      <c r="BA259" s="140" t="n">
        <f aca="false">IF(AZ259=1,G259,0)</f>
        <v>0</v>
      </c>
      <c r="BB259" s="140" t="n">
        <f aca="false">IF(AZ259=2,G259,0)</f>
        <v>0</v>
      </c>
      <c r="BC259" s="140" t="n">
        <f aca="false">IF(AZ259=3,G259,0)</f>
        <v>0</v>
      </c>
      <c r="BD259" s="140" t="n">
        <f aca="false">IF(AZ259=4,G259,0)</f>
        <v>0</v>
      </c>
      <c r="BE259" s="140" t="n">
        <f aca="false">IF(AZ259=5,G259,0)</f>
        <v>0</v>
      </c>
      <c r="CA259" s="171" t="n">
        <v>1</v>
      </c>
      <c r="CB259" s="171" t="n">
        <v>7</v>
      </c>
      <c r="CZ259" s="140" t="n">
        <v>0.00031</v>
      </c>
    </row>
    <row r="260" customFormat="false" ht="13.2" hidden="false" customHeight="false" outlineLevel="0" collapsed="false">
      <c r="A260" s="172"/>
      <c r="B260" s="173" t="s">
        <v>119</v>
      </c>
      <c r="C260" s="174" t="str">
        <f aca="false">CONCATENATE(B258," ",C258)</f>
        <v>783 Nátěry</v>
      </c>
      <c r="D260" s="175"/>
      <c r="E260" s="176"/>
      <c r="F260" s="177"/>
      <c r="G260" s="178" t="n">
        <f aca="false">SUM(G258:G259)</f>
        <v>0</v>
      </c>
      <c r="H260" s="0"/>
      <c r="I260" s="0"/>
      <c r="O260" s="164" t="n">
        <v>4</v>
      </c>
      <c r="AA260" s="0"/>
      <c r="AB260" s="0"/>
      <c r="AC260" s="0"/>
      <c r="AZ260" s="0"/>
      <c r="BA260" s="179" t="n">
        <f aca="false">SUM(BA258:BA259)</f>
        <v>0</v>
      </c>
      <c r="BB260" s="179" t="n">
        <f aca="false">SUM(BB258:BB259)</f>
        <v>0</v>
      </c>
      <c r="BC260" s="179" t="n">
        <f aca="false">SUM(BC258:BC259)</f>
        <v>0</v>
      </c>
      <c r="BD260" s="179" t="n">
        <f aca="false">SUM(BD258:BD259)</f>
        <v>0</v>
      </c>
      <c r="BE260" s="179" t="n">
        <f aca="false">SUM(BE258:BE259)</f>
        <v>0</v>
      </c>
      <c r="CA260" s="0"/>
      <c r="CB260" s="0"/>
      <c r="CZ260" s="0"/>
    </row>
    <row r="261" customFormat="false" ht="13.2" hidden="false" customHeight="false" outlineLevel="0" collapsed="false">
      <c r="A261" s="158" t="s">
        <v>79</v>
      </c>
      <c r="B261" s="159" t="s">
        <v>517</v>
      </c>
      <c r="C261" s="160" t="s">
        <v>518</v>
      </c>
      <c r="D261" s="161"/>
      <c r="E261" s="162"/>
      <c r="F261" s="162"/>
      <c r="G261" s="163"/>
      <c r="O261" s="164" t="n">
        <v>1</v>
      </c>
      <c r="AA261" s="0"/>
      <c r="AB261" s="0"/>
      <c r="AC261" s="0"/>
      <c r="AZ261" s="0"/>
      <c r="BA261" s="0"/>
      <c r="BB261" s="0"/>
      <c r="BC261" s="0"/>
      <c r="BD261" s="0"/>
      <c r="BE261" s="0"/>
      <c r="CA261" s="0"/>
      <c r="CB261" s="0"/>
      <c r="CZ261" s="0"/>
    </row>
    <row r="262" customFormat="false" ht="13.2" hidden="false" customHeight="false" outlineLevel="0" collapsed="false">
      <c r="A262" s="165" t="n">
        <v>201</v>
      </c>
      <c r="B262" s="166" t="s">
        <v>519</v>
      </c>
      <c r="C262" s="167" t="s">
        <v>520</v>
      </c>
      <c r="D262" s="168" t="s">
        <v>99</v>
      </c>
      <c r="E262" s="169" t="n">
        <v>618.04</v>
      </c>
      <c r="F262" s="169" t="n">
        <v>0</v>
      </c>
      <c r="G262" s="170" t="n">
        <f aca="false">E262*F262</f>
        <v>0</v>
      </c>
      <c r="H262" s="0"/>
      <c r="I262" s="0"/>
      <c r="O262" s="164" t="n">
        <v>2</v>
      </c>
      <c r="AA262" s="140" t="n">
        <v>1</v>
      </c>
      <c r="AB262" s="140" t="n">
        <v>7</v>
      </c>
      <c r="AC262" s="140" t="n">
        <v>7</v>
      </c>
      <c r="AZ262" s="140" t="n">
        <v>2</v>
      </c>
      <c r="BA262" s="140" t="n">
        <f aca="false">IF(AZ262=1,G262,0)</f>
        <v>0</v>
      </c>
      <c r="BB262" s="140" t="n">
        <f aca="false">IF(AZ262=2,G262,0)</f>
        <v>0</v>
      </c>
      <c r="BC262" s="140" t="n">
        <f aca="false">IF(AZ262=3,G262,0)</f>
        <v>0</v>
      </c>
      <c r="BD262" s="140" t="n">
        <f aca="false">IF(AZ262=4,G262,0)</f>
        <v>0</v>
      </c>
      <c r="BE262" s="140" t="n">
        <f aca="false">IF(AZ262=5,G262,0)</f>
        <v>0</v>
      </c>
      <c r="CA262" s="171" t="n">
        <v>1</v>
      </c>
      <c r="CB262" s="171" t="n">
        <v>7</v>
      </c>
      <c r="CZ262" s="140" t="n">
        <v>0</v>
      </c>
    </row>
    <row r="263" customFormat="false" ht="13.2" hidden="false" customHeight="false" outlineLevel="0" collapsed="false">
      <c r="A263" s="165" t="n">
        <v>202</v>
      </c>
      <c r="B263" s="166" t="s">
        <v>521</v>
      </c>
      <c r="C263" s="167" t="s">
        <v>522</v>
      </c>
      <c r="D263" s="168" t="s">
        <v>99</v>
      </c>
      <c r="E263" s="169" t="n">
        <v>618.04</v>
      </c>
      <c r="F263" s="169" t="n">
        <v>0</v>
      </c>
      <c r="G263" s="170" t="n">
        <f aca="false">E263*F263</f>
        <v>0</v>
      </c>
      <c r="H263" s="0"/>
      <c r="I263" s="0"/>
      <c r="O263" s="164" t="n">
        <v>2</v>
      </c>
      <c r="AA263" s="140" t="n">
        <v>1</v>
      </c>
      <c r="AB263" s="140" t="n">
        <v>7</v>
      </c>
      <c r="AC263" s="140" t="n">
        <v>7</v>
      </c>
      <c r="AZ263" s="140" t="n">
        <v>2</v>
      </c>
      <c r="BA263" s="140" t="n">
        <f aca="false">IF(AZ263=1,G263,0)</f>
        <v>0</v>
      </c>
      <c r="BB263" s="140" t="n">
        <f aca="false">IF(AZ263=2,G263,0)</f>
        <v>0</v>
      </c>
      <c r="BC263" s="140" t="n">
        <f aca="false">IF(AZ263=3,G263,0)</f>
        <v>0</v>
      </c>
      <c r="BD263" s="140" t="n">
        <f aca="false">IF(AZ263=4,G263,0)</f>
        <v>0</v>
      </c>
      <c r="BE263" s="140" t="n">
        <f aca="false">IF(AZ263=5,G263,0)</f>
        <v>0</v>
      </c>
      <c r="CA263" s="171" t="n">
        <v>1</v>
      </c>
      <c r="CB263" s="171" t="n">
        <v>7</v>
      </c>
      <c r="CZ263" s="140" t="n">
        <v>0</v>
      </c>
    </row>
    <row r="264" customFormat="false" ht="13.2" hidden="false" customHeight="false" outlineLevel="0" collapsed="false">
      <c r="A264" s="172"/>
      <c r="B264" s="173" t="s">
        <v>119</v>
      </c>
      <c r="C264" s="174" t="str">
        <f aca="false">CONCATENATE(B261," ",C261)</f>
        <v>784 Malby</v>
      </c>
      <c r="D264" s="175"/>
      <c r="E264" s="176"/>
      <c r="F264" s="177"/>
      <c r="G264" s="178" t="n">
        <f aca="false">SUM(G261:G263)</f>
        <v>0</v>
      </c>
      <c r="H264" s="0"/>
      <c r="I264" s="0"/>
      <c r="O264" s="164" t="n">
        <v>4</v>
      </c>
      <c r="AA264" s="0"/>
      <c r="AB264" s="0"/>
      <c r="AC264" s="0"/>
      <c r="AZ264" s="0"/>
      <c r="BA264" s="179" t="n">
        <f aca="false">SUM(BA261:BA263)</f>
        <v>0</v>
      </c>
      <c r="BB264" s="179" t="n">
        <f aca="false">SUM(BB261:BB263)</f>
        <v>0</v>
      </c>
      <c r="BC264" s="179" t="n">
        <f aca="false">SUM(BC261:BC263)</f>
        <v>0</v>
      </c>
      <c r="BD264" s="179" t="n">
        <f aca="false">SUM(BD261:BD263)</f>
        <v>0</v>
      </c>
      <c r="BE264" s="179" t="n">
        <f aca="false">SUM(BE261:BE263)</f>
        <v>0</v>
      </c>
      <c r="CA264" s="0"/>
      <c r="CB264" s="0"/>
      <c r="CZ264" s="0"/>
    </row>
    <row r="265" customFormat="false" ht="13.2" hidden="false" customHeight="false" outlineLevel="0" collapsed="false">
      <c r="A265" s="158" t="s">
        <v>79</v>
      </c>
      <c r="B265" s="159" t="s">
        <v>523</v>
      </c>
      <c r="C265" s="160" t="s">
        <v>524</v>
      </c>
      <c r="D265" s="161"/>
      <c r="E265" s="162"/>
      <c r="F265" s="162"/>
      <c r="G265" s="163"/>
      <c r="O265" s="164" t="n">
        <v>1</v>
      </c>
      <c r="AA265" s="0"/>
      <c r="AB265" s="0"/>
      <c r="AC265" s="0"/>
      <c r="AZ265" s="0"/>
      <c r="BA265" s="0"/>
      <c r="BB265" s="0"/>
      <c r="BC265" s="0"/>
      <c r="BD265" s="0"/>
      <c r="BE265" s="0"/>
      <c r="CA265" s="0"/>
      <c r="CB265" s="0"/>
      <c r="CZ265" s="0"/>
    </row>
    <row r="266" customFormat="false" ht="13.2" hidden="false" customHeight="false" outlineLevel="0" collapsed="false">
      <c r="A266" s="165" t="n">
        <v>203</v>
      </c>
      <c r="B266" s="166" t="s">
        <v>525</v>
      </c>
      <c r="C266" s="167" t="s">
        <v>526</v>
      </c>
      <c r="D266" s="168" t="s">
        <v>280</v>
      </c>
      <c r="E266" s="169" t="n">
        <v>1</v>
      </c>
      <c r="F266" s="169" t="n">
        <v>0</v>
      </c>
      <c r="G266" s="170" t="n">
        <f aca="false">E266*F266</f>
        <v>0</v>
      </c>
      <c r="H266" s="0"/>
      <c r="I266" s="0"/>
      <c r="O266" s="164" t="n">
        <v>2</v>
      </c>
      <c r="AA266" s="140" t="n">
        <v>12</v>
      </c>
      <c r="AB266" s="140" t="n">
        <v>0</v>
      </c>
      <c r="AC266" s="140" t="n">
        <v>203</v>
      </c>
      <c r="AZ266" s="140" t="n">
        <v>4</v>
      </c>
      <c r="BA266" s="140" t="n">
        <f aca="false">IF(AZ266=1,G266,0)</f>
        <v>0</v>
      </c>
      <c r="BB266" s="140" t="n">
        <f aca="false">IF(AZ266=2,G266,0)</f>
        <v>0</v>
      </c>
      <c r="BC266" s="140" t="n">
        <f aca="false">IF(AZ266=3,G266,0)</f>
        <v>0</v>
      </c>
      <c r="BD266" s="140" t="n">
        <f aca="false">IF(AZ266=4,G266,0)</f>
        <v>0</v>
      </c>
      <c r="BE266" s="140" t="n">
        <f aca="false">IF(AZ266=5,G266,0)</f>
        <v>0</v>
      </c>
      <c r="CA266" s="171" t="n">
        <v>12</v>
      </c>
      <c r="CB266" s="171" t="n">
        <v>0</v>
      </c>
      <c r="CZ266" s="140" t="n">
        <v>0</v>
      </c>
    </row>
    <row r="267" customFormat="false" ht="13.2" hidden="false" customHeight="false" outlineLevel="0" collapsed="false">
      <c r="A267" s="172"/>
      <c r="B267" s="173" t="s">
        <v>119</v>
      </c>
      <c r="C267" s="174" t="str">
        <f aca="false">CONCATENATE(B265," ",C265)</f>
        <v>M21 Elektromontáže</v>
      </c>
      <c r="D267" s="175"/>
      <c r="E267" s="176"/>
      <c r="F267" s="177"/>
      <c r="G267" s="178" t="n">
        <f aca="false">SUM(G265:G266)</f>
        <v>0</v>
      </c>
      <c r="H267" s="0"/>
      <c r="I267" s="0"/>
      <c r="O267" s="164" t="n">
        <v>4</v>
      </c>
      <c r="AA267" s="0"/>
      <c r="AB267" s="0"/>
      <c r="AC267" s="0"/>
      <c r="AZ267" s="0"/>
      <c r="BA267" s="179" t="n">
        <f aca="false">SUM(BA265:BA266)</f>
        <v>0</v>
      </c>
      <c r="BB267" s="179" t="n">
        <f aca="false">SUM(BB265:BB266)</f>
        <v>0</v>
      </c>
      <c r="BC267" s="179" t="n">
        <f aca="false">SUM(BC265:BC266)</f>
        <v>0</v>
      </c>
      <c r="BD267" s="179" t="n">
        <f aca="false">SUM(BD265:BD266)</f>
        <v>0</v>
      </c>
      <c r="BE267" s="179" t="n">
        <f aca="false">SUM(BE265:BE266)</f>
        <v>0</v>
      </c>
      <c r="CA267" s="0"/>
      <c r="CB267" s="0"/>
      <c r="CZ267" s="0"/>
    </row>
    <row r="268" customFormat="false" ht="13.2" hidden="false" customHeight="false" outlineLevel="0" collapsed="false">
      <c r="A268" s="158" t="s">
        <v>79</v>
      </c>
      <c r="B268" s="159" t="s">
        <v>527</v>
      </c>
      <c r="C268" s="160" t="s">
        <v>528</v>
      </c>
      <c r="D268" s="161"/>
      <c r="E268" s="162"/>
      <c r="F268" s="162"/>
      <c r="G268" s="163"/>
      <c r="O268" s="164" t="n">
        <v>1</v>
      </c>
      <c r="AA268" s="0"/>
      <c r="AB268" s="0"/>
      <c r="AC268" s="0"/>
      <c r="AZ268" s="0"/>
      <c r="BA268" s="0"/>
      <c r="BB268" s="0"/>
      <c r="BC268" s="0"/>
      <c r="BD268" s="0"/>
      <c r="BE268" s="0"/>
      <c r="CA268" s="0"/>
      <c r="CB268" s="0"/>
      <c r="CZ268" s="0"/>
    </row>
    <row r="269" customFormat="false" ht="13.2" hidden="false" customHeight="false" outlineLevel="0" collapsed="false">
      <c r="A269" s="165" t="n">
        <v>204</v>
      </c>
      <c r="B269" s="166" t="s">
        <v>529</v>
      </c>
      <c r="C269" s="167" t="s">
        <v>530</v>
      </c>
      <c r="D269" s="168" t="s">
        <v>280</v>
      </c>
      <c r="E269" s="169" t="n">
        <v>1</v>
      </c>
      <c r="F269" s="169" t="n">
        <v>0</v>
      </c>
      <c r="G269" s="170" t="n">
        <f aca="false">E269*F269</f>
        <v>0</v>
      </c>
      <c r="H269" s="0"/>
      <c r="I269" s="0"/>
      <c r="O269" s="164" t="n">
        <v>2</v>
      </c>
      <c r="AA269" s="140" t="n">
        <v>12</v>
      </c>
      <c r="AB269" s="140" t="n">
        <v>0</v>
      </c>
      <c r="AC269" s="140" t="n">
        <v>214</v>
      </c>
      <c r="AZ269" s="140" t="n">
        <v>4</v>
      </c>
      <c r="BA269" s="140" t="n">
        <f aca="false">IF(AZ269=1,G269,0)</f>
        <v>0</v>
      </c>
      <c r="BB269" s="140" t="n">
        <f aca="false">IF(AZ269=2,G269,0)</f>
        <v>0</v>
      </c>
      <c r="BC269" s="140" t="n">
        <f aca="false">IF(AZ269=3,G269,0)</f>
        <v>0</v>
      </c>
      <c r="BD269" s="140" t="n">
        <f aca="false">IF(AZ269=4,G269,0)</f>
        <v>0</v>
      </c>
      <c r="BE269" s="140" t="n">
        <f aca="false">IF(AZ269=5,G269,0)</f>
        <v>0</v>
      </c>
      <c r="CA269" s="171" t="n">
        <v>12</v>
      </c>
      <c r="CB269" s="171" t="n">
        <v>0</v>
      </c>
      <c r="CZ269" s="140" t="n">
        <v>0</v>
      </c>
    </row>
    <row r="270" customFormat="false" ht="13.2" hidden="false" customHeight="false" outlineLevel="0" collapsed="false">
      <c r="A270" s="172"/>
      <c r="B270" s="173" t="s">
        <v>119</v>
      </c>
      <c r="C270" s="174" t="str">
        <f aca="false">CONCATENATE(B268," ",C268)</f>
        <v>M24 Montáže vzduchotechnických zařízení</v>
      </c>
      <c r="D270" s="175"/>
      <c r="E270" s="176"/>
      <c r="F270" s="177"/>
      <c r="G270" s="178" t="n">
        <f aca="false">SUM(G268:G269)</f>
        <v>0</v>
      </c>
      <c r="H270" s="0"/>
      <c r="I270" s="0"/>
      <c r="O270" s="164" t="n">
        <v>4</v>
      </c>
      <c r="AA270" s="0"/>
      <c r="AB270" s="0"/>
      <c r="AC270" s="0"/>
      <c r="AZ270" s="0"/>
      <c r="BA270" s="179" t="n">
        <f aca="false">SUM(BA268:BA269)</f>
        <v>0</v>
      </c>
      <c r="BB270" s="179" t="n">
        <f aca="false">SUM(BB268:BB269)</f>
        <v>0</v>
      </c>
      <c r="BC270" s="179" t="n">
        <f aca="false">SUM(BC268:BC269)</f>
        <v>0</v>
      </c>
      <c r="BD270" s="179" t="n">
        <f aca="false">SUM(BD268:BD269)</f>
        <v>0</v>
      </c>
      <c r="BE270" s="179" t="n">
        <f aca="false">SUM(BE268:BE269)</f>
        <v>0</v>
      </c>
      <c r="CA270" s="0"/>
      <c r="CB270" s="0"/>
      <c r="CZ270" s="0"/>
    </row>
    <row r="271" customFormat="false" ht="13.2" hidden="false" customHeight="false" outlineLevel="0" collapsed="false">
      <c r="A271" s="158" t="s">
        <v>79</v>
      </c>
      <c r="B271" s="159" t="s">
        <v>531</v>
      </c>
      <c r="C271" s="160" t="s">
        <v>532</v>
      </c>
      <c r="D271" s="161"/>
      <c r="E271" s="162"/>
      <c r="F271" s="162"/>
      <c r="G271" s="163"/>
      <c r="O271" s="164" t="n">
        <v>1</v>
      </c>
      <c r="AA271" s="0"/>
      <c r="AB271" s="0"/>
      <c r="AC271" s="0"/>
      <c r="AZ271" s="0"/>
      <c r="BA271" s="0"/>
      <c r="BB271" s="0"/>
      <c r="BC271" s="0"/>
      <c r="BD271" s="0"/>
      <c r="BE271" s="0"/>
      <c r="CA271" s="0"/>
      <c r="CB271" s="0"/>
      <c r="CZ271" s="0"/>
    </row>
    <row r="272" customFormat="false" ht="13.2" hidden="false" customHeight="false" outlineLevel="0" collapsed="false">
      <c r="A272" s="165" t="n">
        <v>205</v>
      </c>
      <c r="B272" s="166" t="s">
        <v>533</v>
      </c>
      <c r="C272" s="167" t="s">
        <v>534</v>
      </c>
      <c r="D272" s="168" t="s">
        <v>280</v>
      </c>
      <c r="E272" s="169" t="n">
        <v>1</v>
      </c>
      <c r="F272" s="169" t="n">
        <v>0</v>
      </c>
      <c r="G272" s="170" t="n">
        <f aca="false">E272*F272</f>
        <v>0</v>
      </c>
      <c r="H272" s="0"/>
      <c r="I272" s="0"/>
      <c r="O272" s="164" t="n">
        <v>2</v>
      </c>
      <c r="AA272" s="140" t="n">
        <v>12</v>
      </c>
      <c r="AB272" s="140" t="n">
        <v>0</v>
      </c>
      <c r="AC272" s="140" t="n">
        <v>204</v>
      </c>
      <c r="AZ272" s="140" t="n">
        <v>4</v>
      </c>
      <c r="BA272" s="140" t="n">
        <f aca="false">IF(AZ272=1,G272,0)</f>
        <v>0</v>
      </c>
      <c r="BB272" s="140" t="n">
        <f aca="false">IF(AZ272=2,G272,0)</f>
        <v>0</v>
      </c>
      <c r="BC272" s="140" t="n">
        <f aca="false">IF(AZ272=3,G272,0)</f>
        <v>0</v>
      </c>
      <c r="BD272" s="140" t="n">
        <f aca="false">IF(AZ272=4,G272,0)</f>
        <v>0</v>
      </c>
      <c r="BE272" s="140" t="n">
        <f aca="false">IF(AZ272=5,G272,0)</f>
        <v>0</v>
      </c>
      <c r="CA272" s="171" t="n">
        <v>12</v>
      </c>
      <c r="CB272" s="171" t="n">
        <v>0</v>
      </c>
      <c r="CZ272" s="140" t="n">
        <v>0</v>
      </c>
    </row>
    <row r="273" customFormat="false" ht="13.2" hidden="false" customHeight="false" outlineLevel="0" collapsed="false">
      <c r="A273" s="172"/>
      <c r="B273" s="173" t="s">
        <v>119</v>
      </c>
      <c r="C273" s="174" t="str">
        <f aca="false">CONCATENATE(B271," ",C271)</f>
        <v>M36 Montáže měřících a regulačních zařízení</v>
      </c>
      <c r="D273" s="175"/>
      <c r="E273" s="176"/>
      <c r="F273" s="177"/>
      <c r="G273" s="178" t="n">
        <f aca="false">SUM(G271:G272)</f>
        <v>0</v>
      </c>
      <c r="H273" s="0"/>
      <c r="I273" s="0"/>
      <c r="O273" s="164" t="n">
        <v>4</v>
      </c>
      <c r="AA273" s="0"/>
      <c r="AB273" s="0"/>
      <c r="AC273" s="0"/>
      <c r="AZ273" s="0"/>
      <c r="BA273" s="179" t="n">
        <f aca="false">SUM(BA271:BA272)</f>
        <v>0</v>
      </c>
      <c r="BB273" s="179" t="n">
        <f aca="false">SUM(BB271:BB272)</f>
        <v>0</v>
      </c>
      <c r="BC273" s="179" t="n">
        <f aca="false">SUM(BC271:BC272)</f>
        <v>0</v>
      </c>
      <c r="BD273" s="179" t="n">
        <f aca="false">SUM(BD271:BD272)</f>
        <v>0</v>
      </c>
      <c r="BE273" s="179" t="n">
        <f aca="false">SUM(BE271:BE272)</f>
        <v>0</v>
      </c>
      <c r="CA273" s="0"/>
      <c r="CB273" s="0"/>
      <c r="CZ273" s="0"/>
    </row>
    <row r="274" customFormat="false" ht="13.2" hidden="false" customHeight="false" outlineLevel="0" collapsed="false">
      <c r="A274" s="158" t="s">
        <v>79</v>
      </c>
      <c r="B274" s="159" t="s">
        <v>535</v>
      </c>
      <c r="C274" s="160" t="s">
        <v>536</v>
      </c>
      <c r="D274" s="161"/>
      <c r="E274" s="162"/>
      <c r="F274" s="162"/>
      <c r="G274" s="163"/>
      <c r="O274" s="164" t="n">
        <v>1</v>
      </c>
      <c r="AA274" s="0"/>
      <c r="AB274" s="0"/>
      <c r="AC274" s="0"/>
      <c r="AZ274" s="0"/>
      <c r="BA274" s="0"/>
      <c r="BB274" s="0"/>
      <c r="BC274" s="0"/>
      <c r="BD274" s="0"/>
      <c r="BE274" s="0"/>
      <c r="CA274" s="0"/>
      <c r="CB274" s="0"/>
      <c r="CZ274" s="0"/>
    </row>
    <row r="275" customFormat="false" ht="13.2" hidden="false" customHeight="false" outlineLevel="0" collapsed="false">
      <c r="A275" s="165" t="n">
        <v>206</v>
      </c>
      <c r="B275" s="166" t="s">
        <v>537</v>
      </c>
      <c r="C275" s="167" t="s">
        <v>538</v>
      </c>
      <c r="D275" s="168" t="s">
        <v>94</v>
      </c>
      <c r="E275" s="169" t="n">
        <v>82.8943</v>
      </c>
      <c r="F275" s="169" t="n">
        <v>0</v>
      </c>
      <c r="G275" s="170" t="n">
        <f aca="false">E275*F275</f>
        <v>0</v>
      </c>
      <c r="H275" s="0"/>
      <c r="I275" s="0"/>
      <c r="O275" s="164" t="n">
        <v>2</v>
      </c>
      <c r="AA275" s="140" t="n">
        <v>1</v>
      </c>
      <c r="AB275" s="140" t="n">
        <v>3</v>
      </c>
      <c r="AC275" s="140" t="n">
        <v>3</v>
      </c>
      <c r="AZ275" s="140" t="n">
        <v>1</v>
      </c>
      <c r="BA275" s="140" t="n">
        <f aca="false">IF(AZ275=1,G275,0)</f>
        <v>0</v>
      </c>
      <c r="BB275" s="140" t="n">
        <f aca="false">IF(AZ275=2,G275,0)</f>
        <v>0</v>
      </c>
      <c r="BC275" s="140" t="n">
        <f aca="false">IF(AZ275=3,G275,0)</f>
        <v>0</v>
      </c>
      <c r="BD275" s="140" t="n">
        <f aca="false">IF(AZ275=4,G275,0)</f>
        <v>0</v>
      </c>
      <c r="BE275" s="140" t="n">
        <f aca="false">IF(AZ275=5,G275,0)</f>
        <v>0</v>
      </c>
      <c r="CA275" s="171" t="n">
        <v>1</v>
      </c>
      <c r="CB275" s="171" t="n">
        <v>3</v>
      </c>
      <c r="CZ275" s="140" t="n">
        <v>0</v>
      </c>
    </row>
    <row r="276" customFormat="false" ht="13.2" hidden="false" customHeight="false" outlineLevel="0" collapsed="false">
      <c r="A276" s="165" t="n">
        <v>207</v>
      </c>
      <c r="B276" s="166" t="s">
        <v>539</v>
      </c>
      <c r="C276" s="167" t="s">
        <v>540</v>
      </c>
      <c r="D276" s="168" t="s">
        <v>94</v>
      </c>
      <c r="E276" s="169" t="n">
        <v>82.8943</v>
      </c>
      <c r="F276" s="169" t="n">
        <v>0</v>
      </c>
      <c r="G276" s="170" t="n">
        <f aca="false">E276*F276</f>
        <v>0</v>
      </c>
      <c r="H276" s="0"/>
      <c r="I276" s="0"/>
      <c r="O276" s="164" t="n">
        <v>2</v>
      </c>
      <c r="AA276" s="140" t="n">
        <v>1</v>
      </c>
      <c r="AB276" s="140" t="n">
        <v>3</v>
      </c>
      <c r="AC276" s="140" t="n">
        <v>3</v>
      </c>
      <c r="AZ276" s="140" t="n">
        <v>1</v>
      </c>
      <c r="BA276" s="140" t="n">
        <f aca="false">IF(AZ276=1,G276,0)</f>
        <v>0</v>
      </c>
      <c r="BB276" s="140" t="n">
        <f aca="false">IF(AZ276=2,G276,0)</f>
        <v>0</v>
      </c>
      <c r="BC276" s="140" t="n">
        <f aca="false">IF(AZ276=3,G276,0)</f>
        <v>0</v>
      </c>
      <c r="BD276" s="140" t="n">
        <f aca="false">IF(AZ276=4,G276,0)</f>
        <v>0</v>
      </c>
      <c r="BE276" s="140" t="n">
        <f aca="false">IF(AZ276=5,G276,0)</f>
        <v>0</v>
      </c>
      <c r="CA276" s="171" t="n">
        <v>1</v>
      </c>
      <c r="CB276" s="171" t="n">
        <v>3</v>
      </c>
      <c r="CZ276" s="140" t="n">
        <v>0</v>
      </c>
    </row>
    <row r="277" customFormat="false" ht="13.2" hidden="false" customHeight="false" outlineLevel="0" collapsed="false">
      <c r="A277" s="165" t="n">
        <v>208</v>
      </c>
      <c r="B277" s="166" t="s">
        <v>541</v>
      </c>
      <c r="C277" s="167" t="s">
        <v>542</v>
      </c>
      <c r="D277" s="168" t="s">
        <v>94</v>
      </c>
      <c r="E277" s="169" t="n">
        <v>82.8943</v>
      </c>
      <c r="F277" s="169" t="n">
        <v>0</v>
      </c>
      <c r="G277" s="170" t="n">
        <f aca="false">E277*F277</f>
        <v>0</v>
      </c>
      <c r="H277" s="0"/>
      <c r="I277" s="0"/>
      <c r="O277" s="164" t="n">
        <v>2</v>
      </c>
      <c r="AA277" s="140" t="n">
        <v>1</v>
      </c>
      <c r="AB277" s="140" t="n">
        <v>3</v>
      </c>
      <c r="AC277" s="140" t="n">
        <v>3</v>
      </c>
      <c r="AZ277" s="140" t="n">
        <v>1</v>
      </c>
      <c r="BA277" s="140" t="n">
        <f aca="false">IF(AZ277=1,G277,0)</f>
        <v>0</v>
      </c>
      <c r="BB277" s="140" t="n">
        <f aca="false">IF(AZ277=2,G277,0)</f>
        <v>0</v>
      </c>
      <c r="BC277" s="140" t="n">
        <f aca="false">IF(AZ277=3,G277,0)</f>
        <v>0</v>
      </c>
      <c r="BD277" s="140" t="n">
        <f aca="false">IF(AZ277=4,G277,0)</f>
        <v>0</v>
      </c>
      <c r="BE277" s="140" t="n">
        <f aca="false">IF(AZ277=5,G277,0)</f>
        <v>0</v>
      </c>
      <c r="CA277" s="171" t="n">
        <v>1</v>
      </c>
      <c r="CB277" s="171" t="n">
        <v>3</v>
      </c>
      <c r="CZ277" s="140" t="n">
        <v>0</v>
      </c>
    </row>
    <row r="278" customFormat="false" ht="13.2" hidden="false" customHeight="false" outlineLevel="0" collapsed="false">
      <c r="A278" s="165" t="n">
        <v>209</v>
      </c>
      <c r="B278" s="166" t="s">
        <v>543</v>
      </c>
      <c r="C278" s="167" t="s">
        <v>544</v>
      </c>
      <c r="D278" s="168" t="s">
        <v>94</v>
      </c>
      <c r="E278" s="169" t="n">
        <v>82.8943</v>
      </c>
      <c r="F278" s="169" t="n">
        <v>0</v>
      </c>
      <c r="G278" s="170" t="n">
        <f aca="false">E278*F278</f>
        <v>0</v>
      </c>
      <c r="H278" s="0"/>
      <c r="I278" s="0"/>
      <c r="O278" s="164" t="n">
        <v>2</v>
      </c>
      <c r="AA278" s="140" t="n">
        <v>1</v>
      </c>
      <c r="AB278" s="140" t="n">
        <v>3</v>
      </c>
      <c r="AC278" s="140" t="n">
        <v>3</v>
      </c>
      <c r="AZ278" s="140" t="n">
        <v>1</v>
      </c>
      <c r="BA278" s="140" t="n">
        <f aca="false">IF(AZ278=1,G278,0)</f>
        <v>0</v>
      </c>
      <c r="BB278" s="140" t="n">
        <f aca="false">IF(AZ278=2,G278,0)</f>
        <v>0</v>
      </c>
      <c r="BC278" s="140" t="n">
        <f aca="false">IF(AZ278=3,G278,0)</f>
        <v>0</v>
      </c>
      <c r="BD278" s="140" t="n">
        <f aca="false">IF(AZ278=4,G278,0)</f>
        <v>0</v>
      </c>
      <c r="BE278" s="140" t="n">
        <f aca="false">IF(AZ278=5,G278,0)</f>
        <v>0</v>
      </c>
      <c r="CA278" s="171" t="n">
        <v>1</v>
      </c>
      <c r="CB278" s="171" t="n">
        <v>3</v>
      </c>
      <c r="CZ278" s="140" t="n">
        <v>0</v>
      </c>
    </row>
    <row r="279" customFormat="false" ht="13.2" hidden="false" customHeight="false" outlineLevel="0" collapsed="false">
      <c r="A279" s="165" t="n">
        <v>210</v>
      </c>
      <c r="B279" s="166" t="s">
        <v>545</v>
      </c>
      <c r="C279" s="167" t="s">
        <v>546</v>
      </c>
      <c r="D279" s="168" t="s">
        <v>94</v>
      </c>
      <c r="E279" s="169" t="n">
        <v>82.8943</v>
      </c>
      <c r="F279" s="169" t="n">
        <v>0</v>
      </c>
      <c r="G279" s="170" t="n">
        <f aca="false">E279*F279</f>
        <v>0</v>
      </c>
      <c r="H279" s="0"/>
      <c r="I279" s="0"/>
      <c r="O279" s="164" t="n">
        <v>2</v>
      </c>
      <c r="AA279" s="140" t="n">
        <v>1</v>
      </c>
      <c r="AB279" s="140" t="n">
        <v>3</v>
      </c>
      <c r="AC279" s="140" t="n">
        <v>3</v>
      </c>
      <c r="AZ279" s="140" t="n">
        <v>1</v>
      </c>
      <c r="BA279" s="140" t="n">
        <f aca="false">IF(AZ279=1,G279,0)</f>
        <v>0</v>
      </c>
      <c r="BB279" s="140" t="n">
        <f aca="false">IF(AZ279=2,G279,0)</f>
        <v>0</v>
      </c>
      <c r="BC279" s="140" t="n">
        <f aca="false">IF(AZ279=3,G279,0)</f>
        <v>0</v>
      </c>
      <c r="BD279" s="140" t="n">
        <f aca="false">IF(AZ279=4,G279,0)</f>
        <v>0</v>
      </c>
      <c r="BE279" s="140" t="n">
        <f aca="false">IF(AZ279=5,G279,0)</f>
        <v>0</v>
      </c>
      <c r="CA279" s="171" t="n">
        <v>1</v>
      </c>
      <c r="CB279" s="171" t="n">
        <v>3</v>
      </c>
      <c r="CZ279" s="140" t="n">
        <v>0</v>
      </c>
    </row>
    <row r="280" customFormat="false" ht="13.2" hidden="false" customHeight="false" outlineLevel="0" collapsed="false">
      <c r="A280" s="172"/>
      <c r="B280" s="173" t="s">
        <v>119</v>
      </c>
      <c r="C280" s="174" t="str">
        <f aca="false">CONCATENATE(B274," ",C274)</f>
        <v>D96 Přesuny suti a vybouraných hmot</v>
      </c>
      <c r="D280" s="175"/>
      <c r="E280" s="176"/>
      <c r="F280" s="177"/>
      <c r="G280" s="178" t="n">
        <f aca="false">SUM(G274:G279)</f>
        <v>0</v>
      </c>
      <c r="H280" s="0"/>
      <c r="I280" s="0"/>
      <c r="O280" s="164" t="n">
        <v>4</v>
      </c>
      <c r="AA280" s="0"/>
      <c r="AB280" s="0"/>
      <c r="AC280" s="0"/>
      <c r="AZ280" s="0"/>
      <c r="BA280" s="179" t="n">
        <f aca="false">SUM(BA274:BA279)</f>
        <v>0</v>
      </c>
      <c r="BB280" s="179" t="n">
        <f aca="false">SUM(BB274:BB279)</f>
        <v>0</v>
      </c>
      <c r="BC280" s="179" t="n">
        <f aca="false">SUM(BC274:BC279)</f>
        <v>0</v>
      </c>
      <c r="BD280" s="179" t="n">
        <f aca="false">SUM(BD274:BD279)</f>
        <v>0</v>
      </c>
      <c r="BE280" s="179" t="n">
        <f aca="false">SUM(BE274:BE279)</f>
        <v>0</v>
      </c>
      <c r="CA280" s="0"/>
      <c r="CB280" s="0"/>
      <c r="CZ280" s="0"/>
    </row>
    <row r="281" customFormat="false" ht="13.2" hidden="false" customHeight="false" outlineLevel="0" collapsed="false">
      <c r="A281" s="158" t="s">
        <v>79</v>
      </c>
      <c r="B281" s="159" t="s">
        <v>547</v>
      </c>
      <c r="C281" s="160" t="s">
        <v>548</v>
      </c>
      <c r="D281" s="161"/>
      <c r="E281" s="162"/>
      <c r="F281" s="162"/>
      <c r="G281" s="163"/>
      <c r="O281" s="164" t="n">
        <v>1</v>
      </c>
      <c r="AA281" s="0"/>
      <c r="AB281" s="0"/>
      <c r="AC281" s="0"/>
      <c r="AZ281" s="0"/>
      <c r="BA281" s="0"/>
      <c r="BB281" s="0"/>
      <c r="BC281" s="0"/>
      <c r="BD281" s="0"/>
      <c r="BE281" s="0"/>
      <c r="CA281" s="0"/>
      <c r="CB281" s="0"/>
      <c r="CZ281" s="0"/>
    </row>
    <row r="282" customFormat="false" ht="13.2" hidden="false" customHeight="false" outlineLevel="0" collapsed="false">
      <c r="A282" s="165" t="n">
        <v>211</v>
      </c>
      <c r="B282" s="166" t="s">
        <v>549</v>
      </c>
      <c r="C282" s="167" t="s">
        <v>550</v>
      </c>
      <c r="D282" s="168" t="s">
        <v>551</v>
      </c>
      <c r="E282" s="169" t="n">
        <v>1</v>
      </c>
      <c r="F282" s="169" t="n">
        <v>0</v>
      </c>
      <c r="G282" s="170" t="n">
        <f aca="false">E282*F282</f>
        <v>0</v>
      </c>
      <c r="O282" s="164" t="n">
        <v>2</v>
      </c>
      <c r="AA282" s="140" t="n">
        <v>12</v>
      </c>
      <c r="AB282" s="140" t="n">
        <v>0</v>
      </c>
      <c r="AC282" s="140" t="n">
        <v>210</v>
      </c>
      <c r="AZ282" s="140" t="n">
        <v>1</v>
      </c>
      <c r="BA282" s="140" t="n">
        <f aca="false">IF(AZ282=1,G282,0)</f>
        <v>0</v>
      </c>
      <c r="BB282" s="140" t="n">
        <f aca="false">IF(AZ282=2,G282,0)</f>
        <v>0</v>
      </c>
      <c r="BC282" s="140" t="n">
        <f aca="false">IF(AZ282=3,G282,0)</f>
        <v>0</v>
      </c>
      <c r="BD282" s="140" t="n">
        <f aca="false">IF(AZ282=4,G282,0)</f>
        <v>0</v>
      </c>
      <c r="BE282" s="140" t="n">
        <f aca="false">IF(AZ282=5,G282,0)</f>
        <v>0</v>
      </c>
      <c r="CA282" s="171" t="n">
        <v>12</v>
      </c>
      <c r="CB282" s="171" t="n">
        <v>0</v>
      </c>
      <c r="CZ282" s="140" t="n">
        <v>0</v>
      </c>
    </row>
    <row r="283" customFormat="false" ht="13.2" hidden="false" customHeight="false" outlineLevel="0" collapsed="false">
      <c r="A283" s="165" t="n">
        <v>212</v>
      </c>
      <c r="B283" s="166" t="s">
        <v>552</v>
      </c>
      <c r="C283" s="167" t="s">
        <v>553</v>
      </c>
      <c r="D283" s="168" t="s">
        <v>551</v>
      </c>
      <c r="E283" s="169" t="n">
        <v>1</v>
      </c>
      <c r="F283" s="169" t="n">
        <v>0</v>
      </c>
      <c r="G283" s="170" t="n">
        <f aca="false">E283*F283</f>
        <v>0</v>
      </c>
      <c r="O283" s="164" t="n">
        <v>2</v>
      </c>
      <c r="AA283" s="140" t="n">
        <v>3</v>
      </c>
      <c r="AB283" s="140" t="n">
        <v>0</v>
      </c>
      <c r="AC283" s="140" t="s">
        <v>552</v>
      </c>
      <c r="AZ283" s="140" t="n">
        <v>1</v>
      </c>
      <c r="BA283" s="140" t="n">
        <f aca="false">IF(AZ283=1,G283,0)</f>
        <v>0</v>
      </c>
      <c r="BB283" s="140" t="n">
        <f aca="false">IF(AZ283=2,G283,0)</f>
        <v>0</v>
      </c>
      <c r="BC283" s="140" t="n">
        <f aca="false">IF(AZ283=3,G283,0)</f>
        <v>0</v>
      </c>
      <c r="BD283" s="140" t="n">
        <f aca="false">IF(AZ283=4,G283,0)</f>
        <v>0</v>
      </c>
      <c r="BE283" s="140" t="n">
        <f aca="false">IF(AZ283=5,G283,0)</f>
        <v>0</v>
      </c>
      <c r="CA283" s="171" t="n">
        <v>3</v>
      </c>
      <c r="CB283" s="171" t="n">
        <v>0</v>
      </c>
      <c r="CZ283" s="140" t="n">
        <v>0</v>
      </c>
    </row>
    <row r="284" customFormat="false" ht="13.2" hidden="false" customHeight="false" outlineLevel="0" collapsed="false">
      <c r="A284" s="172"/>
      <c r="B284" s="173" t="s">
        <v>119</v>
      </c>
      <c r="C284" s="174" t="str">
        <f aca="false">CONCATENATE(B281," ",C281)</f>
        <v>VN Vedlejší náklady</v>
      </c>
      <c r="D284" s="175"/>
      <c r="E284" s="176"/>
      <c r="F284" s="177"/>
      <c r="G284" s="178" t="n">
        <f aca="false">SUM(G281:G283)</f>
        <v>0</v>
      </c>
      <c r="O284" s="164" t="n">
        <v>4</v>
      </c>
      <c r="BA284" s="179" t="n">
        <f aca="false">SUM(BA281:BA283)</f>
        <v>0</v>
      </c>
      <c r="BB284" s="179" t="n">
        <f aca="false">SUM(BB281:BB283)</f>
        <v>0</v>
      </c>
      <c r="BC284" s="179" t="n">
        <f aca="false">SUM(BC281:BC283)</f>
        <v>0</v>
      </c>
      <c r="BD284" s="179" t="n">
        <f aca="false">SUM(BD281:BD283)</f>
        <v>0</v>
      </c>
      <c r="BE284" s="179" t="n">
        <f aca="false">SUM(BE281:BE283)</f>
        <v>0</v>
      </c>
    </row>
  </sheetData>
  <mergeCells count="4">
    <mergeCell ref="A1:G1"/>
    <mergeCell ref="A3:B3"/>
    <mergeCell ref="A4:B4"/>
    <mergeCell ref="E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LibreOffice/5.1.6.2$Windows_X86_64 LibreOffice_project/07ac168c60a517dba0f0d7bc7540f5afa45f0909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2018-05-29T14:21:27Z</dcterms:created>
  <dc:creator>user</dc:creator>
  <dc:description/>
  <dc:language>cs-CZ</dc:language>
  <cp:lastModifiedBy/>
  <cp:lastPrinted>2018-05-30T13:16:53Z</cp:lastPrinted>
  <dcterms:modified xsi:type="dcterms:W3CDTF">2018-05-30T13:18:35Z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