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2"/>
  </bookViews>
  <sheets>
    <sheet name="Stavba" sheetId="1" state="visible" r:id="rId2"/>
    <sheet name="VzorPolozky" sheetId="2" state="hidden" r:id="rId3"/>
    <sheet name="1 1 Pol" sheetId="3" state="visible" r:id="rId4"/>
  </sheets>
  <externalReferences>
    <externalReference r:id="rId5"/>
  </externalReferences>
  <definedNames>
    <definedName function="false" hidden="false" localSheetId="2" name="_xlnm.Print_Area" vbProcedure="false">'1 1 Pol'!$A$1:$S$426</definedName>
    <definedName function="false" hidden="false" localSheetId="0" name="_xlnm.Print_Area" vbProcedure="false">Stavba!$A$1:$J$73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[2]'Krycí list'!$C$2</definedName>
    <definedName function="false" hidden="false" name="cislostavby" vbProcedure="false">[2]'Krycí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[2]'Krycí list'!$D$2</definedName>
    <definedName function="false" hidden="false" name="nazevstavby" vbProcedure="false">[2]'Krycí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[2]'Krycí list'!$C$30</definedName>
    <definedName function="false" hidden="false" name="SazbaDPH2" vbProcedure="false">[2]'Krycí list'!$C$32</definedName>
    <definedName function="false" hidden="false" name="SloupecCC" vbProcedure="false">[1]''!$g$6</definedName>
    <definedName function="false" hidden="false" name="SloupecCisloPol" vbProcedure="false">[1]''!$b$6</definedName>
    <definedName function="false" hidden="false" name="SloupecJC" vbProcedure="false">[1]''!$f$6</definedName>
    <definedName function="false" hidden="false" name="SloupecMJ" vbProcedure="false">[1]''!$d$6</definedName>
    <definedName function="false" hidden="false" name="SloupecMnozstvi" vbProcedure="false">[1]''!$e$6</definedName>
    <definedName function="false" hidden="false" name="SloupecNazPol" vbProcedure="false">[1]''!$c$6</definedName>
    <definedName function="false" hidden="false" name="SloupecPC" vbProcedure="false">[1]''!$a$6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krouhleni" vbProcedure="false">Stavba!$G$27</definedName>
    <definedName function="false" hidden="false" name="Zhotovitel" vbProcedure="false">Stavba!$D$11:$G$11</definedName>
    <definedName function="false" hidden="false" localSheetId="0" name="CelkemDPHVypocet" vbProcedure="false">Stavba!$H$42</definedName>
    <definedName function="false" hidden="false" localSheetId="0" name="CenaCelkemVypocet" vbProcedure="false">Stavba!$I$42</definedName>
    <definedName function="false" hidden="false" localSheetId="0" name="CisloStavby" vbProcedure="false">Stavba!$D$2</definedName>
    <definedName function="false" hidden="false" localSheetId="0" name="DIČ" vbProcedure="false">Stavba!$I$12</definedName>
    <definedName function="false" hidden="false" localSheetId="0" name="dpsc" vbProcedure="false">Stavba!$C$13</definedName>
    <definedName function="false" hidden="false" localSheetId="0" name="IČO" vbProcedure="false">Stavba!$I$11</definedName>
    <definedName function="false" hidden="false" localSheetId="0" name="NazevStavby" vbProcedure="false">Stavba!$E$2</definedName>
    <definedName function="false" hidden="false" localSheetId="0" name="Objednatel" vbProcedure="false">Stavba!$D$5</definedName>
    <definedName function="false" hidden="false" localSheetId="0" name="Objekt" vbProcedure="false">Stavba!$B$38</definedName>
    <definedName function="false" hidden="false" localSheetId="0" name="odic" vbProcedure="false">Stavba!$I$6</definedName>
    <definedName function="false" hidden="false" localSheetId="0" name="oico" vbProcedure="false">Stavba!$I$5</definedName>
    <definedName function="false" hidden="false" localSheetId="0" name="omisto" vbProcedure="false">Stavba!$D$7</definedName>
    <definedName function="false" hidden="false" localSheetId="0" name="onazev" vbProcedure="false">Stavba!$D$6</definedName>
    <definedName function="false" hidden="false" localSheetId="0" name="opsc" vbProcedure="false">Stavba!$C$7</definedName>
    <definedName function="false" hidden="false" localSheetId="0" name="SazbaDPH1" vbProcedure="false">Stavba!$E$23</definedName>
    <definedName function="false" hidden="false" localSheetId="0" name="SazbaDPH2" vbProcedure="false">Stavba!$E$25</definedName>
    <definedName function="false" hidden="false" localSheetId="0" name="ZakladDPHSniVypocet" vbProcedure="false">Stavba!$F$42</definedName>
    <definedName function="false" hidden="false" localSheetId="0" name="ZakladDPHZaklVypocet" vbProcedure="false">Stavba!$G$42</definedName>
    <definedName function="false" hidden="false" localSheetId="0" name="Z_B7E7C763_C459_487D_8ABA_5CFDDFBD5A84__wvu_Cols" vbProcedure="false">Stavba!$A:$A</definedName>
    <definedName function="false" hidden="false" localSheetId="0" name="Z_B7E7C763_C459_487D_8ABA_5CFDDFBD5A84__wvu_PrintArea" vbProcedure="false">Stavba!$B$1:$J$36</definedName>
    <definedName function="false" hidden="false" localSheetId="0" name="_xlnm.Print_Area" vbProcedure="false">Stavba!$A$1:$J$73</definedName>
    <definedName function="false" hidden="false" localSheetId="2" name="_xlnm.Print_Area" vbProcedure="false">'1 1 Pol'!$A$1:$S$426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<sst xmlns="http://schemas.openxmlformats.org/spreadsheetml/2006/main" count="1721" uniqueCount="719">
  <si>
    <t xml:space="preserve">#RTSROZP#</t>
  </si>
  <si>
    <t xml:space="preserve">Položkový rozpočet stavby</t>
  </si>
  <si>
    <t xml:space="preserve">Stavba:</t>
  </si>
  <si>
    <t xml:space="preserve">Domažlice, Branská ul.56</t>
  </si>
  <si>
    <t xml:space="preserve">Objekt:</t>
  </si>
  <si>
    <t xml:space="preserve">Branská 56</t>
  </si>
  <si>
    <t xml:space="preserve">Rozpočet:</t>
  </si>
  <si>
    <t xml:space="preserve">Stavební úpravy a půdní vestavba</t>
  </si>
  <si>
    <t xml:space="preserve">Objednatel:</t>
  </si>
  <si>
    <t xml:space="preserve">IČ: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</si>
  <si>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</si>
  <si>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</si>
  <si>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</si>
  <si>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</si>
  <si>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</si>
  <si>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</si>
  <si>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</si>
  <si>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</si>
  <si>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</si>
  <si>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</si>
  <si>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</si>
  <si>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</si>
  <si>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</si>
  <si>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</si>
  <si>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</si>
  <si>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</si>
  <si>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</si>
  <si>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</si>
  <si>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</si>
  <si>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</si>
  <si>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</si>
  <si>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</si>
  <si>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</si>
  <si>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</si>
  <si>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</si>
  <si>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</si>
  <si>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</si>
  <si>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</si>
  <si>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</si>
  <si>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</si>
  <si>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</si>
  <si>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</si>
  <si>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</si>
  <si>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</si>
  <si>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1</t>
  </si>
  <si>
    <t xml:space="preserve">Celkem za stavbu</t>
  </si>
  <si>
    <t xml:space="preserve">Rekapitulace dílů</t>
  </si>
  <si>
    <t xml:space="preserve">Typ dílu</t>
  </si>
  <si>
    <t xml:space="preserve">3</t>
  </si>
  <si>
    <t xml:space="preserve">Svislé a kompletní konstrukce</t>
  </si>
  <si>
    <t xml:space="preserve">311</t>
  </si>
  <si>
    <t xml:space="preserve">Sádrokartonové konstrukce</t>
  </si>
  <si>
    <t xml:space="preserve">61</t>
  </si>
  <si>
    <t xml:space="preserve">Upravy povrchů vnitřní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</si>
  <si>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</si>
  <si>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</si>
  <si>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</si>
  <si>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</si>
  <si>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</si>
  <si>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</si>
  <si>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</si>
  <si>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</si>
  <si>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</si>
  <si>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</si>
  <si>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</si>
  <si>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</si>
  <si>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</si>
  <si>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</si>
  <si>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</si>
  <si>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</si>
  <si>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</si>
  <si>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</si>
  <si>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730</t>
  </si>
  <si>
    <t xml:space="preserve">Ústřední vytápění</t>
  </si>
  <si>
    <t xml:space="preserve">762</t>
  </si>
  <si>
    <t xml:space="preserve">Konstrukce tesařské</t>
  </si>
  <si>
    <t xml:space="preserve">766</t>
  </si>
  <si>
    <t xml:space="preserve">Konstrukce truhlářské</t>
  </si>
  <si>
    <t xml:space="preserve">771</t>
  </si>
  <si>
    <t xml:space="preserve">Podlahy z dlaždic a obklady</t>
  </si>
  <si>
    <t xml:space="preserve">775</t>
  </si>
  <si>
    <t xml:space="preserve">Podlahy vlysové a parketové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</si>
  <si>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</si>
  <si>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</si>
  <si>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</si>
  <si>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</si>
  <si>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</si>
  <si>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</si>
  <si>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M21</t>
  </si>
  <si>
    <t xml:space="preserve">Elektromontáže, Elektromateriál</t>
  </si>
  <si>
    <t xml:space="preserve">M24</t>
  </si>
  <si>
    <t xml:space="preserve">Montáže vzduchotechnických zařízení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</si>
  <si>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</si>
  <si>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</si>
  <si>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</si>
  <si>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</si>
  <si>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</si>
  <si>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</si>
  <si>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</si>
  <si>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</si>
  <si>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</si>
  <si>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</si>
  <si>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</si>
  <si>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</si>
  <si>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</si>
  <si>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</si>
  <si>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</si>
  <si>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</si>
  <si>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</si>
  <si>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</si>
  <si>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</si>
  <si>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</si>
  <si>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</si>
  <si>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</si>
  <si>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</si>
  <si>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</si>
  <si>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</si>
  <si>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</si>
  <si>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</si>
  <si>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</si>
  <si>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</si>
  <si>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</si>
  <si>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Díl:</t>
  </si>
  <si>
    <t xml:space="preserve">DIL</t>
  </si>
  <si>
    <t xml:space="preserve">310238211RT1</t>
  </si>
  <si>
    <t xml:space="preserve">Zazdívka otvorů plochy do 1 m2 cihlami na MVC, s použitím suché maltové směsi</t>
  </si>
  <si>
    <t xml:space="preserve">m3</t>
  </si>
  <si>
    <t xml:space="preserve">801-4</t>
  </si>
  <si>
    <t xml:space="preserve">RTS</t>
  </si>
  <si>
    <t xml:space="preserve">POL1_</t>
  </si>
  <si>
    <t xml:space="preserve">okno koupelna 1 : 0,55*0,45*0,6</t>
  </si>
  <si>
    <t xml:space="preserve">VV</t>
  </si>
  <si>
    <t xml:space="preserve">310239211RT2</t>
  </si>
  <si>
    <t xml:space="preserve">Zazdívka otvorů plochy do 4 m2 cihlami na MVC, s použitím suché maltové směsi</t>
  </si>
  <si>
    <t xml:space="preserve">mezi ložnicí a ob.pokojem : 0,3*0,7*2,1</t>
  </si>
  <si>
    <t xml:space="preserve">317168111R00</t>
  </si>
  <si>
    <t xml:space="preserve">Překlad POROTHERM plochý 115x71x1000 mm</t>
  </si>
  <si>
    <t xml:space="preserve">kus</t>
  </si>
  <si>
    <t xml:space="preserve">801-1</t>
  </si>
  <si>
    <t xml:space="preserve">317168112R00</t>
  </si>
  <si>
    <t xml:space="preserve">Překlad POROTHERM plochý 115x71x1250 mm</t>
  </si>
  <si>
    <t xml:space="preserve">317944311RT3</t>
  </si>
  <si>
    <t xml:space="preserve">Válcované nosníky do č.12 do připravených otvorů, včetně dodávky profilu I č.12</t>
  </si>
  <si>
    <t xml:space="preserve">t</t>
  </si>
  <si>
    <t xml:space="preserve">POL1_1</t>
  </si>
  <si>
    <t xml:space="preserve">11,1*1,2*3*0,001*2</t>
  </si>
  <si>
    <t xml:space="preserve">340239212RT2</t>
  </si>
  <si>
    <t xml:space="preserve">Zazdívka otvorů pl.4 m2,cihlami tl.zdi nad 10 cm, s použitím suché maltové směsi</t>
  </si>
  <si>
    <t xml:space="preserve">m2</t>
  </si>
  <si>
    <t xml:space="preserve">mezi ob.pokojem 1 a ob.pokojem 2 : 1,0*2,1</t>
  </si>
  <si>
    <t xml:space="preserve">342248109R00</t>
  </si>
  <si>
    <t xml:space="preserve">Příčky POROTHERM 8 P+D na MVC 5, tl. 80 mm</t>
  </si>
  <si>
    <t xml:space="preserve">2,75*(2,7+5,6+1,6+0,7+2,1+1,05+3,1)-0,8*2,0*2</t>
  </si>
  <si>
    <t xml:space="preserve">342248112R00</t>
  </si>
  <si>
    <t xml:space="preserve">Příčky POROTHERM 11,5 P+D na MVC 5, tl. 115 mm</t>
  </si>
  <si>
    <t xml:space="preserve">2,75*(2,8+2,1+1,0+1,1+6,8+0,9+1,9+5,5+1,4+2,4)-0,6*2,0*2-0,7*2,0*2-0,8*2,0*2</t>
  </si>
  <si>
    <t xml:space="preserve">342948111R00</t>
  </si>
  <si>
    <t xml:space="preserve">Ukotvení příček k cihel.konstr. kotvami na hmožd.</t>
  </si>
  <si>
    <t xml:space="preserve">m</t>
  </si>
  <si>
    <t xml:space="preserve">2,75*18</t>
  </si>
  <si>
    <t xml:space="preserve">346244311R00</t>
  </si>
  <si>
    <t xml:space="preserve">Obezdívky van z desek Ytong tl. 50 mm</t>
  </si>
  <si>
    <t xml:space="preserve">vanička : 0,25*0,9*4</t>
  </si>
  <si>
    <t xml:space="preserve">vana : 0,6*1,9</t>
  </si>
  <si>
    <t xml:space="preserve">346244314R00</t>
  </si>
  <si>
    <t xml:space="preserve">Obezdívky z desek Ytong tl. 125 mm</t>
  </si>
  <si>
    <t xml:space="preserve">závěsná WC : 1,25*1,0+1,25*0,8</t>
  </si>
  <si>
    <t xml:space="preserve">346971153R00</t>
  </si>
  <si>
    <t xml:space="preserve">Izolace příček, desky z minerální plsti tl. 50 mm</t>
  </si>
  <si>
    <t xml:space="preserve">2,75*(2,75+5,5+1,5+1,1+3,1)-0,8*2,0*2</t>
  </si>
  <si>
    <t xml:space="preserve">413231221R00</t>
  </si>
  <si>
    <t xml:space="preserve">Zazdívka zhlaví stropních trámů průřezu do 400 cm2</t>
  </si>
  <si>
    <t xml:space="preserve">317234410RT2</t>
  </si>
  <si>
    <t xml:space="preserve">Vyzdívka mezi nosníky cihlami pálenými na MC, s použitím suché maltové směsi</t>
  </si>
  <si>
    <t xml:space="preserve">0,45*0,15*1,2*2</t>
  </si>
  <si>
    <t xml:space="preserve">346244381RT2</t>
  </si>
  <si>
    <t xml:space="preserve">Plentování ocelových nosníků výšky do 20 cm, s použitím suché maltové směsi</t>
  </si>
  <si>
    <t xml:space="preserve">0,15*1,2*2*2</t>
  </si>
  <si>
    <t xml:space="preserve">342266111RA1</t>
  </si>
  <si>
    <t xml:space="preserve">Obklad stěn sádrokartonem na ocelovou konstrukci, desky standard tl. 12,5 mm 2x, bez izolace</t>
  </si>
  <si>
    <t xml:space="preserve">předstěny : 1,0*8,4+1,0*(4,8+6,5)</t>
  </si>
  <si>
    <t xml:space="preserve">342266111RT1</t>
  </si>
  <si>
    <t xml:space="preserve">Obklad stěn sádrokartonem na ocelovou konstrukci, desky standard tl. 12,5 mm, Orsil tl. 5 cm</t>
  </si>
  <si>
    <t xml:space="preserve">342264051RT2</t>
  </si>
  <si>
    <t xml:space="preserve">Podhled sádrokartonový na zavěšenou ocel. konstr., desky protipožární tl. 12,5 mm, bez izolace</t>
  </si>
  <si>
    <t xml:space="preserve">skladba C : 19,02+22,52+23,09+5,2*4,6</t>
  </si>
  <si>
    <t xml:space="preserve">5,84+2,2*6,9+1,2*1,1+24,09</t>
  </si>
  <si>
    <t xml:space="preserve">342264051RT4</t>
  </si>
  <si>
    <t xml:space="preserve">Podhled sádrokartonový na zavěšenou ocel. konstr., desky požár. impreg. tl. 12,5 mm, bez izolace</t>
  </si>
  <si>
    <t xml:space="preserve">soc.zař+WC : 4,9+1,8+7,0</t>
  </si>
  <si>
    <t xml:space="preserve">342265122RT6</t>
  </si>
  <si>
    <t xml:space="preserve">Úprava podkroví sádrokarton. na ocel. rošt, šikmá, desky protipožární tl. 12,5 mm, bez izolace</t>
  </si>
  <si>
    <t xml:space="preserve">skladba B : 2,5*8,4+2,5*4,7</t>
  </si>
  <si>
    <t xml:space="preserve">342265193R00</t>
  </si>
  <si>
    <t xml:space="preserve">Příplatek za otvor v podhledu podkroví pl. 1,00 m2</t>
  </si>
  <si>
    <t xml:space="preserve">713111221RK4</t>
  </si>
  <si>
    <t xml:space="preserve">Montáž parozábrany, zavěšené podhl., přelep. spojů, Jutafol N 140 speciál</t>
  </si>
  <si>
    <t xml:space="preserve">800-713</t>
  </si>
  <si>
    <t xml:space="preserve">5,84+2,2*6,9+1,2*1,1+24,09+13,7</t>
  </si>
  <si>
    <t xml:space="preserve">713134211RK4</t>
  </si>
  <si>
    <t xml:space="preserve">Montáž parozábrany na stěny s přelepením spojů, parotěsná zábrana Jutafol N 140 speciál</t>
  </si>
  <si>
    <t xml:space="preserve">612403399RT2</t>
  </si>
  <si>
    <t xml:space="preserve">Hrubá výplň rýh ve stěnách maltou, s použitím suché maltové směsi</t>
  </si>
  <si>
    <t xml:space="preserve">612421331RT2</t>
  </si>
  <si>
    <t xml:space="preserve">Oprava vápen.omítek stěn do 30 % pl. - štukových, s použitím suché maltové směsi</t>
  </si>
  <si>
    <t xml:space="preserve">stávaj.omítky : 2,6*(4,75*2+4,7*2)-0,8*2,1*2-1,5*1,4+0,2*4,5</t>
  </si>
  <si>
    <t xml:space="preserve">2,6*(5,1+2,5+7,1)-0,9*2,1</t>
  </si>
  <si>
    <t xml:space="preserve">2,6*(2,7+3,8)</t>
  </si>
  <si>
    <t xml:space="preserve">2,6*(6,5*2+3,7*2)-1,3*1,5-0,9*2,1+0,25*5,2+0,2*4,3</t>
  </si>
  <si>
    <t xml:space="preserve">2,6*(6,7*2+4,2+0,15)-0,9*2,0-1,9*1,5+0,2*4,9</t>
  </si>
  <si>
    <t xml:space="preserve">612473186R00</t>
  </si>
  <si>
    <t xml:space="preserve">Příplatek za zabudované rohovníky</t>
  </si>
  <si>
    <t xml:space="preserve">2,6*6+2,2+2,6*2</t>
  </si>
  <si>
    <t xml:space="preserve">612475121RT3</t>
  </si>
  <si>
    <t xml:space="preserve">Omítka vnitřních stěn Hasit vápenocem. dvouvrstvá, postřik, vrstva Hasit 15 mm</t>
  </si>
  <si>
    <t xml:space="preserve">na nových příčkách a přizdívkách : </t>
  </si>
  <si>
    <t xml:space="preserve">101 : 2,6*(3,2+0,7+1,8+1,1)-0,6*2,0-0,7*2,0-0,8*2,0</t>
  </si>
  <si>
    <t xml:space="preserve">102 : 0,6*(2,7*2+1,9*2)</t>
  </si>
  <si>
    <t xml:space="preserve">103 : 0,6*(2,0*2+1,0*2)</t>
  </si>
  <si>
    <t xml:space="preserve">105 : 1,0*2,1*2</t>
  </si>
  <si>
    <t xml:space="preserve">106 : 2,5*(2,2+2,6)</t>
  </si>
  <si>
    <t xml:space="preserve">301 : 2,6*(5,6+1,4+2,6)-0,8*2,0*2</t>
  </si>
  <si>
    <t xml:space="preserve">201 : 2,6*(2,85*2+2,1*2)-0,8*2,0*2-0,7*2,0</t>
  </si>
  <si>
    <t xml:space="preserve">202 : 0,6*(2,1*2+1,0*2+3,5*2)</t>
  </si>
  <si>
    <t xml:space="preserve">203 : 2,6*(3,4*2+7,0)-0,6*2,0-0,8*2,0*2</t>
  </si>
  <si>
    <t xml:space="preserve">204 : 2,6*(2,2*2+1,2)-0,6*2,0</t>
  </si>
  <si>
    <t xml:space="preserve">205 : 2,6*(1,1+3,3)</t>
  </si>
  <si>
    <t xml:space="preserve">632451024R00</t>
  </si>
  <si>
    <t xml:space="preserve">Vyrovnávací potěr MC 15, v pásu, tl. 50 mm</t>
  </si>
  <si>
    <t xml:space="preserve">0,5*0,9</t>
  </si>
  <si>
    <t xml:space="preserve">610991111R00</t>
  </si>
  <si>
    <t xml:space="preserve">Zakrývání výplní vnitřních otvorů</t>
  </si>
  <si>
    <t xml:space="preserve">0,9*0,6+1,5*1,5+1,35*1,5+1,95*1,55</t>
  </si>
  <si>
    <t xml:space="preserve">612473181R00</t>
  </si>
  <si>
    <t xml:space="preserve">Omítka vnitřního zdiva ze suché směsi, hladká</t>
  </si>
  <si>
    <t xml:space="preserve">m.č.102, 103 : 2,0*(2,7*2+1,85*2-0,7+2,0*2+1,0*2-0,6)</t>
  </si>
  <si>
    <t xml:space="preserve">m.č. 202 : 2,0*(3,55*2+2,1*2+0,9*2-0,7)</t>
  </si>
  <si>
    <t xml:space="preserve">612473185R00</t>
  </si>
  <si>
    <t xml:space="preserve">Příplatek za zabudované omítníky v ploše stěn</t>
  </si>
  <si>
    <t xml:space="preserve">941955001R00</t>
  </si>
  <si>
    <t xml:space="preserve">Lešení lehké pomocné, výška podlahy do 1,2 m</t>
  </si>
  <si>
    <t xml:space="preserve">800-3</t>
  </si>
  <si>
    <t xml:space="preserve">952901111R00</t>
  </si>
  <si>
    <t xml:space="preserve">Vyčištění budov o výšce podlaží do 4 m</t>
  </si>
  <si>
    <t xml:space="preserve">15,0*15,0</t>
  </si>
  <si>
    <t xml:space="preserve">953761161R00</t>
  </si>
  <si>
    <t xml:space="preserve">Odvětrání troubami z PVC, svislé, Js 100 mm</t>
  </si>
  <si>
    <t xml:space="preserve">odvětrání WC a koupelen : 4,0*4</t>
  </si>
  <si>
    <t xml:space="preserve">765331631RT1</t>
  </si>
  <si>
    <t xml:space="preserve">Taška drážková odvětrávací, nástavec, kryt, Bramac, s pružnou spojkou a redukcí</t>
  </si>
  <si>
    <t xml:space="preserve">800-765</t>
  </si>
  <si>
    <t xml:space="preserve">9501</t>
  </si>
  <si>
    <t xml:space="preserve">Úklid půdy před realizací, vč. likvidace materiálu</t>
  </si>
  <si>
    <t xml:space="preserve">hod</t>
  </si>
  <si>
    <t xml:space="preserve">Vlastní</t>
  </si>
  <si>
    <t xml:space="preserve">962031133R00</t>
  </si>
  <si>
    <t xml:space="preserve">Bourání příček cihelných tl. 15 cm</t>
  </si>
  <si>
    <t xml:space="preserve">801-3</t>
  </si>
  <si>
    <t xml:space="preserve">příčka chodba : 2,6*2,0</t>
  </si>
  <si>
    <t xml:space="preserve">obezdívka brutaru : 1,0*0,8*4</t>
  </si>
  <si>
    <t xml:space="preserve">962084131R00</t>
  </si>
  <si>
    <t xml:space="preserve">Bourání příček deskových,sádrokartonových tl.10 cm</t>
  </si>
  <si>
    <t xml:space="preserve">3,0*(2,7+1,5+4,0+5,0+1,3*2+1,5+1,1*2+1,6)+2,1*3,8-0,8*2,0*4</t>
  </si>
  <si>
    <t xml:space="preserve">968061125R00</t>
  </si>
  <si>
    <t xml:space="preserve">Vyvěšení dřevěných dveřních křídel pl. do 2 m2</t>
  </si>
  <si>
    <t xml:space="preserve">968062354R00</t>
  </si>
  <si>
    <t xml:space="preserve">Vybourání dřevěných rámů oken dvojitých pl. 1 m2</t>
  </si>
  <si>
    <t xml:space="preserve">stropní světlík : 1,4*1,2</t>
  </si>
  <si>
    <t xml:space="preserve">968062355R00</t>
  </si>
  <si>
    <t xml:space="preserve">Vybourání dřevěných rámů oken dvojitých pl. 2 m2</t>
  </si>
  <si>
    <t xml:space="preserve">1,5*1,45</t>
  </si>
  <si>
    <t xml:space="preserve">968062455R00</t>
  </si>
  <si>
    <t xml:space="preserve">Vybourání dřevěných dveřních zárubní pl. do 2 m2</t>
  </si>
  <si>
    <t xml:space="preserve">1,1*3,0+0,8*2,0*7</t>
  </si>
  <si>
    <t xml:space="preserve">971033651R00</t>
  </si>
  <si>
    <t xml:space="preserve">Vybourání otv. zeď cihel. pl.4 m2, tl.60 cm, MVC</t>
  </si>
  <si>
    <t xml:space="preserve">0,45*0,9*2,05</t>
  </si>
  <si>
    <t xml:space="preserve">973031334R00</t>
  </si>
  <si>
    <t xml:space="preserve">Vysekání kapes zeď cih, MVC pl. 0,16 m2, hl. 15 cm</t>
  </si>
  <si>
    <t xml:space="preserve">pro stropní trámy podlahy nového bytu : 16</t>
  </si>
  <si>
    <t xml:space="preserve">974031666R00</t>
  </si>
  <si>
    <t xml:space="preserve">Vysekání rýh zeď cihelná vtah. nosníků 15 x 25 cm</t>
  </si>
  <si>
    <t xml:space="preserve">1,2*2*2</t>
  </si>
  <si>
    <t xml:space="preserve">978013141R00</t>
  </si>
  <si>
    <t xml:space="preserve">Otlučení omítek vnitřních stěn v rozsahu do 30 %</t>
  </si>
  <si>
    <t xml:space="preserve">978013191R00</t>
  </si>
  <si>
    <t xml:space="preserve">Otlučení omítek vnitřních stěn v rozsahu do 100 %</t>
  </si>
  <si>
    <t xml:space="preserve">v půdním prostoru : 2,5*2,3+3,0*2,7+4,5*3,0*2+7,0*3,0+1,3*2,0+1,3*2,0</t>
  </si>
  <si>
    <t xml:space="preserve">stávaj koupelna : 1,0*2,7+1,0*1,5</t>
  </si>
  <si>
    <t xml:space="preserve">stávaj WC : 1,2*(2,0+1,0+0,6)</t>
  </si>
  <si>
    <t xml:space="preserve">978059531R00</t>
  </si>
  <si>
    <t xml:space="preserve">Odsekání vnitřních obkladů stěn nad 2 m2</t>
  </si>
  <si>
    <t xml:space="preserve">stávaj.koupelna : 2,0*(2,6+1,5)+1,8*(1,0+1,9+2,0)</t>
  </si>
  <si>
    <t xml:space="preserve">762111811R00</t>
  </si>
  <si>
    <t xml:space="preserve">Demontáž stěn z hranolků, fošen nebo latí</t>
  </si>
  <si>
    <t xml:space="preserve">800-762</t>
  </si>
  <si>
    <t xml:space="preserve">na půdě pro nový byt : 1,0*3,5+2,0*(6,0+2,0)+1,0*2,0</t>
  </si>
  <si>
    <t xml:space="preserve">762211811R00</t>
  </si>
  <si>
    <t xml:space="preserve">Demontáž schodiště bez podstupnic š. do 1 m</t>
  </si>
  <si>
    <t xml:space="preserve">762841812R00</t>
  </si>
  <si>
    <t xml:space="preserve">Demontáž podbíjení obkladů stropů s omítkou</t>
  </si>
  <si>
    <t xml:space="preserve">půda m.č.106 : 2,0*4,8</t>
  </si>
  <si>
    <t xml:space="preserve">764361811R00</t>
  </si>
  <si>
    <t xml:space="preserve">Demontáž střešního okna ve vlnité krytině, do 45°</t>
  </si>
  <si>
    <t xml:space="preserve">800-764</t>
  </si>
  <si>
    <t xml:space="preserve">766812840R00</t>
  </si>
  <si>
    <t xml:space="preserve">Demontáž kuchyňských linek do 2,1 m</t>
  </si>
  <si>
    <t xml:space="preserve">800-766</t>
  </si>
  <si>
    <t xml:space="preserve">776551830R00</t>
  </si>
  <si>
    <t xml:space="preserve">Sejmutí povlaků volně položených</t>
  </si>
  <si>
    <t xml:space="preserve">800-775</t>
  </si>
  <si>
    <t xml:space="preserve">PVC+podložka stávaj. byt : (4,7*4,7-2,6*1,6+3,8*2,5+23,1+25,0+19,0+2,0*1,5)*2</t>
  </si>
  <si>
    <t xml:space="preserve">999281105R00</t>
  </si>
  <si>
    <t xml:space="preserve">Přesun hmot pro opravy a údržbu do výšky 6 m</t>
  </si>
  <si>
    <t xml:space="preserve">POL7_1</t>
  </si>
  <si>
    <t xml:space="preserve">711212001R00</t>
  </si>
  <si>
    <t xml:space="preserve">Nátěr hydroizolační těsnicí hmotou</t>
  </si>
  <si>
    <t xml:space="preserve">800-711</t>
  </si>
  <si>
    <t xml:space="preserve">koupelny podlaha+za vanou a sprchou : 4,9*1,15+7,0*1,15+2,0*1,0*2+1,5*3,3</t>
  </si>
  <si>
    <t xml:space="preserve">711212601R00</t>
  </si>
  <si>
    <t xml:space="preserve">Těsnicí pás do spoje podlaha - stěna</t>
  </si>
  <si>
    <t xml:space="preserve">1,5*2+2,0+2,65*2+1,9*2</t>
  </si>
  <si>
    <t xml:space="preserve">2,1*2+3,5*2+1,0*2</t>
  </si>
  <si>
    <t xml:space="preserve">998711101R00</t>
  </si>
  <si>
    <t xml:space="preserve">Přesun hmot pro izolace proti vodě, výšky do 6 m</t>
  </si>
  <si>
    <t xml:space="preserve">POL7_</t>
  </si>
  <si>
    <t xml:space="preserve">713111121RT1</t>
  </si>
  <si>
    <t xml:space="preserve">Izolace tepelné stropů rovných spodem, drátem, 1 vrstva - materiál ve specifikaci</t>
  </si>
  <si>
    <t xml:space="preserve">vodorovná : 22,5+19,0+1,8+4,9+5,2*4,8+6,5+3,5</t>
  </si>
  <si>
    <t xml:space="preserve">4,2*5,5+1,15*1,4+6,8*4,7+1,2*1,2</t>
  </si>
  <si>
    <t xml:space="preserve">713111121RT2</t>
  </si>
  <si>
    <t xml:space="preserve">Izolace tepelné stropů rovných spodem, drátem, 2 vrstvy - materiál ve specifikaci</t>
  </si>
  <si>
    <t xml:space="preserve">šikminy : 4,0*8,5+3,5*4,8</t>
  </si>
  <si>
    <t xml:space="preserve">713111130R00</t>
  </si>
  <si>
    <t xml:space="preserve">Izolace tepelné stropů, vložené mezi krokve</t>
  </si>
  <si>
    <t xml:space="preserve">713411121R00</t>
  </si>
  <si>
    <t xml:space="preserve">Izolace tepelná potrubí pásy LSP a drátem, 1vrstvá</t>
  </si>
  <si>
    <t xml:space="preserve">odvětrání WC a koupelen : 0,5*4,0*4</t>
  </si>
  <si>
    <t xml:space="preserve">762343101R00</t>
  </si>
  <si>
    <t xml:space="preserve">Montáž roštu pro tepelnou izolaci</t>
  </si>
  <si>
    <t xml:space="preserve">šikminy skladba B (2 vrstvy) : (4,0*8,5+3,5*4,8)/0,5*2</t>
  </si>
  <si>
    <t xml:space="preserve">60517102R</t>
  </si>
  <si>
    <t xml:space="preserve">Lať SM/JD 1 pod 25 cm2 délka 200-399 cm</t>
  </si>
  <si>
    <t xml:space="preserve">SPCM</t>
  </si>
  <si>
    <t xml:space="preserve">POL3_</t>
  </si>
  <si>
    <t xml:space="preserve">203,2*0,04*0,05*1,1</t>
  </si>
  <si>
    <t xml:space="preserve">63140541R</t>
  </si>
  <si>
    <t xml:space="preserve">Deska izolační minerální Rockmin PLUS tl. 50 mm, 1000x610 mm, univerzální</t>
  </si>
  <si>
    <t xml:space="preserve">šikminy : 50,8*2*1,03</t>
  </si>
  <si>
    <t xml:space="preserve">63140545R</t>
  </si>
  <si>
    <t xml:space="preserve">Deska izolační minerální Rockmin PLUS tl. 100 mm, 1000x610 mm, univerzální</t>
  </si>
  <si>
    <t xml:space="preserve">vodorovná : 141,27*1,03</t>
  </si>
  <si>
    <t xml:space="preserve">631405491R</t>
  </si>
  <si>
    <t xml:space="preserve">Deska izolační minerální Rockmin PLUS tl. 160 mm, 1000x610 mm, univerzální</t>
  </si>
  <si>
    <t xml:space="preserve">mezi trámy : </t>
  </si>
  <si>
    <t xml:space="preserve">šikminy : 50,8*1,03</t>
  </si>
  <si>
    <t xml:space="preserve">63154540R</t>
  </si>
  <si>
    <t xml:space="preserve">Pouzdro potrubní izolační PIPO ALS 108/30 mm, kamenná vlna s Al fólií se skelnou mřížkou na povrchu</t>
  </si>
  <si>
    <t xml:space="preserve">998713201R00</t>
  </si>
  <si>
    <t xml:space="preserve">Přesun hmot pro izolace tepelné, výšky do 6 m</t>
  </si>
  <si>
    <t xml:space="preserve">721140915R00</t>
  </si>
  <si>
    <t xml:space="preserve">Oprava - propojení dosavadního potrubí DN 100</t>
  </si>
  <si>
    <t xml:space="preserve">800-721</t>
  </si>
  <si>
    <t xml:space="preserve">721176102R00</t>
  </si>
  <si>
    <t xml:space="preserve">Potrubí HT připojovací D 40 x 1,8 mm</t>
  </si>
  <si>
    <t xml:space="preserve">0,8*2+1,5</t>
  </si>
  <si>
    <t xml:space="preserve">721176103R00</t>
  </si>
  <si>
    <t xml:space="preserve">Potrubí HT připojovací D 50 x 1,8 mm</t>
  </si>
  <si>
    <t xml:space="preserve">2,0+1,0+2,0+2,5</t>
  </si>
  <si>
    <t xml:space="preserve">721176104R00</t>
  </si>
  <si>
    <t xml:space="preserve">Potrubí HT připojovací D 75 x 1,9 mm</t>
  </si>
  <si>
    <t xml:space="preserve">2,5+2,5+0,5*2+2,5</t>
  </si>
  <si>
    <t xml:space="preserve">721176105R00</t>
  </si>
  <si>
    <t xml:space="preserve">Potrubí HT připojovací D 110 x 2,7 mm</t>
  </si>
  <si>
    <t xml:space="preserve">2,8+1,0</t>
  </si>
  <si>
    <t xml:space="preserve">721176115R00</t>
  </si>
  <si>
    <t xml:space="preserve">Potrubí HT odpadní svislé D 110 x 2,7 mm</t>
  </si>
  <si>
    <t xml:space="preserve">nové stoupačky kanalizace : 5,0*2</t>
  </si>
  <si>
    <t xml:space="preserve">721176116R00</t>
  </si>
  <si>
    <t xml:space="preserve">Potrubí HT odpadní svislé D 125 x 3,1 mm</t>
  </si>
  <si>
    <t xml:space="preserve">721194104R00</t>
  </si>
  <si>
    <t xml:space="preserve">Vyvedení odpadních výpustek D 40 x 1,8</t>
  </si>
  <si>
    <t xml:space="preserve">721194105R00</t>
  </si>
  <si>
    <t xml:space="preserve">Vyvedení odpadních výpustek D 50 x 1,8</t>
  </si>
  <si>
    <t xml:space="preserve">721194109R00</t>
  </si>
  <si>
    <t xml:space="preserve">Vyvedení odpadních výpustek D 110 x 2,3</t>
  </si>
  <si>
    <t xml:space="preserve">721290111R00</t>
  </si>
  <si>
    <t xml:space="preserve">Zkouška těsnosti kanalizace vodou DN 125</t>
  </si>
  <si>
    <t xml:space="preserve">998721201R00</t>
  </si>
  <si>
    <t xml:space="preserve">Přesun hmot pro vnitřní kanalizaci, výšky do 6 m</t>
  </si>
  <si>
    <t xml:space="preserve">722130801R00</t>
  </si>
  <si>
    <t xml:space="preserve">Demontáž potrubí ocelových závitových DN 25</t>
  </si>
  <si>
    <t xml:space="preserve">722131934R00</t>
  </si>
  <si>
    <t xml:space="preserve">Oprava-propojení dosavadního potrubí závit. DN 32</t>
  </si>
  <si>
    <t xml:space="preserve">722172411R00</t>
  </si>
  <si>
    <t xml:space="preserve">Potrubí z PPR Ekoplastik, D 20 x 2,8 mm, PN 16</t>
  </si>
  <si>
    <t xml:space="preserve">2,5+3,5+3,0+3,5+0,8*10+1,5*2+1,3*2</t>
  </si>
  <si>
    <t xml:space="preserve">1,5+2,0+1,0+0,8*9+1,5*2</t>
  </si>
  <si>
    <t xml:space="preserve">722172412R00</t>
  </si>
  <si>
    <t xml:space="preserve">Potrubí z PPR Ekoplastik, D 25 x 3,5 mm, PN 16</t>
  </si>
  <si>
    <t xml:space="preserve">2,5+3,5+3,0+3,5</t>
  </si>
  <si>
    <t xml:space="preserve">2,2+2,5</t>
  </si>
  <si>
    <t xml:space="preserve">722172413R00</t>
  </si>
  <si>
    <t xml:space="preserve">Potrubí z PPR Ekoplastik, D 32 x 4,4 mm, PN 16</t>
  </si>
  <si>
    <t xml:space="preserve">2,0+2,5+6,0+1,0*2</t>
  </si>
  <si>
    <t xml:space="preserve">722181211RT7</t>
  </si>
  <si>
    <t xml:space="preserve">Izolace návleková MIRELON PRO tl. stěny 6 mm, vnitřní průměr 22 mm</t>
  </si>
  <si>
    <t xml:space="preserve">722181211RT8</t>
  </si>
  <si>
    <t xml:space="preserve">Izolace návleková MIRELON PRO tl. stěny 6 mm, vnitřní průměr 25 mm</t>
  </si>
  <si>
    <t xml:space="preserve">722181211RU1</t>
  </si>
  <si>
    <t xml:space="preserve">Izolace návleková MIRELON PRO tl. stěny 6 mm, vnitřní průměr 32 mm</t>
  </si>
  <si>
    <t xml:space="preserve">722220111R00</t>
  </si>
  <si>
    <t xml:space="preserve">Nástěnka K 247, pro výtokový ventil G 1/2</t>
  </si>
  <si>
    <t xml:space="preserve">722220121R00</t>
  </si>
  <si>
    <t xml:space="preserve">Nástěnka K 247, pro baterii G 1/2</t>
  </si>
  <si>
    <t xml:space="preserve">pár</t>
  </si>
  <si>
    <t xml:space="preserve">722235143R00</t>
  </si>
  <si>
    <t xml:space="preserve">Kohout kulový s odvodn. vnitř.-vnitř.z. IVAR DN 25</t>
  </si>
  <si>
    <t xml:space="preserve">722235153R00</t>
  </si>
  <si>
    <t xml:space="preserve">Kohout kulový, vnitřní-šroub. IVAR PERFECTA DN 25</t>
  </si>
  <si>
    <t xml:space="preserve">722264312R00</t>
  </si>
  <si>
    <t xml:space="preserve">Vodoměr bytový SV Enbra EV DN 15x110 mm, Qn 1,5</t>
  </si>
  <si>
    <t xml:space="preserve">722280106R00</t>
  </si>
  <si>
    <t xml:space="preserve">Tlaková zkouška vodovodního potrubí DN 32</t>
  </si>
  <si>
    <t xml:space="preserve">722290234R00</t>
  </si>
  <si>
    <t xml:space="preserve">Proplach a dezinfekce vodovod.potrubí DN 80</t>
  </si>
  <si>
    <t xml:space="preserve">72202</t>
  </si>
  <si>
    <t xml:space="preserve">Dvířka vodoměrné sestavy 60/30cm</t>
  </si>
  <si>
    <t xml:space="preserve">998722201R00</t>
  </si>
  <si>
    <t xml:space="preserve">Přesun hmot pro vnitřní vodovod, výšky do 6 m</t>
  </si>
  <si>
    <t xml:space="preserve">725110811R00</t>
  </si>
  <si>
    <t xml:space="preserve">Demontáž klozetů splachovacích</t>
  </si>
  <si>
    <t xml:space="preserve">soubor</t>
  </si>
  <si>
    <t xml:space="preserve">725111263RT1</t>
  </si>
  <si>
    <t xml:space="preserve">Nádrž splachovací vestavěná ovlád.zepředu, pro zazdění</t>
  </si>
  <si>
    <t xml:space="preserve">725014161R00</t>
  </si>
  <si>
    <t xml:space="preserve">Klozet závěsný LYRA Plus včetně sedátka, hl.530 mm</t>
  </si>
  <si>
    <t xml:space="preserve">725210821R00</t>
  </si>
  <si>
    <t xml:space="preserve">Demontáž umyvadel bez výtokových armatur</t>
  </si>
  <si>
    <t xml:space="preserve">725017163R00</t>
  </si>
  <si>
    <t xml:space="preserve">Umyvadlo na šrouby LYRA Plus , 60 x 49 cm, bílé</t>
  </si>
  <si>
    <t xml:space="preserve">725017351R00</t>
  </si>
  <si>
    <t xml:space="preserve">Umývátko na šrouby LYRA Plus 40 x 31 cm, bílé</t>
  </si>
  <si>
    <t xml:space="preserve">725229102RT2</t>
  </si>
  <si>
    <t xml:space="preserve">Montáž van ocel. a plastových s uzávěr. HL 500-5/4, plastových</t>
  </si>
  <si>
    <t xml:space="preserve">725220841R00</t>
  </si>
  <si>
    <t xml:space="preserve">Demontáž ocelové vany</t>
  </si>
  <si>
    <t xml:space="preserve">725249102R00</t>
  </si>
  <si>
    <t xml:space="preserve">Montáž sprchových mís a vaniček</t>
  </si>
  <si>
    <t xml:space="preserve">725249103R00</t>
  </si>
  <si>
    <t xml:space="preserve">Montáž sprchových koutů</t>
  </si>
  <si>
    <t xml:space="preserve">725240811R00</t>
  </si>
  <si>
    <t xml:space="preserve">Demontáž sprchových kabin bez výtokových armatur</t>
  </si>
  <si>
    <t xml:space="preserve">725314290R00</t>
  </si>
  <si>
    <t xml:space="preserve">Příslušenství k dřezu v kuchyňské sestavě</t>
  </si>
  <si>
    <t xml:space="preserve">725310821R00</t>
  </si>
  <si>
    <t xml:space="preserve">Demontáž dřezů jednodílných na konzolách</t>
  </si>
  <si>
    <t xml:space="preserve">725530823R00</t>
  </si>
  <si>
    <t xml:space="preserve">Demontáž, zásobník elektrický tlakový  200 l</t>
  </si>
  <si>
    <t xml:space="preserve">725530831R00</t>
  </si>
  <si>
    <t xml:space="preserve">Demontáž, zásobník elektrický průtokový</t>
  </si>
  <si>
    <t xml:space="preserve">725810811R00</t>
  </si>
  <si>
    <t xml:space="preserve">Demontáž ventilu výtokového nástěnného</t>
  </si>
  <si>
    <t xml:space="preserve">725814101R00</t>
  </si>
  <si>
    <t xml:space="preserve">Ventil rohový s filtrem IVAR.KING DN 15 x DN 10</t>
  </si>
  <si>
    <t xml:space="preserve">725814122R00</t>
  </si>
  <si>
    <t xml:space="preserve">Ventil pračkový se zpět.kl. IVAR.08101 DN15 x DN20</t>
  </si>
  <si>
    <t xml:space="preserve">725820801R00</t>
  </si>
  <si>
    <t xml:space="preserve">Demontáž baterie nástěnné do G 3/4</t>
  </si>
  <si>
    <t xml:space="preserve">725829301R00</t>
  </si>
  <si>
    <t xml:space="preserve">Montáž baterie umyv.a dřezové stojánkové</t>
  </si>
  <si>
    <t xml:space="preserve">725839203R00</t>
  </si>
  <si>
    <t xml:space="preserve">Montáž baterie vanové nástěnné G 1/2</t>
  </si>
  <si>
    <t xml:space="preserve">725849201R00</t>
  </si>
  <si>
    <t xml:space="preserve">Montáž baterií sprchových, pevná výška</t>
  </si>
  <si>
    <t xml:space="preserve">551450004R</t>
  </si>
  <si>
    <t xml:space="preserve">Baterie umyvadlová stojánková s výpustí PN21, POLAR NEW</t>
  </si>
  <si>
    <t xml:space="preserve">55145007R</t>
  </si>
  <si>
    <t xml:space="preserve">Baterie vanová směšov nástěnná s příslušenst  PL55</t>
  </si>
  <si>
    <t xml:space="preserve">55145009R</t>
  </si>
  <si>
    <t xml:space="preserve">Baterie sprch směš nástěnná se sprch tyčí  PL82</t>
  </si>
  <si>
    <t xml:space="preserve">55145015R</t>
  </si>
  <si>
    <t xml:space="preserve">Baterie dřezová směšov stojánk s otáč ústím  PL15</t>
  </si>
  <si>
    <t xml:space="preserve">55220018R</t>
  </si>
  <si>
    <t xml:space="preserve">Mísa sprchová  plast 90/90cm, na podezdění</t>
  </si>
  <si>
    <t xml:space="preserve">55220585.AR</t>
  </si>
  <si>
    <t xml:space="preserve">Vana plastová klasik 180/70cm vč.podpěr</t>
  </si>
  <si>
    <t xml:space="preserve">55484471.AR</t>
  </si>
  <si>
    <t xml:space="preserve">Zástěna sprchová rohová </t>
  </si>
  <si>
    <t xml:space="preserve">Vypuštění</t>
  </si>
  <si>
    <t xml:space="preserve">Betonáže</t>
  </si>
  <si>
    <t xml:space="preserve">Napojování na stáv. Stav</t>
  </si>
  <si>
    <t xml:space="preserve">Potrubí Cu 15/1</t>
  </si>
  <si>
    <t xml:space="preserve">Tlaková zkouška</t>
  </si>
  <si>
    <t xml:space="preserve">Izolace Tubex</t>
  </si>
  <si>
    <t xml:space="preserve">Montáž otop tělesa</t>
  </si>
  <si>
    <t xml:space="preserve">ks</t>
  </si>
  <si>
    <t xml:space="preserve">Dodávka KL 1850/600</t>
  </si>
  <si>
    <t xml:space="preserve">Dodávka KL 1850/750</t>
  </si>
  <si>
    <t xml:space="preserve">Dodávka VK 10/600/400</t>
  </si>
  <si>
    <t xml:space="preserve">Dodávka VK 22/600/500</t>
  </si>
  <si>
    <t xml:space="preserve">Dodávka VK 22/600/600</t>
  </si>
  <si>
    <t xml:space="preserve">Dodávka VK 22/600/800</t>
  </si>
  <si>
    <t xml:space="preserve">Dvoj. Šroubení 15</t>
  </si>
  <si>
    <t xml:space="preserve">Rad. Šroubení 15</t>
  </si>
  <si>
    <t xml:space="preserve">Termostat. Ventily 15</t>
  </si>
  <si>
    <t xml:space="preserve">Termostat. Hlavice </t>
  </si>
  <si>
    <t xml:space="preserve">Ruční hlavice </t>
  </si>
  <si>
    <t xml:space="preserve">Poměr. Měřidla na ot. Tělesech</t>
  </si>
  <si>
    <t xml:space="preserve">Topné zkoušky</t>
  </si>
  <si>
    <t xml:space="preserve">Zednické přípomoci</t>
  </si>
  <si>
    <t xml:space="preserve">713191100RT9</t>
  </si>
  <si>
    <t xml:space="preserve">Položení separační fólie, včetně dodávky fólie PE</t>
  </si>
  <si>
    <t xml:space="preserve">skladba D : </t>
  </si>
  <si>
    <t xml:space="preserve">m.č. 106, 201-205, 301 část : 6,7*4,8+6,3*8,5+25,0+0,5*6,8</t>
  </si>
  <si>
    <t xml:space="preserve">skladba E : </t>
  </si>
  <si>
    <t xml:space="preserve">m.č. 101-105 : 3,1*2,1+2,5*8,3+4,75*4,7+23,1</t>
  </si>
  <si>
    <t xml:space="preserve">762512115R00</t>
  </si>
  <si>
    <t xml:space="preserve">Položení desek OSB na pero a drážku</t>
  </si>
  <si>
    <t xml:space="preserve">skladba D - 2 vrstvy : </t>
  </si>
  <si>
    <t xml:space="preserve">m.č. 106, 201-205, 301 část : (6,7*4,8+6,3*8,5+25,0)*2+0,5*6,8*2</t>
  </si>
  <si>
    <t xml:space="preserve">762595000R00</t>
  </si>
  <si>
    <t xml:space="preserve">Spojovací a ochranné prostředky k položení podlah</t>
  </si>
  <si>
    <t xml:space="preserve">300,91*0,015</t>
  </si>
  <si>
    <t xml:space="preserve">762822130RT2</t>
  </si>
  <si>
    <t xml:space="preserve">Montáž stropnic hraněných pl. do 450 cm2, včetně dodávky řeziva, hranoly 16/22</t>
  </si>
  <si>
    <t xml:space="preserve">skladba D á 80cm : </t>
  </si>
  <si>
    <t xml:space="preserve">m.č. 106, 201-205, 301 část : (6,7*4,8+6,3*8,5+25,0)/0,8</t>
  </si>
  <si>
    <t xml:space="preserve">762895000R00</t>
  </si>
  <si>
    <t xml:space="preserve">Spojovací prostředky pro montáž stropů</t>
  </si>
  <si>
    <t xml:space="preserve">138,4*0,16*0,22</t>
  </si>
  <si>
    <t xml:space="preserve">60726012.AR</t>
  </si>
  <si>
    <t xml:space="preserve">Deska dřevoštěpková OSB 3 N - 4PD tl. 15 mm</t>
  </si>
  <si>
    <t xml:space="preserve">m.č. 106, 201-205, 301 část : (6,7*4,8+6,3*8,5+25,0+0,5*6,8)*2*1,1</t>
  </si>
  <si>
    <t xml:space="preserve">m.č. 101-105 : (3,1*2,1+2,5*8,3+4,75*4,7+23,1)*1,1</t>
  </si>
  <si>
    <t xml:space="preserve">998762202R00</t>
  </si>
  <si>
    <t xml:space="preserve">Přesun hmot pro tesařské konstrukce, výšky do 12 m</t>
  </si>
  <si>
    <t xml:space="preserve">766624042R00</t>
  </si>
  <si>
    <t xml:space="preserve">Montáž střešních oken rozměr 78/98 - 118 cm</t>
  </si>
  <si>
    <t xml:space="preserve">766670011R00</t>
  </si>
  <si>
    <t xml:space="preserve">Montáž obložkové zárubně a dřevěného křídla dveří</t>
  </si>
  <si>
    <t xml:space="preserve">766670021R00</t>
  </si>
  <si>
    <t xml:space="preserve">Montáž kliky a štítku</t>
  </si>
  <si>
    <t xml:space="preserve">76601</t>
  </si>
  <si>
    <t xml:space="preserve">D+M okno 90/60cm OS dřevěné Euro, sklo 1,1</t>
  </si>
  <si>
    <t xml:space="preserve">76621</t>
  </si>
  <si>
    <t xml:space="preserve">D+M stropního světlíku 140/120cm 2-kř.</t>
  </si>
  <si>
    <t xml:space="preserve">76622</t>
  </si>
  <si>
    <t xml:space="preserve">D+M dřevěného schodiště na chodbě (cena do rozpočtu = 30000,-Kč), 11 stupňů,  vč.broušení a nátěru</t>
  </si>
  <si>
    <t xml:space="preserve">kpl</t>
  </si>
  <si>
    <t xml:space="preserve">76623</t>
  </si>
  <si>
    <t xml:space="preserve">D+M kuch linky vč.dřezu  m.č.104</t>
  </si>
  <si>
    <t xml:space="preserve">76624</t>
  </si>
  <si>
    <t xml:space="preserve">D+M kuch linky vč.dřezu m.č.203</t>
  </si>
  <si>
    <t xml:space="preserve">54914585R</t>
  </si>
  <si>
    <t xml:space="preserve">Kliky se štítem mezip  804 Cr</t>
  </si>
  <si>
    <t xml:space="preserve">611403052R</t>
  </si>
  <si>
    <t xml:space="preserve">Lemování okna Velux EDW 2000 C04   55 x  98 cm, se zateplovací sadou, pro profilovou krytinu, šedá manžeta</t>
  </si>
  <si>
    <t xml:space="preserve">6114050002R</t>
  </si>
  <si>
    <t xml:space="preserve">Okno střešní GGU 0060 C04 š. 55 x v. 98 cm Velux, bílé, bezúdržbové, kyvné, s hliníkovým oplechováním</t>
  </si>
  <si>
    <t xml:space="preserve">61162103R</t>
  </si>
  <si>
    <t xml:space="preserve">Dveře vnitřní fóliované plné 1kř.80x197 cm</t>
  </si>
  <si>
    <t xml:space="preserve">61165332R</t>
  </si>
  <si>
    <t xml:space="preserve">Dveře vnitřní protipožární+klima  80x197 cm fóliované</t>
  </si>
  <si>
    <t xml:space="preserve">61181502R</t>
  </si>
  <si>
    <t xml:space="preserve">Zárubeň obložková NORMAL st.  6-17cm fólie, bílá, dub, buk, třešeň, javor, ořech AM</t>
  </si>
  <si>
    <t xml:space="preserve">61181517R</t>
  </si>
  <si>
    <t xml:space="preserve">Zárubeň obložková NORMAL š. 80cm/st. 18-25cm fólie, protipožární</t>
  </si>
  <si>
    <t xml:space="preserve">61181532R</t>
  </si>
  <si>
    <t xml:space="preserve">Zárubeň obložková NORMAL š. 80cm/st. 36-50cm fólie, bílá, dub, buk, třešeň, javor, ořech AM</t>
  </si>
  <si>
    <t xml:space="preserve">998766201R00</t>
  </si>
  <si>
    <t xml:space="preserve">Přesun hmot pro truhlářské konstr., výšky do 6 m</t>
  </si>
  <si>
    <t xml:space="preserve">771111122R00</t>
  </si>
  <si>
    <t xml:space="preserve">Montáž podlahových lišt přechodových</t>
  </si>
  <si>
    <t xml:space="preserve">800-771</t>
  </si>
  <si>
    <t xml:space="preserve">0,6*2+0,7*2+0,8*4+0,9*3</t>
  </si>
  <si>
    <t xml:space="preserve">771475014RU7</t>
  </si>
  <si>
    <t xml:space="preserve">Obklad soklíků keram.rovných, tmel,výška 10 cm, weber.for profiflex (lep),weber.color comfort (sp)</t>
  </si>
  <si>
    <t xml:space="preserve">POL1_7</t>
  </si>
  <si>
    <t xml:space="preserve">chodba 301 : 1,8+3,9+2,0-0,8</t>
  </si>
  <si>
    <t xml:space="preserve">771479001R00</t>
  </si>
  <si>
    <t xml:space="preserve">Řezání dlaždic keramických pro soklíky</t>
  </si>
  <si>
    <t xml:space="preserve">771575109RT5</t>
  </si>
  <si>
    <t xml:space="preserve">Montáž podlah keram.,hladké, tmel, 30x30 cm, Flexkleber (lepidlo), Fugenbund (spár. hmota)</t>
  </si>
  <si>
    <t xml:space="preserve">koupelny+WC : 4,9+1,81+7,03</t>
  </si>
  <si>
    <t xml:space="preserve">chodba : 9,7</t>
  </si>
  <si>
    <t xml:space="preserve">5537000221R</t>
  </si>
  <si>
    <t xml:space="preserve">Lišta přechodová Al 30/F vrtaná l=270 cm stříbro, š 30 mm</t>
  </si>
  <si>
    <t xml:space="preserve">59764203R</t>
  </si>
  <si>
    <t xml:space="preserve">Dlažba matná 300x300x9 mm (300,-Kč/m2)</t>
  </si>
  <si>
    <t xml:space="preserve">POL3_7</t>
  </si>
  <si>
    <t xml:space="preserve">23,44*1,1+8,5*0,1*1,1</t>
  </si>
  <si>
    <t xml:space="preserve">998771201R00</t>
  </si>
  <si>
    <t xml:space="preserve">Přesun hmot pro podlahy z dlaždic, výšky do 6 m</t>
  </si>
  <si>
    <t xml:space="preserve">POL7_1002</t>
  </si>
  <si>
    <t xml:space="preserve">775540020RA0</t>
  </si>
  <si>
    <t xml:space="preserve">Podlahy lamelové - laminát, zámkový spoj, sokl.lišta, podložka, bez dodávky laminát podlahy</t>
  </si>
  <si>
    <t xml:space="preserve">AP-PSV</t>
  </si>
  <si>
    <t xml:space="preserve">POL2_</t>
  </si>
  <si>
    <t xml:space="preserve">m.č. 106, 201-205 : 29,34+5,84+26,75+3,1+24,09+0,5*6,8</t>
  </si>
  <si>
    <t xml:space="preserve">m.č. 101-105 : 19,02+22,52+23,09+29,34</t>
  </si>
  <si>
    <t xml:space="preserve">61193645R</t>
  </si>
  <si>
    <t xml:space="preserve">Podlaha laminátová (300,-Kč/m2)</t>
  </si>
  <si>
    <t xml:space="preserve">186,49*1,1</t>
  </si>
  <si>
    <t xml:space="preserve">781101210RT1</t>
  </si>
  <si>
    <t xml:space="preserve">Penetrace podkladu pod obklady, penetrační nátěr Primer G</t>
  </si>
  <si>
    <t xml:space="preserve">781415015R00</t>
  </si>
  <si>
    <t xml:space="preserve">Montáž obkladů stěn, porovin.,tmel, 20x20,30x15 cm</t>
  </si>
  <si>
    <t xml:space="preserve">59781530</t>
  </si>
  <si>
    <t xml:space="preserve">Obklad  20x25 dle výběru (220,-Kč/m2)</t>
  </si>
  <si>
    <t xml:space="preserve">52,4*1,1</t>
  </si>
  <si>
    <t xml:space="preserve">998781201R00</t>
  </si>
  <si>
    <t xml:space="preserve">Přesun hmot pro obklady keramické, výšky do 6 m</t>
  </si>
  <si>
    <t xml:space="preserve">783622900R00</t>
  </si>
  <si>
    <t xml:space="preserve">Údržba, nátěr syntetický truhl. výrobků 2x</t>
  </si>
  <si>
    <t xml:space="preserve">800-783</t>
  </si>
  <si>
    <t xml:space="preserve">stávaj dveře+zárubně : 2,0*3+0,9*2,0*2*3</t>
  </si>
  <si>
    <t xml:space="preserve">783726700R00</t>
  </si>
  <si>
    <t xml:space="preserve">Nátěr lazurovací tesařských konstr. Dixol 2x lak</t>
  </si>
  <si>
    <t xml:space="preserve">plné vazby krovu viditelné v bytech : 0,16*4*2,7*7+0,16*4*3,5*4+0,16*4*0,5*8</t>
  </si>
  <si>
    <t xml:space="preserve">78301</t>
  </si>
  <si>
    <t xml:space="preserve">Očištění a broušení viditelných prvků krovu</t>
  </si>
  <si>
    <t xml:space="preserve">784442001RT2</t>
  </si>
  <si>
    <t xml:space="preserve">Malba disperzní interiérová HET, výška do 3,8 m, Klasik 1barevná, 2x nátěr, 1x penetrace</t>
  </si>
  <si>
    <t xml:space="preserve">800-784</t>
  </si>
  <si>
    <t xml:space="preserve">SDK : 201,13</t>
  </si>
  <si>
    <t xml:space="preserve">omítky : 337,55</t>
  </si>
  <si>
    <t xml:space="preserve">spol.chodba - odhad : 50,0</t>
  </si>
  <si>
    <t xml:space="preserve">Kabely a vodiče</t>
  </si>
  <si>
    <t xml:space="preserve">Kabel CYKY 4Bx50</t>
  </si>
  <si>
    <t xml:space="preserve">Kabel CYKY 4Bx10</t>
  </si>
  <si>
    <t xml:space="preserve">Kabel CYKY 5Cx2,5</t>
  </si>
  <si>
    <t xml:space="preserve">Kabel CYKY 5Cx1,5</t>
  </si>
  <si>
    <t xml:space="preserve">Kabel CYKY 3Cx2,5</t>
  </si>
  <si>
    <t xml:space="preserve">Kabel CYKY 3Cx1,5</t>
  </si>
  <si>
    <t xml:space="preserve">Kabel CYKY 3Ax1,5</t>
  </si>
  <si>
    <t xml:space="preserve">Kabel CYKY 2Ax1,5</t>
  </si>
  <si>
    <t xml:space="preserve">Sděl. kablík ke zvonkům SYKFY 5x2x0,5</t>
  </si>
  <si>
    <t xml:space="preserve">Vodiče</t>
  </si>
  <si>
    <t xml:space="preserve">Měděný vodič CY10</t>
  </si>
  <si>
    <t xml:space="preserve">Měděný vodič CY4</t>
  </si>
  <si>
    <t xml:space="preserve">Úložný materiál </t>
  </si>
  <si>
    <t xml:space="preserve">Lišty PVC vkládací</t>
  </si>
  <si>
    <t xml:space="preserve">LV 18x13</t>
  </si>
  <si>
    <t xml:space="preserve">LV 24x22</t>
  </si>
  <si>
    <t xml:space="preserve">LV 40x20</t>
  </si>
  <si>
    <t xml:space="preserve">Krabice elektroinstalační</t>
  </si>
  <si>
    <t xml:space="preserve">Krabice přístrojová KP67/3</t>
  </si>
  <si>
    <t xml:space="preserve">Krabice rozvodná s víčkem a svorkovnicí KU 68/1903</t>
  </si>
  <si>
    <t xml:space="preserve">Krabice rozvodná s víčkem a svorkovnicí KR 97/5</t>
  </si>
  <si>
    <t xml:space="preserve">Krabice přístrojová a rozbočná KPR 68</t>
  </si>
  <si>
    <t xml:space="preserve">Svorkovnice EPS2 pro hlav. Pospoj</t>
  </si>
  <si>
    <t xml:space="preserve">Krabice Caja box IP55, bez vývodek</t>
  </si>
  <si>
    <t xml:space="preserve">Elektrické přístroje - vypínače, zásuvky</t>
  </si>
  <si>
    <t xml:space="preserve">ABB ELEKTRO - Praga přístroje Tango</t>
  </si>
  <si>
    <t xml:space="preserve">Vypinač kompletní, řaz. 1</t>
  </si>
  <si>
    <t xml:space="preserve">Přepinač komplet, řaz. 6</t>
  </si>
  <si>
    <t xml:space="preserve">Dvojvypinač, řaz. 5</t>
  </si>
  <si>
    <t xml:space="preserve">Tlačítkový spinač</t>
  </si>
  <si>
    <t xml:space="preserve">Zásuvka do krabice 230 V, 16A</t>
  </si>
  <si>
    <t xml:space="preserve">Zásuvka do krabice 230V dvojitá, pootočená</t>
  </si>
  <si>
    <t xml:space="preserve">Vypinač trojpól. ABB Pressto, 3x400V, 25A, zápustný, IP55</t>
  </si>
  <si>
    <t xml:space="preserve">Dorozumnívací zařízení</t>
  </si>
  <si>
    <t xml:space="preserve">Domácí telefon 4FP 21103</t>
  </si>
  <si>
    <t xml:space="preserve">Zvonkové tablo 8 tlačítek s dorozumniváním</t>
  </si>
  <si>
    <t xml:space="preserve">Elektrický zámek 12V</t>
  </si>
  <si>
    <t xml:space="preserve">Svítidla</t>
  </si>
  <si>
    <t xml:space="preserve">Přisazené stropní diodové svítidlo MODUS G1 RMKO 4V1/700ND, 1230x220x40, 36W, IP40</t>
  </si>
  <si>
    <t xml:space="preserve">Přisazené stropní diodové svítidlo MODUS EVAL1 MK 4V1/700ND, 1230x98x50, 35W, IP20</t>
  </si>
  <si>
    <t xml:space="preserve">Přisazené stropní diodové svítidlo MODUS SPMP 4 KN 190, 14W O190mm, LED tř. II, IP 20</t>
  </si>
  <si>
    <t xml:space="preserve">Přisazené stropní diodové svítidlo OSMONT, typ CRATER2, o280, ip43, tř. II, Typ IN 12du53/052, E27, 100W</t>
  </si>
  <si>
    <t xml:space="preserve">Přisazené stropní diodové svítidlo MODUS BRO 4 KO300 V1, 14W, o300 mm, V=97, opál IP40</t>
  </si>
  <si>
    <t xml:space="preserve">Přisazené stropní diodové svítidlo MODUS BRO 4 KO340 V2, 14W, o345 mm, V=126, opál IP40</t>
  </si>
  <si>
    <t xml:space="preserve">Přisazené stropní diodové svítidlo OSMONT, typ DRACO DL1, IN-12K2/251/DL14 1xE27, 60W, IP41</t>
  </si>
  <si>
    <t xml:space="preserve">Přisazené stropní diodové svítidlo OSMONT, typ DRACO DL2, E-24K53/252/DL14 , 2x13W, IP41</t>
  </si>
  <si>
    <t xml:space="preserve">Elektrické rozvaděče kompletní dle výkresů</t>
  </si>
  <si>
    <t xml:space="preserve">R2</t>
  </si>
  <si>
    <t xml:space="preserve">R3</t>
  </si>
  <si>
    <t xml:space="preserve">ER úpravy - materiál</t>
  </si>
  <si>
    <t xml:space="preserve">Spojovací, montážní a pomocný materiál</t>
  </si>
  <si>
    <t xml:space="preserve">PRÁCE</t>
  </si>
  <si>
    <t xml:space="preserve">Zednické práce bourací</t>
  </si>
  <si>
    <t xml:space="preserve">Zednické práce začišťovací včetně materiálu</t>
  </si>
  <si>
    <t xml:space="preserve">Elektromontáže, včetně úprav ER</t>
  </si>
  <si>
    <t xml:space="preserve">Výchozí revize</t>
  </si>
  <si>
    <t xml:space="preserve">Technický dozor</t>
  </si>
  <si>
    <t xml:space="preserve">VRN</t>
  </si>
  <si>
    <t xml:space="preserve">2401</t>
  </si>
  <si>
    <t xml:space="preserve">Ventilátor axiální </t>
  </si>
  <si>
    <t xml:space="preserve">2402</t>
  </si>
  <si>
    <t xml:space="preserve">Digestoř kuchyňská</t>
  </si>
  <si>
    <t xml:space="preserve">979087112R00</t>
  </si>
  <si>
    <t xml:space="preserve">Nakládání suti na dopravní prostředky</t>
  </si>
  <si>
    <t xml:space="preserve">821-1</t>
  </si>
  <si>
    <t xml:space="preserve">POL8_</t>
  </si>
  <si>
    <t xml:space="preserve">979011111R00</t>
  </si>
  <si>
    <t xml:space="preserve">Svislá doprava suti a vybour. hmot za 2.NP a 1.PP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</si>
  <si>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</si>
  <si>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</si>
  <si>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</si>
  <si>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</si>
  <si>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979082121R00</t>
  </si>
  <si>
    <t xml:space="preserve">Příplatek k vnitrost. dopravě suti za dalších 5 m</t>
  </si>
  <si>
    <t xml:space="preserve">979990001R00</t>
  </si>
  <si>
    <t xml:space="preserve">Poplatek za skládku stavební suti</t>
  </si>
  <si>
    <t xml:space="preserve">979082111R00</t>
  </si>
  <si>
    <t xml:space="preserve">Vnitrostaveništní doprava suti do 10 m</t>
  </si>
  <si>
    <t xml:space="preserve">POL8_1</t>
  </si>
  <si>
    <t xml:space="preserve">005121 R</t>
  </si>
  <si>
    <t xml:space="preserve">Zařízení staveniště</t>
  </si>
  <si>
    <t xml:space="preserve">Soubor</t>
  </si>
  <si>
    <t xml:space="preserve">POL99_8</t>
  </si>
  <si>
    <t xml:space="preserve">005211040R</t>
  </si>
  <si>
    <t xml:space="preserve">Užívání veřejných ploch a prostranství  </t>
  </si>
  <si>
    <t xml:space="preserve">POL99_2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</si>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</sst>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#,##0.00"/>
    <numFmt numFmtId="169" formatCode="0.00"/>
    <numFmt numFmtId="170" formatCode="#,##0"/>
    <numFmt numFmtId="171" formatCode="#,##0.00000"/>
  </numFmts>
  <fonts count="18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 CE"/>
      <family val="2"/>
      <charset val="238"/>
    </font>
    <font>
      <sz val="12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3"/>
      <name val="Arial CE"/>
      <family val="2"/>
      <charset val="238"/>
    </font>
    <font>
      <sz val="7"/>
      <name val="Arial CE"/>
      <family val="2"/>
      <charset val="238"/>
    </font>
    <font>
      <sz val="10"/>
      <color rgb="FFFFFFCC"/>
      <name val="Arial CE"/>
      <family val="2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7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6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9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7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7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0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2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70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4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2" fillId="4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8" fillId="4" borderId="2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8" fillId="4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8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8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70" fontId="8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0" fillId="0" borderId="8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6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0" fillId="0" borderId="0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7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0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6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0" fillId="0" borderId="6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8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2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2" borderId="6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13" fillId="2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2" borderId="28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2" borderId="2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71" fontId="0" fillId="2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2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6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3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6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7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17" fillId="0" borderId="27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2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28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2" borderId="2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2" borderId="2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1" fontId="16" fillId="3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2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2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0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0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6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3" borderId="28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6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2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7" fillId="2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O73"/>
  <sheetViews>
    <sheetView windowProtection="false" showFormulas="false" showGridLines="false" showRowColHeaders="true" showZeros="true" rightToLeft="false" tabSelected="false" showOutlineSymbols="true" defaultGridColor="true" view="normal" topLeftCell="B58" colorId="64" zoomScale="100" zoomScaleNormal="100" zoomScalePageLayoutView="100" workbookViewId="0">
      <selection pane="topLeft" activeCell="G23" activeCellId="0" sqref="G23"/>
    </sheetView>
  </sheetViews>
  <sheetFormatPr defaultRowHeight="12.75"/>
  <cols>
    <col collapsed="false" hidden="true" max="1" min="1" style="0" width="0"/>
    <col collapsed="false" hidden="false" max="2" min="2" style="0" width="9.04591836734694"/>
    <col collapsed="false" hidden="false" max="3" min="3" style="0" width="7.29081632653061"/>
    <col collapsed="false" hidden="false" max="4" min="4" style="0" width="13.2295918367347"/>
    <col collapsed="false" hidden="false" max="5" min="5" style="0" width="11.8775510204082"/>
    <col collapsed="false" hidden="false" max="6" min="6" style="0" width="11.2040816326531"/>
    <col collapsed="false" hidden="false" max="7" min="7" style="1" width="12.5561224489796"/>
    <col collapsed="false" hidden="false" max="8" min="8" style="0" width="12.5561224489796"/>
    <col collapsed="false" hidden="false" max="9" min="9" style="1" width="12.5561224489796"/>
    <col collapsed="false" hidden="false" max="10" min="10" style="1" width="6.61224489795918"/>
    <col collapsed="false" hidden="false" max="11" min="11" style="0" width="4.18367346938776"/>
    <col collapsed="false" hidden="false" max="15" min="12" style="0" width="10.530612244898"/>
    <col collapsed="false" hidden="false" max="1025" min="16" style="0" width="8.50510204081633"/>
  </cols>
  <sheetData>
    <row r="1" customFormat="false" ht="33.75" hidden="false" customHeight="tru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</row>
    <row r="2" customFormat="false" ht="23.25" hidden="false" customHeight="true" outlineLevel="0" collapsed="false">
      <c r="A2" s="4"/>
      <c r="B2" s="5" t="s">
        <v>2</v>
      </c>
      <c r="C2" s="6"/>
      <c r="D2" s="7"/>
      <c r="E2" s="7" t="s">
        <v>3</v>
      </c>
      <c r="F2" s="8"/>
      <c r="G2" s="9"/>
      <c r="H2" s="8"/>
      <c r="I2" s="9"/>
      <c r="J2" s="10"/>
      <c r="O2" s="11"/>
    </row>
    <row r="3" customFormat="false" ht="23.25" hidden="false" customHeight="true" outlineLevel="0" collapsed="false">
      <c r="A3" s="4"/>
      <c r="B3" s="12" t="s">
        <v>4</v>
      </c>
      <c r="C3" s="6"/>
      <c r="D3" s="13"/>
      <c r="E3" s="13" t="s">
        <v>5</v>
      </c>
      <c r="F3" s="14"/>
      <c r="G3" s="14"/>
      <c r="H3" s="6"/>
      <c r="I3" s="15"/>
      <c r="J3" s="16"/>
    </row>
    <row r="4" customFormat="false" ht="23.25" hidden="false" customHeight="true" outlineLevel="0" collapsed="false">
      <c r="A4" s="4"/>
      <c r="B4" s="17" t="s">
        <v>6</v>
      </c>
      <c r="C4" s="18"/>
      <c r="D4" s="19"/>
      <c r="E4" s="19" t="s">
        <v>7</v>
      </c>
      <c r="F4" s="20"/>
      <c r="G4" s="21"/>
      <c r="H4" s="20"/>
      <c r="I4" s="21"/>
      <c r="J4" s="22"/>
    </row>
    <row r="5" customFormat="false" ht="24" hidden="false" customHeight="true" outlineLevel="0" collapsed="false">
      <c r="A5" s="4"/>
      <c r="B5" s="23" t="s">
        <v>8</v>
      </c>
      <c r="C5" s="24"/>
      <c r="D5" s="25"/>
      <c r="E5" s="26"/>
      <c r="F5" s="26"/>
      <c r="G5" s="26"/>
      <c r="H5" s="27" t="s">
        <v>9</v>
      </c>
      <c r="I5" s="25"/>
      <c r="J5" s="28"/>
    </row>
    <row r="6" customFormat="false" ht="15.75" hidden="false" customHeight="true" outlineLevel="0" collapsed="false">
      <c r="A6" s="4"/>
      <c r="B6" s="29"/>
      <c r="C6" s="26"/>
      <c r="D6" s="25"/>
      <c r="E6" s="26"/>
      <c r="F6" s="26"/>
      <c r="G6" s="26"/>
      <c r="H6" s="27" t="s">
        <v>10</v>
      </c>
      <c r="I6" s="25"/>
      <c r="J6" s="28"/>
    </row>
    <row r="7" customFormat="false" ht="15.75" hidden="false" customHeight="true" outlineLevel="0" collapsed="false">
      <c r="A7" s="4"/>
      <c r="B7" s="30"/>
      <c r="C7" s="31"/>
      <c r="D7" s="32"/>
      <c r="E7" s="33"/>
      <c r="F7" s="33"/>
      <c r="G7" s="33"/>
      <c r="H7" s="34"/>
      <c r="I7" s="33"/>
      <c r="J7" s="35"/>
    </row>
    <row r="8" customFormat="false" ht="24" hidden="true" customHeight="true" outlineLevel="0" collapsed="false">
      <c r="A8" s="4"/>
      <c r="B8" s="23" t="s">
        <v>11</v>
      </c>
      <c r="C8" s="24"/>
      <c r="D8" s="25"/>
      <c r="E8" s="24"/>
      <c r="F8" s="24"/>
      <c r="G8" s="36"/>
      <c r="H8" s="27" t="s">
        <v>9</v>
      </c>
      <c r="I8" s="25"/>
      <c r="J8" s="28"/>
    </row>
    <row r="9" customFormat="false" ht="15.75" hidden="true" customHeight="true" outlineLevel="0" collapsed="false">
      <c r="A9" s="4"/>
      <c r="B9" s="4"/>
      <c r="C9" s="24"/>
      <c r="D9" s="25"/>
      <c r="E9" s="24"/>
      <c r="F9" s="24"/>
      <c r="G9" s="36"/>
      <c r="H9" s="27" t="s">
        <v>10</v>
      </c>
      <c r="I9" s="25"/>
      <c r="J9" s="28"/>
    </row>
    <row r="10" customFormat="false" ht="15.75" hidden="true" customHeight="true" outlineLevel="0" collapsed="false">
      <c r="A10" s="4"/>
      <c r="B10" s="37"/>
      <c r="C10" s="31"/>
      <c r="D10" s="32"/>
      <c r="E10" s="38"/>
      <c r="F10" s="38"/>
      <c r="G10" s="39"/>
      <c r="H10" s="39"/>
      <c r="I10" s="40"/>
      <c r="J10" s="35"/>
    </row>
    <row r="11" customFormat="false" ht="24" hidden="false" customHeight="true" outlineLevel="0" collapsed="false">
      <c r="A11" s="4"/>
      <c r="B11" s="23" t="s">
        <v>12</v>
      </c>
      <c r="C11" s="24"/>
      <c r="D11" s="41"/>
      <c r="E11" s="41"/>
      <c r="F11" s="41"/>
      <c r="G11" s="41"/>
      <c r="H11" s="27" t="s">
        <v>9</v>
      </c>
      <c r="I11" s="42"/>
      <c r="J11" s="28"/>
    </row>
    <row r="12" customFormat="false" ht="15.75" hidden="false" customHeight="true" outlineLevel="0" collapsed="false">
      <c r="A12" s="4"/>
      <c r="B12" s="29"/>
      <c r="C12" s="26"/>
      <c r="D12" s="42"/>
      <c r="E12" s="42"/>
      <c r="F12" s="42"/>
      <c r="G12" s="42"/>
      <c r="H12" s="27" t="s">
        <v>10</v>
      </c>
      <c r="I12" s="43"/>
      <c r="J12" s="28"/>
    </row>
    <row r="13" customFormat="false" ht="15.75" hidden="false" customHeight="true" outlineLevel="0" collapsed="false">
      <c r="A13" s="4"/>
      <c r="B13" s="30"/>
      <c r="C13" s="44"/>
      <c r="D13" s="45"/>
      <c r="E13" s="45"/>
      <c r="F13" s="45"/>
      <c r="G13" s="45"/>
      <c r="H13" s="46"/>
      <c r="I13" s="33"/>
      <c r="J13" s="35"/>
    </row>
    <row r="14" customFormat="false" ht="24" hidden="true" customHeight="true" outlineLevel="0" collapsed="false">
      <c r="A14" s="4"/>
      <c r="B14" s="47" t="s">
        <v>13</v>
      </c>
      <c r="C14" s="48"/>
      <c r="D14" s="49"/>
      <c r="E14" s="50"/>
      <c r="F14" s="50"/>
      <c r="G14" s="50"/>
      <c r="H14" s="51"/>
      <c r="I14" s="50"/>
      <c r="J14" s="52"/>
    </row>
    <row r="15" customFormat="false" ht="32.25" hidden="false" customHeight="true" outlineLevel="0" collapsed="false">
      <c r="A15" s="4"/>
      <c r="B15" s="37" t="s">
        <v>14</v>
      </c>
      <c r="C15" s="53"/>
      <c r="D15" s="39"/>
      <c r="E15" s="54"/>
      <c r="F15" s="54"/>
      <c r="G15" s="55"/>
      <c r="H15" s="55"/>
      <c r="I15" s="56" t="s">
        <v>15</v>
      </c>
      <c r="J15" s="56"/>
    </row>
    <row r="16" customFormat="false" ht="23.25" hidden="false" customHeight="true" outlineLevel="0" collapsed="false">
      <c r="A16" s="57" t="s">
        <v>16</v>
      </c>
      <c r="B16" s="58" t="s">
        <v>16</v>
      </c>
      <c r="C16" s="59"/>
      <c r="D16" s="60"/>
      <c r="E16" s="61"/>
      <c r="F16" s="61"/>
      <c r="G16" s="61"/>
      <c r="H16" s="61"/>
      <c r="I16" s="62" t="n">
        <f aca="false">SUM(I49:I55)</f>
        <v>0</v>
      </c>
      <c r="J16" s="62"/>
    </row>
    <row r="17" customFormat="false" ht="23.25" hidden="false" customHeight="true" outlineLevel="0" collapsed="false">
      <c r="A17" s="57" t="s">
        <v>17</v>
      </c>
      <c r="B17" s="58" t="s">
        <v>17</v>
      </c>
      <c r="C17" s="59"/>
      <c r="D17" s="60"/>
      <c r="E17" s="61"/>
      <c r="F17" s="61"/>
      <c r="G17" s="61"/>
      <c r="H17" s="61"/>
      <c r="I17" s="62" t="n">
        <f aca="false">SUM(I56:I68)</f>
        <v>0</v>
      </c>
      <c r="J17" s="62"/>
    </row>
    <row r="18" customFormat="false" ht="23.25" hidden="false" customHeight="true" outlineLevel="0" collapsed="false">
      <c r="A18" s="57" t="s">
        <v>18</v>
      </c>
      <c r="B18" s="58" t="s">
        <v>18</v>
      </c>
      <c r="C18" s="59"/>
      <c r="D18" s="60"/>
      <c r="E18" s="61"/>
      <c r="F18" s="61"/>
      <c r="G18" s="61"/>
      <c r="H18" s="61"/>
      <c r="I18" s="62" t="n">
        <f aca="false">SUM(I69:I70)</f>
        <v>0</v>
      </c>
      <c r="J18" s="62"/>
    </row>
    <row r="19" customFormat="false" ht="23.25" hidden="false" customHeight="true" outlineLevel="0" collapsed="false">
      <c r="A19" s="57" t="s">
        <v>19</v>
      </c>
      <c r="B19" s="58" t="s">
        <v>20</v>
      </c>
      <c r="C19" s="59"/>
      <c r="D19" s="60"/>
      <c r="E19" s="61"/>
      <c r="F19" s="61"/>
      <c r="G19" s="61"/>
      <c r="H19" s="61"/>
      <c r="I19" s="62" t="n">
        <f aca="false">I72</f>
        <v>0</v>
      </c>
      <c r="J19" s="62"/>
    </row>
    <row r="20" customFormat="false" ht="23.25" hidden="false" customHeight="true" outlineLevel="0" collapsed="false">
      <c r="A20" s="57" t="s">
        <v>21</v>
      </c>
      <c r="B20" s="58" t="s">
        <v>22</v>
      </c>
      <c r="C20" s="59"/>
      <c r="D20" s="60"/>
      <c r="E20" s="61"/>
      <c r="F20" s="61"/>
      <c r="G20" s="61"/>
      <c r="H20" s="61"/>
      <c r="I20" s="62" t="n">
        <f aca="false">I71</f>
        <v>0</v>
      </c>
      <c r="J20" s="62"/>
    </row>
    <row r="21" customFormat="false" ht="23.25" hidden="false" customHeight="true" outlineLevel="0" collapsed="false">
      <c r="A21" s="4"/>
      <c r="B21" s="63" t="s">
        <v>15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4"/>
      <c r="B22" s="68" t="s">
        <v>23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4"/>
      <c r="B23" s="73" t="s">
        <v>24</v>
      </c>
      <c r="C23" s="59"/>
      <c r="D23" s="60"/>
      <c r="E23" s="74" t="n">
        <v>15</v>
      </c>
      <c r="F23" s="70" t="s">
        <v>25</v>
      </c>
      <c r="G23" s="75"/>
      <c r="H23" s="75"/>
      <c r="I23" s="75"/>
      <c r="J23" s="72" t="str">
        <f aca="false">Mena</f>
        <v>CZK</v>
      </c>
    </row>
    <row r="24" customFormat="false" ht="23.25" hidden="true" customHeight="true" outlineLevel="0" collapsed="false">
      <c r="A24" s="4"/>
      <c r="B24" s="73" t="s">
        <v>26</v>
      </c>
      <c r="C24" s="59"/>
      <c r="D24" s="60"/>
      <c r="E24" s="74" t="n">
        <f aca="false">SazbaDPH1</f>
        <v>15</v>
      </c>
      <c r="F24" s="70" t="s">
        <v>25</v>
      </c>
      <c r="G24" s="76" t="n">
        <f aca="false">I23*E23/100</f>
        <v>0</v>
      </c>
      <c r="H24" s="76"/>
      <c r="I24" s="76"/>
      <c r="J24" s="72" t="str">
        <f aca="false">Mena</f>
        <v>CZK</v>
      </c>
    </row>
    <row r="25" customFormat="false" ht="23.25" hidden="false" customHeight="true" outlineLevel="0" collapsed="false">
      <c r="A25" s="4"/>
      <c r="B25" s="73" t="s">
        <v>27</v>
      </c>
      <c r="C25" s="59"/>
      <c r="D25" s="60"/>
      <c r="E25" s="74" t="n">
        <v>21</v>
      </c>
      <c r="F25" s="70" t="s">
        <v>25</v>
      </c>
      <c r="G25" s="75"/>
      <c r="H25" s="75"/>
      <c r="I25" s="75"/>
      <c r="J25" s="72" t="str">
        <f aca="false">Mena</f>
        <v>CZK</v>
      </c>
    </row>
    <row r="26" customFormat="false" ht="23.25" hidden="true" customHeight="true" outlineLevel="0" collapsed="false">
      <c r="A26" s="4"/>
      <c r="B26" s="77" t="s">
        <v>28</v>
      </c>
      <c r="C26" s="78"/>
      <c r="D26" s="79"/>
      <c r="E26" s="80" t="n">
        <f aca="false">SazbaDPH2</f>
        <v>21</v>
      </c>
      <c r="F26" s="81" t="s">
        <v>25</v>
      </c>
      <c r="G26" s="82" t="n">
        <f aca="false">I25*E25/100</f>
        <v>0</v>
      </c>
      <c r="H26" s="82"/>
      <c r="I26" s="82"/>
      <c r="J26" s="83" t="str">
        <f aca="false">Mena</f>
        <v>CZK</v>
      </c>
    </row>
    <row r="27" customFormat="false" ht="23.25" hidden="true" customHeight="true" outlineLevel="0" collapsed="false">
      <c r="A27" s="4"/>
      <c r="B27" s="23" t="s">
        <v>29</v>
      </c>
      <c r="C27" s="84"/>
      <c r="D27" s="85"/>
      <c r="E27" s="84"/>
      <c r="F27" s="86"/>
      <c r="G27" s="87"/>
      <c r="H27" s="87"/>
      <c r="I27" s="87"/>
      <c r="J27" s="88" t="str">
        <f aca="false">Mena</f>
        <v>CZK</v>
      </c>
    </row>
    <row r="28" customFormat="false" ht="27.75" hidden="false" customHeight="true" outlineLevel="0" collapsed="false">
      <c r="A28" s="4"/>
      <c r="B28" s="89" t="s">
        <v>30</v>
      </c>
      <c r="C28" s="90"/>
      <c r="D28" s="90"/>
      <c r="E28" s="91"/>
      <c r="F28" s="92"/>
      <c r="G28" s="93" t="n">
        <f aca="false">ZakladDPHSni+ZakladDPHZakl</f>
        <v>0</v>
      </c>
      <c r="H28" s="93"/>
      <c r="I28" s="93"/>
      <c r="J28" s="94" t="str">
        <f aca="false">Mena</f>
        <v>CZK</v>
      </c>
    </row>
    <row r="29" customFormat="false" ht="27.75" hidden="true" customHeight="true" outlineLevel="0" collapsed="false">
      <c r="A29" s="4"/>
      <c r="B29" s="89" t="s">
        <v>31</v>
      </c>
      <c r="C29" s="95"/>
      <c r="D29" s="95"/>
      <c r="E29" s="95"/>
      <c r="F29" s="95"/>
      <c r="G29" s="96" t="n">
        <f aca="false">SUM(I23:I27)</f>
        <v>0</v>
      </c>
      <c r="H29" s="96"/>
      <c r="I29" s="96"/>
      <c r="J29" s="97" t="s">
        <v>32</v>
      </c>
    </row>
    <row r="30" customFormat="false" ht="12.75" hidden="false" customHeight="true" outlineLevel="0" collapsed="false">
      <c r="A30" s="4"/>
      <c r="B30" s="4"/>
      <c r="C30" s="24"/>
      <c r="D30" s="24"/>
      <c r="E30" s="24"/>
      <c r="F30" s="24"/>
      <c r="G30" s="36"/>
      <c r="H30" s="24"/>
      <c r="I30" s="36"/>
      <c r="J30" s="98"/>
    </row>
    <row r="31" customFormat="false" ht="30" hidden="false" customHeight="true" outlineLevel="0" collapsed="false">
      <c r="A31" s="4"/>
      <c r="B31" s="4"/>
      <c r="C31" s="24"/>
      <c r="D31" s="24"/>
      <c r="E31" s="24"/>
      <c r="F31" s="24"/>
      <c r="G31" s="36"/>
      <c r="H31" s="24"/>
      <c r="I31" s="36"/>
      <c r="J31" s="98"/>
    </row>
    <row r="32" customFormat="false" ht="18.75" hidden="false" customHeight="true" outlineLevel="0" collapsed="false">
      <c r="A32" s="4"/>
      <c r="B32" s="99"/>
      <c r="C32" s="100" t="s">
        <v>33</v>
      </c>
      <c r="D32" s="101"/>
      <c r="E32" s="101"/>
      <c r="F32" s="100" t="s">
        <v>34</v>
      </c>
      <c r="G32" s="101"/>
      <c r="H32" s="102"/>
      <c r="I32" s="101"/>
      <c r="J32" s="98"/>
    </row>
    <row r="33" customFormat="false" ht="47.25" hidden="false" customHeight="true" outlineLevel="0" collapsed="false">
      <c r="A33" s="4"/>
      <c r="B33" s="4"/>
      <c r="C33" s="24"/>
      <c r="D33" s="24"/>
      <c r="E33" s="24"/>
      <c r="F33" s="24"/>
      <c r="G33" s="36"/>
      <c r="H33" s="24"/>
      <c r="I33" s="36"/>
      <c r="J33" s="98"/>
    </row>
    <row r="34" s="108" customFormat="true" ht="18.75" hidden="false" customHeight="true" outlineLevel="0" collapsed="false">
      <c r="A34" s="103"/>
      <c r="B34" s="103"/>
      <c r="C34" s="104"/>
      <c r="D34" s="105"/>
      <c r="E34" s="105"/>
      <c r="F34" s="104"/>
      <c r="G34" s="106"/>
      <c r="H34" s="105"/>
      <c r="I34" s="106"/>
      <c r="J34" s="107"/>
    </row>
    <row r="35" customFormat="false" ht="12.75" hidden="false" customHeight="true" outlineLevel="0" collapsed="false">
      <c r="A35" s="4"/>
      <c r="B35" s="4"/>
      <c r="C35" s="24"/>
      <c r="D35" s="109" t="s">
        <v>35</v>
      </c>
      <c r="E35" s="109"/>
      <c r="F35" s="24"/>
      <c r="G35" s="36"/>
      <c r="H35" s="110" t="s">
        <v>36</v>
      </c>
      <c r="I35" s="36"/>
      <c r="J35" s="98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2"/>
      <c r="G36" s="113"/>
      <c r="H36" s="112"/>
      <c r="I36" s="113"/>
      <c r="J36" s="114"/>
    </row>
    <row r="37" customFormat="false" ht="27" hidden="true" customHeight="true" outlineLevel="0" collapsed="false">
      <c r="B37" s="115" t="s">
        <v>37</v>
      </c>
      <c r="C37" s="116"/>
      <c r="D37" s="116"/>
      <c r="E37" s="116"/>
      <c r="F37" s="117"/>
      <c r="G37" s="117"/>
      <c r="H37" s="117"/>
      <c r="I37" s="117"/>
      <c r="J37" s="116"/>
    </row>
    <row r="38" customFormat="false" ht="25.5" hidden="true" customHeight="true" outlineLevel="0" collapsed="false">
      <c r="A38" s="118" t="s">
        <v>38</v>
      </c>
      <c r="B38" s="119" t="s">
        <v>39</v>
      </c>
      <c r="C38" s="120" t="s">
        <v>40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41</v>
      </c>
      <c r="I38" s="124" t="s">
        <v>42</v>
      </c>
      <c r="J38" s="125" t="s">
        <v>25</v>
      </c>
    </row>
    <row r="39" customFormat="false" ht="25.5" hidden="true" customHeight="true" outlineLevel="0" collapsed="false">
      <c r="A39" s="118" t="n">
        <v>1</v>
      </c>
      <c r="B39" s="126" t="s">
        <v>43</v>
      </c>
      <c r="C39" s="127"/>
      <c r="D39" s="127"/>
      <c r="E39" s="127"/>
      <c r="F39" s="128" t="n">
        <f aca="false">'1 1 Pol'!AC416</f>
        <v>0</v>
      </c>
      <c r="G39" s="129" t="n">
        <f aca="false">'1 1 Pol'!AD416</f>
        <v>0</v>
      </c>
      <c r="H39" s="130"/>
      <c r="I39" s="131" t="n">
        <f aca="false">F39+G39+H39</f>
        <v>0</v>
      </c>
      <c r="J39" s="132" t="str">
        <f aca="false">IF(CenaCelkemVypocet=0,"",I39/CenaCelkemVypocet*100)</f>
        <v/>
      </c>
    </row>
    <row r="40" customFormat="false" ht="25.5" hidden="true" customHeight="true" outlineLevel="0" collapsed="false">
      <c r="A40" s="118" t="n">
        <v>2</v>
      </c>
      <c r="B40" s="133" t="s">
        <v>44</v>
      </c>
      <c r="C40" s="134" t="s">
        <v>5</v>
      </c>
      <c r="D40" s="134"/>
      <c r="E40" s="134"/>
      <c r="F40" s="135" t="n">
        <f aca="false">'1 1 Pol'!AC416</f>
        <v>0</v>
      </c>
      <c r="G40" s="136" t="n">
        <f aca="false">'1 1 Pol'!AD416</f>
        <v>0</v>
      </c>
      <c r="H40" s="136"/>
      <c r="I40" s="137" t="n">
        <f aca="false">F40+G40+H40</f>
        <v>0</v>
      </c>
      <c r="J40" s="138" t="str">
        <f aca="false">IF(CenaCelkemVypocet=0,"",I40/CenaCelkemVypocet*100)</f>
        <v/>
      </c>
    </row>
    <row r="41" customFormat="false" ht="25.5" hidden="true" customHeight="true" outlineLevel="0" collapsed="false">
      <c r="A41" s="118" t="n">
        <v>3</v>
      </c>
      <c r="B41" s="139" t="s">
        <v>44</v>
      </c>
      <c r="C41" s="140" t="s">
        <v>7</v>
      </c>
      <c r="D41" s="140"/>
      <c r="E41" s="140"/>
      <c r="F41" s="141" t="n">
        <f aca="false">'1 1 Pol'!AC416</f>
        <v>0</v>
      </c>
      <c r="G41" s="142" t="n">
        <f aca="false">'1 1 Pol'!AD416</f>
        <v>0</v>
      </c>
      <c r="H41" s="142"/>
      <c r="I41" s="143" t="n">
        <f aca="false">F41+G41+H41</f>
        <v>0</v>
      </c>
      <c r="J41" s="144" t="str">
        <f aca="false">IF(CenaCelkemVypocet=0,"",I41/CenaCelkemVypocet*100)</f>
        <v/>
      </c>
    </row>
    <row r="42" customFormat="false" ht="25.5" hidden="true" customHeight="true" outlineLevel="0" collapsed="false">
      <c r="A42" s="118"/>
      <c r="B42" s="145" t="s">
        <v>45</v>
      </c>
      <c r="C42" s="145"/>
      <c r="D42" s="145"/>
      <c r="E42" s="145"/>
      <c r="F42" s="146" t="n">
        <f aca="false">SUMIF(A39:A41,"=1",F39:F41)</f>
        <v>0</v>
      </c>
      <c r="G42" s="147" t="n">
        <f aca="false">SUMIF(A39:A41,"=1",G39:G41)</f>
        <v>0</v>
      </c>
      <c r="H42" s="147" t="n">
        <f aca="false">SUMIF(A39:A41,"=1",H39:H41)</f>
        <v>0</v>
      </c>
      <c r="I42" s="148" t="n">
        <f aca="false">SUMIF(A39:A41,"=1",I39:I41)</f>
        <v>0</v>
      </c>
      <c r="J42" s="149" t="n">
        <f aca="false">SUMIF(A39:A41,"=1",J39:J41)</f>
        <v>0</v>
      </c>
    </row>
    <row r="43" customFormat="false" ht="12.75" hidden="false" customHeight="false" outlineLevel="0" collapsed="false">
      <c r="G43" s="0"/>
      <c r="I43" s="0"/>
      <c r="J43" s="0"/>
    </row>
    <row r="44" customFormat="false" ht="12.75" hidden="false" customHeight="false" outlineLevel="0" collapsed="false">
      <c r="G44" s="0"/>
      <c r="I44" s="0"/>
      <c r="J44" s="0"/>
    </row>
    <row r="45" customFormat="false" ht="12.75" hidden="false" customHeight="false" outlineLevel="0" collapsed="false">
      <c r="G45" s="0"/>
      <c r="I45" s="0"/>
      <c r="J45" s="0"/>
    </row>
    <row r="46" customFormat="false" ht="15.75" hidden="false" customHeight="false" outlineLevel="0" collapsed="false">
      <c r="B46" s="150" t="s">
        <v>46</v>
      </c>
      <c r="G46" s="0"/>
      <c r="I46" s="0"/>
      <c r="J46" s="0"/>
    </row>
    <row r="47" customFormat="false" ht="12.75" hidden="false" customHeight="false" outlineLevel="0" collapsed="false">
      <c r="G47" s="0"/>
      <c r="I47" s="0"/>
      <c r="J47" s="0"/>
    </row>
    <row r="48" customFormat="false" ht="25.5" hidden="false" customHeight="true" outlineLevel="0" collapsed="false">
      <c r="A48" s="151"/>
      <c r="B48" s="152" t="s">
        <v>39</v>
      </c>
      <c r="C48" s="152" t="s">
        <v>40</v>
      </c>
      <c r="D48" s="153"/>
      <c r="E48" s="153"/>
      <c r="F48" s="154" t="s">
        <v>47</v>
      </c>
      <c r="G48" s="154"/>
      <c r="H48" s="154"/>
      <c r="I48" s="154" t="s">
        <v>15</v>
      </c>
      <c r="J48" s="154" t="s">
        <v>25</v>
      </c>
    </row>
    <row r="49" customFormat="false" ht="25.5" hidden="false" customHeight="true" outlineLevel="0" collapsed="false">
      <c r="A49" s="155"/>
      <c r="B49" s="156" t="s">
        <v>48</v>
      </c>
      <c r="C49" s="157" t="s">
        <v>49</v>
      </c>
      <c r="D49" s="157"/>
      <c r="E49" s="157"/>
      <c r="F49" s="158" t="s">
        <v>16</v>
      </c>
      <c r="G49" s="159"/>
      <c r="H49" s="159"/>
      <c r="I49" s="159" t="n">
        <f aca="false">'1 1 Pol'!G7</f>
        <v>0</v>
      </c>
      <c r="J49" s="160" t="str">
        <f aca="false">IF(I73=0,"",I49/I73*100)</f>
        <v/>
      </c>
    </row>
    <row r="50" customFormat="false" ht="25.5" hidden="false" customHeight="true" outlineLevel="0" collapsed="false">
      <c r="A50" s="155"/>
      <c r="B50" s="161" t="s">
        <v>50</v>
      </c>
      <c r="C50" s="162" t="s">
        <v>51</v>
      </c>
      <c r="D50" s="162"/>
      <c r="E50" s="162"/>
      <c r="F50" s="163" t="s">
        <v>16</v>
      </c>
      <c r="G50" s="164"/>
      <c r="H50" s="164"/>
      <c r="I50" s="164" t="n">
        <f aca="false">'1 1 Pol'!G36</f>
        <v>0</v>
      </c>
      <c r="J50" s="165" t="str">
        <f aca="false">IF(I73=0,"",I50/I73*100)</f>
        <v/>
      </c>
    </row>
    <row r="51" customFormat="false" ht="25.5" hidden="false" customHeight="true" outlineLevel="0" collapsed="false">
      <c r="A51" s="155"/>
      <c r="B51" s="161" t="s">
        <v>52</v>
      </c>
      <c r="C51" s="162" t="s">
        <v>53</v>
      </c>
      <c r="D51" s="162"/>
      <c r="E51" s="162"/>
      <c r="F51" s="163" t="s">
        <v>16</v>
      </c>
      <c r="G51" s="164"/>
      <c r="H51" s="164"/>
      <c r="I51" s="164" t="n">
        <f aca="false">'1 1 Pol'!G53</f>
        <v>0</v>
      </c>
      <c r="J51" s="165" t="str">
        <f aca="false">IF(I73=0,"",I51/I73*100)</f>
        <v/>
      </c>
    </row>
    <row r="52" customFormat="false" ht="25.5" hidden="false" customHeight="true" outlineLevel="0" collapsed="false">
      <c r="A52" s="155"/>
      <c r="B52" s="161" t="s">
        <v>54</v>
      </c>
      <c r="C52" s="162" t="s">
        <v>55</v>
      </c>
      <c r="D52" s="162"/>
      <c r="E52" s="162"/>
      <c r="F52" s="163" t="s">
        <v>16</v>
      </c>
      <c r="G52" s="164"/>
      <c r="H52" s="164"/>
      <c r="I52" s="164" t="n">
        <f aca="false">'1 1 Pol'!G84</f>
        <v>0</v>
      </c>
      <c r="J52" s="165" t="str">
        <f aca="false">IF(I73=0,"",I52/I73*100)</f>
        <v/>
      </c>
    </row>
    <row r="53" customFormat="false" ht="25.5" hidden="false" customHeight="true" outlineLevel="0" collapsed="false">
      <c r="A53" s="155"/>
      <c r="B53" s="161" t="s">
        <v>56</v>
      </c>
      <c r="C53" s="162" t="s">
        <v>57</v>
      </c>
      <c r="D53" s="162"/>
      <c r="E53" s="162"/>
      <c r="F53" s="163" t="s">
        <v>16</v>
      </c>
      <c r="G53" s="164"/>
      <c r="H53" s="164"/>
      <c r="I53" s="164" t="n">
        <f aca="false">'1 1 Pol'!G86</f>
        <v>0</v>
      </c>
      <c r="J53" s="165" t="str">
        <f aca="false">IF(I73=0,"",I53/I73*100)</f>
        <v/>
      </c>
    </row>
    <row r="54" customFormat="false" ht="25.5" hidden="false" customHeight="true" outlineLevel="0" collapsed="false">
      <c r="A54" s="155"/>
      <c r="B54" s="161" t="s">
        <v>58</v>
      </c>
      <c r="C54" s="162" t="s">
        <v>59</v>
      </c>
      <c r="D54" s="162"/>
      <c r="E54" s="162"/>
      <c r="F54" s="163" t="s">
        <v>16</v>
      </c>
      <c r="G54" s="164"/>
      <c r="H54" s="164"/>
      <c r="I54" s="164" t="n">
        <f aca="false">'1 1 Pol'!G93</f>
        <v>0</v>
      </c>
      <c r="J54" s="165" t="str">
        <f aca="false">IF(I73=0,"",I54/I73*100)</f>
        <v/>
      </c>
    </row>
    <row r="55" customFormat="false" ht="25.5" hidden="false" customHeight="true" outlineLevel="0" collapsed="false">
      <c r="A55" s="155"/>
      <c r="B55" s="161" t="s">
        <v>60</v>
      </c>
      <c r="C55" s="162" t="s">
        <v>61</v>
      </c>
      <c r="D55" s="162"/>
      <c r="E55" s="162"/>
      <c r="F55" s="163" t="s">
        <v>16</v>
      </c>
      <c r="G55" s="164"/>
      <c r="H55" s="164"/>
      <c r="I55" s="164" t="n">
        <f aca="false">'1 1 Pol'!G128</f>
        <v>0</v>
      </c>
      <c r="J55" s="165" t="str">
        <f aca="false">IF(I73=0,"",I55/I73*100)</f>
        <v/>
      </c>
    </row>
    <row r="56" customFormat="false" ht="25.5" hidden="false" customHeight="true" outlineLevel="0" collapsed="false">
      <c r="A56" s="155"/>
      <c r="B56" s="161" t="s">
        <v>62</v>
      </c>
      <c r="C56" s="162" t="s">
        <v>63</v>
      </c>
      <c r="D56" s="162"/>
      <c r="E56" s="162"/>
      <c r="F56" s="163" t="s">
        <v>17</v>
      </c>
      <c r="G56" s="164"/>
      <c r="H56" s="164"/>
      <c r="I56" s="164" t="n">
        <f aca="false">'1 1 Pol'!G130</f>
        <v>0</v>
      </c>
      <c r="J56" s="165" t="str">
        <f aca="false">IF(I73=0,"",I56/I73*100)</f>
        <v/>
      </c>
    </row>
    <row r="57" customFormat="false" ht="25.5" hidden="false" customHeight="true" outlineLevel="0" collapsed="false">
      <c r="A57" s="155"/>
      <c r="B57" s="161" t="s">
        <v>64</v>
      </c>
      <c r="C57" s="162" t="s">
        <v>65</v>
      </c>
      <c r="D57" s="162"/>
      <c r="E57" s="162"/>
      <c r="F57" s="163" t="s">
        <v>17</v>
      </c>
      <c r="G57" s="164"/>
      <c r="H57" s="164"/>
      <c r="I57" s="164" t="n">
        <f aca="false">'1 1 Pol'!G137</f>
        <v>0</v>
      </c>
      <c r="J57" s="165" t="str">
        <f aca="false">IF(I73=0,"",I57/I73*100)</f>
        <v/>
      </c>
    </row>
    <row r="58" customFormat="false" ht="25.5" hidden="false" customHeight="true" outlineLevel="0" collapsed="false">
      <c r="A58" s="155"/>
      <c r="B58" s="161" t="s">
        <v>66</v>
      </c>
      <c r="C58" s="162" t="s">
        <v>67</v>
      </c>
      <c r="D58" s="162"/>
      <c r="E58" s="162"/>
      <c r="F58" s="163" t="s">
        <v>17</v>
      </c>
      <c r="G58" s="164"/>
      <c r="H58" s="164"/>
      <c r="I58" s="164" t="n">
        <f aca="false">'1 1 Pol'!G163</f>
        <v>0</v>
      </c>
      <c r="J58" s="165" t="str">
        <f aca="false">IF(I73=0,"",I58/I73*100)</f>
        <v/>
      </c>
    </row>
    <row r="59" customFormat="false" ht="25.5" hidden="false" customHeight="true" outlineLevel="0" collapsed="false">
      <c r="A59" s="155"/>
      <c r="B59" s="161" t="s">
        <v>68</v>
      </c>
      <c r="C59" s="162" t="s">
        <v>69</v>
      </c>
      <c r="D59" s="162"/>
      <c r="E59" s="162"/>
      <c r="F59" s="163" t="s">
        <v>17</v>
      </c>
      <c r="G59" s="164"/>
      <c r="H59" s="164"/>
      <c r="I59" s="164" t="n">
        <f aca="false">'1 1 Pol'!G181</f>
        <v>0</v>
      </c>
      <c r="J59" s="165" t="str">
        <f aca="false">IF(I73=0,"",I59/I73*100)</f>
        <v/>
      </c>
    </row>
    <row r="60" customFormat="false" ht="25.5" hidden="false" customHeight="true" outlineLevel="0" collapsed="false">
      <c r="A60" s="155"/>
      <c r="B60" s="161" t="s">
        <v>70</v>
      </c>
      <c r="C60" s="162" t="s">
        <v>71</v>
      </c>
      <c r="D60" s="162"/>
      <c r="E60" s="162"/>
      <c r="F60" s="163" t="s">
        <v>17</v>
      </c>
      <c r="G60" s="164"/>
      <c r="H60" s="164"/>
      <c r="I60" s="164" t="n">
        <f aca="false">'1 1 Pol'!G204</f>
        <v>0</v>
      </c>
      <c r="J60" s="165" t="str">
        <f aca="false">IF(I73=0,"",I60/I73*100)</f>
        <v/>
      </c>
    </row>
    <row r="61" customFormat="false" ht="25.5" hidden="false" customHeight="true" outlineLevel="0" collapsed="false">
      <c r="A61" s="155"/>
      <c r="B61" s="161" t="s">
        <v>72</v>
      </c>
      <c r="C61" s="162" t="s">
        <v>73</v>
      </c>
      <c r="D61" s="162"/>
      <c r="E61" s="162"/>
      <c r="F61" s="163" t="s">
        <v>17</v>
      </c>
      <c r="G61" s="164"/>
      <c r="H61" s="164"/>
      <c r="I61" s="164" t="n">
        <f aca="false">'1 1 Pol'!G235</f>
        <v>0</v>
      </c>
      <c r="J61" s="165" t="str">
        <f aca="false">IF(I73=0,"",I61/I73*100)</f>
        <v/>
      </c>
    </row>
    <row r="62" customFormat="false" ht="25.5" hidden="false" customHeight="true" outlineLevel="0" collapsed="false">
      <c r="A62" s="155"/>
      <c r="B62" s="161" t="s">
        <v>74</v>
      </c>
      <c r="C62" s="162" t="s">
        <v>75</v>
      </c>
      <c r="D62" s="162"/>
      <c r="E62" s="162"/>
      <c r="F62" s="163" t="s">
        <v>17</v>
      </c>
      <c r="G62" s="164"/>
      <c r="H62" s="164"/>
      <c r="I62" s="164" t="n">
        <f aca="false">'1 1 Pol'!G257</f>
        <v>0</v>
      </c>
      <c r="J62" s="165" t="str">
        <f aca="false">IF(I73=0,"",I62/I73*100)</f>
        <v/>
      </c>
    </row>
    <row r="63" customFormat="false" ht="25.5" hidden="false" customHeight="true" outlineLevel="0" collapsed="false">
      <c r="A63" s="155"/>
      <c r="B63" s="161" t="s">
        <v>76</v>
      </c>
      <c r="C63" s="162" t="s">
        <v>77</v>
      </c>
      <c r="D63" s="162"/>
      <c r="E63" s="162"/>
      <c r="F63" s="163" t="s">
        <v>17</v>
      </c>
      <c r="G63" s="164"/>
      <c r="H63" s="164"/>
      <c r="I63" s="164" t="n">
        <f aca="false">'1 1 Pol'!G282</f>
        <v>0</v>
      </c>
      <c r="J63" s="165" t="str">
        <f aca="false">IF(I73=0,"",I63/I73*100)</f>
        <v/>
      </c>
    </row>
    <row r="64" customFormat="false" ht="25.5" hidden="false" customHeight="true" outlineLevel="0" collapsed="false">
      <c r="A64" s="155"/>
      <c r="B64" s="161" t="s">
        <v>78</v>
      </c>
      <c r="C64" s="162" t="s">
        <v>79</v>
      </c>
      <c r="D64" s="162"/>
      <c r="E64" s="162"/>
      <c r="F64" s="163" t="s">
        <v>17</v>
      </c>
      <c r="G64" s="164"/>
      <c r="H64" s="164"/>
      <c r="I64" s="164" t="n">
        <f aca="false">'1 1 Pol'!G300</f>
        <v>0</v>
      </c>
      <c r="J64" s="165" t="str">
        <f aca="false">IF(I73=0,"",I64/I73*100)</f>
        <v/>
      </c>
    </row>
    <row r="65" customFormat="false" ht="25.5" hidden="false" customHeight="true" outlineLevel="0" collapsed="false">
      <c r="A65" s="155"/>
      <c r="B65" s="161" t="s">
        <v>80</v>
      </c>
      <c r="C65" s="162" t="s">
        <v>81</v>
      </c>
      <c r="D65" s="162"/>
      <c r="E65" s="162"/>
      <c r="F65" s="163" t="s">
        <v>17</v>
      </c>
      <c r="G65" s="164"/>
      <c r="H65" s="164"/>
      <c r="I65" s="164" t="n">
        <f aca="false">'1 1 Pol'!G313</f>
        <v>0</v>
      </c>
      <c r="J65" s="165" t="str">
        <f aca="false">IF(I73=0,"",I65/I73*100)</f>
        <v/>
      </c>
    </row>
    <row r="66" customFormat="false" ht="25.5" hidden="false" customHeight="true" outlineLevel="0" collapsed="false">
      <c r="A66" s="155"/>
      <c r="B66" s="161" t="s">
        <v>82</v>
      </c>
      <c r="C66" s="162" t="s">
        <v>83</v>
      </c>
      <c r="D66" s="162"/>
      <c r="E66" s="162"/>
      <c r="F66" s="163" t="s">
        <v>17</v>
      </c>
      <c r="G66" s="164"/>
      <c r="H66" s="164"/>
      <c r="I66" s="164" t="n">
        <f aca="false">'1 1 Pol'!G321</f>
        <v>0</v>
      </c>
      <c r="J66" s="165" t="str">
        <f aca="false">IF(I73=0,"",I66/I73*100)</f>
        <v/>
      </c>
    </row>
    <row r="67" customFormat="false" ht="25.5" hidden="false" customHeight="true" outlineLevel="0" collapsed="false">
      <c r="A67" s="155"/>
      <c r="B67" s="161" t="s">
        <v>84</v>
      </c>
      <c r="C67" s="162" t="s">
        <v>85</v>
      </c>
      <c r="D67" s="162"/>
      <c r="E67" s="162"/>
      <c r="F67" s="163" t="s">
        <v>17</v>
      </c>
      <c r="G67" s="164"/>
      <c r="H67" s="164"/>
      <c r="I67" s="164" t="n">
        <f aca="false">'1 1 Pol'!G329</f>
        <v>0</v>
      </c>
      <c r="J67" s="165" t="str">
        <f aca="false">IF(I73=0,"",I67/I73*100)</f>
        <v/>
      </c>
    </row>
    <row r="68" customFormat="false" ht="25.5" hidden="false" customHeight="true" outlineLevel="0" collapsed="false">
      <c r="A68" s="155"/>
      <c r="B68" s="161" t="s">
        <v>86</v>
      </c>
      <c r="C68" s="162" t="s">
        <v>87</v>
      </c>
      <c r="D68" s="162"/>
      <c r="E68" s="162"/>
      <c r="F68" s="163" t="s">
        <v>17</v>
      </c>
      <c r="G68" s="164"/>
      <c r="H68" s="164"/>
      <c r="I68" s="164" t="n">
        <f aca="false">'1 1 Pol'!G335</f>
        <v>0</v>
      </c>
      <c r="J68" s="165" t="str">
        <f aca="false">IF(I73=0,"",I68/I73*100)</f>
        <v/>
      </c>
    </row>
    <row r="69" customFormat="false" ht="25.5" hidden="false" customHeight="true" outlineLevel="0" collapsed="false">
      <c r="A69" s="155"/>
      <c r="B69" s="161" t="s">
        <v>88</v>
      </c>
      <c r="C69" s="162" t="s">
        <v>89</v>
      </c>
      <c r="D69" s="162"/>
      <c r="E69" s="162"/>
      <c r="F69" s="163" t="s">
        <v>18</v>
      </c>
      <c r="G69" s="164"/>
      <c r="H69" s="164"/>
      <c r="I69" s="164" t="n">
        <f aca="false">'1 1 Pol'!G340</f>
        <v>0</v>
      </c>
      <c r="J69" s="165" t="str">
        <f aca="false">IF(I73=0,"",I69/I73*100)</f>
        <v/>
      </c>
    </row>
    <row r="70" customFormat="false" ht="25.5" hidden="false" customHeight="true" outlineLevel="0" collapsed="false">
      <c r="A70" s="155"/>
      <c r="B70" s="161" t="s">
        <v>90</v>
      </c>
      <c r="C70" s="162" t="s">
        <v>91</v>
      </c>
      <c r="D70" s="162"/>
      <c r="E70" s="162"/>
      <c r="F70" s="163" t="s">
        <v>18</v>
      </c>
      <c r="G70" s="164"/>
      <c r="H70" s="164"/>
      <c r="I70" s="164" t="n">
        <f aca="false">'1 1 Pol'!G401</f>
        <v>0</v>
      </c>
      <c r="J70" s="165" t="str">
        <f aca="false">IF(I73=0,"",I70/I73*100)</f>
        <v/>
      </c>
    </row>
    <row r="71" customFormat="false" ht="25.5" hidden="false" customHeight="true" outlineLevel="0" collapsed="false">
      <c r="A71" s="155"/>
      <c r="B71" s="161" t="s">
        <v>92</v>
      </c>
      <c r="C71" s="162" t="s">
        <v>93</v>
      </c>
      <c r="D71" s="162"/>
      <c r="E71" s="162"/>
      <c r="F71" s="163" t="s">
        <v>94</v>
      </c>
      <c r="G71" s="164"/>
      <c r="H71" s="164"/>
      <c r="I71" s="164" t="n">
        <f aca="false">'1 1 Pol'!G404</f>
        <v>0</v>
      </c>
      <c r="J71" s="165" t="str">
        <f aca="false">IF(I73=0,"",I71/I73*100)</f>
        <v/>
      </c>
    </row>
    <row r="72" customFormat="false" ht="25.5" hidden="false" customHeight="true" outlineLevel="0" collapsed="false">
      <c r="A72" s="155"/>
      <c r="B72" s="166" t="s">
        <v>19</v>
      </c>
      <c r="C72" s="167" t="s">
        <v>20</v>
      </c>
      <c r="D72" s="167"/>
      <c r="E72" s="167"/>
      <c r="F72" s="168" t="s">
        <v>19</v>
      </c>
      <c r="G72" s="169"/>
      <c r="H72" s="169"/>
      <c r="I72" s="169" t="n">
        <f aca="false">'1 1 Pol'!G412</f>
        <v>0</v>
      </c>
      <c r="J72" s="170" t="str">
        <f aca="false">IF(I73=0,"",I72/I73*100)</f>
        <v/>
      </c>
    </row>
    <row r="73" customFormat="false" ht="25.5" hidden="false" customHeight="true" outlineLevel="0" collapsed="false">
      <c r="A73" s="171"/>
      <c r="B73" s="172" t="s">
        <v>42</v>
      </c>
      <c r="C73" s="172"/>
      <c r="D73" s="173"/>
      <c r="E73" s="173"/>
      <c r="F73" s="174"/>
      <c r="G73" s="175"/>
      <c r="H73" s="175"/>
      <c r="I73" s="175" t="n">
        <f aca="false">SUM(I49:I72)</f>
        <v>0</v>
      </c>
      <c r="J73" s="176" t="n">
        <f aca="false">SUM(J49:J72)</f>
        <v>0</v>
      </c>
    </row>
  </sheetData>
  <mergeCells count="61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G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2.75"/>
  <cols>
    <col collapsed="false" hidden="false" max="1" min="1" style="177" width="4.18367346938776"/>
    <col collapsed="false" hidden="false" max="2" min="2" style="177" width="14.1734693877551"/>
    <col collapsed="false" hidden="false" max="3" min="3" style="178" width="37.7959183673469"/>
    <col collapsed="false" hidden="false" max="4" min="4" style="177" width="4.45408163265306"/>
    <col collapsed="false" hidden="false" max="5" min="5" style="177" width="10.3928571428571"/>
    <col collapsed="false" hidden="false" max="6" min="6" style="177" width="9.71938775510204"/>
    <col collapsed="false" hidden="false" max="7" min="7" style="177" width="12.5561224489796"/>
    <col collapsed="false" hidden="false" max="257" min="8" style="177" width="9.04591836734694"/>
  </cols>
  <sheetData>
    <row r="1" customFormat="false" ht="15.75" hidden="false" customHeight="false" outlineLevel="0" collapsed="false">
      <c r="A1" s="179" t="s">
        <v>95</v>
      </c>
      <c r="B1" s="179"/>
      <c r="C1" s="179"/>
      <c r="D1" s="179"/>
      <c r="E1" s="179"/>
      <c r="F1" s="179"/>
      <c r="G1" s="179"/>
    </row>
    <row r="2" customFormat="false" ht="24.95" hidden="false" customHeight="true" outlineLevel="0" collapsed="false">
      <c r="A2" s="180" t="s">
        <v>96</v>
      </c>
      <c r="B2" s="181"/>
      <c r="C2" s="182"/>
      <c r="D2" s="182"/>
      <c r="E2" s="182"/>
      <c r="F2" s="182"/>
      <c r="G2" s="182"/>
    </row>
    <row r="3" customFormat="false" ht="24.95" hidden="false" customHeight="true" outlineLevel="0" collapsed="false">
      <c r="A3" s="180" t="s">
        <v>97</v>
      </c>
      <c r="B3" s="181"/>
      <c r="C3" s="182"/>
      <c r="D3" s="182"/>
      <c r="E3" s="182"/>
      <c r="F3" s="182"/>
      <c r="G3" s="182"/>
    </row>
    <row r="4" customFormat="false" ht="24.95" hidden="false" customHeight="true" outlineLevel="0" collapsed="false">
      <c r="A4" s="180" t="s">
        <v>98</v>
      </c>
      <c r="B4" s="181"/>
      <c r="C4" s="182"/>
      <c r="D4" s="182"/>
      <c r="E4" s="182"/>
      <c r="F4" s="182"/>
      <c r="G4" s="182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4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/>
  <cols>
    <col collapsed="false" hidden="false" max="1" min="1" style="0" width="4.18367346938776"/>
    <col collapsed="false" hidden="false" max="2" min="2" style="183" width="14.1734693877551"/>
    <col collapsed="false" hidden="false" max="3" min="3" style="183" width="37.7959183673469"/>
    <col collapsed="false" hidden="false" max="4" min="4" style="0" width="4.45408163265306"/>
    <col collapsed="false" hidden="false" max="5" min="5" style="0" width="10.3928571428571"/>
    <col collapsed="false" hidden="false" max="6" min="6" style="0" width="9.71938775510204"/>
    <col collapsed="false" hidden="false" max="7" min="7" style="0" width="12.5561224489796"/>
    <col collapsed="false" hidden="true" max="19" min="8" style="0" width="0"/>
    <col collapsed="false" hidden="false" max="28" min="20" style="0" width="8.50510204081633"/>
    <col collapsed="false" hidden="true" max="39" min="29" style="0" width="0"/>
    <col collapsed="false" hidden="false" max="1025" min="40" style="0" width="8.50510204081633"/>
  </cols>
  <sheetData>
    <row r="1" customFormat="false" ht="15.75" hidden="false" customHeight="true" outlineLevel="0" collapsed="false">
      <c r="A1" s="184" t="s">
        <v>95</v>
      </c>
      <c r="B1" s="184"/>
      <c r="C1" s="184"/>
      <c r="D1" s="184"/>
      <c r="E1" s="184"/>
      <c r="F1" s="184"/>
      <c r="G1" s="184"/>
      <c r="AE1" s="0" t="s">
        <v>99</v>
      </c>
    </row>
    <row r="2" customFormat="false" ht="24.95" hidden="false" customHeight="true" outlineLevel="0" collapsed="false">
      <c r="A2" s="180" t="s">
        <v>96</v>
      </c>
      <c r="B2" s="181"/>
      <c r="C2" s="185" t="s">
        <v>3</v>
      </c>
      <c r="D2" s="185"/>
      <c r="E2" s="185"/>
      <c r="F2" s="185"/>
      <c r="G2" s="185"/>
      <c r="AE2" s="0" t="s">
        <v>100</v>
      </c>
    </row>
    <row r="3" customFormat="false" ht="24.95" hidden="false" customHeight="true" outlineLevel="0" collapsed="false">
      <c r="A3" s="180" t="s">
        <v>97</v>
      </c>
      <c r="B3" s="181"/>
      <c r="C3" s="185" t="s">
        <v>5</v>
      </c>
      <c r="D3" s="185"/>
      <c r="E3" s="185"/>
      <c r="F3" s="185"/>
      <c r="G3" s="185"/>
      <c r="AE3" s="0" t="s">
        <v>101</v>
      </c>
    </row>
    <row r="4" customFormat="false" ht="24.95" hidden="false" customHeight="true" outlineLevel="0" collapsed="false">
      <c r="A4" s="186" t="s">
        <v>98</v>
      </c>
      <c r="B4" s="187"/>
      <c r="C4" s="188" t="s">
        <v>7</v>
      </c>
      <c r="D4" s="188"/>
      <c r="E4" s="188"/>
      <c r="F4" s="188"/>
      <c r="G4" s="188"/>
      <c r="AE4" s="0" t="s">
        <v>102</v>
      </c>
    </row>
    <row r="5" customFormat="false" ht="12.75" hidden="false" customHeight="false" outlineLevel="0" collapsed="false">
      <c r="B5" s="0"/>
      <c r="C5" s="0"/>
      <c r="D5" s="189"/>
    </row>
    <row r="6" customFormat="false" ht="38.25" hidden="false" customHeight="false" outlineLevel="0" collapsed="false">
      <c r="A6" s="190" t="s">
        <v>103</v>
      </c>
      <c r="B6" s="191" t="s">
        <v>104</v>
      </c>
      <c r="C6" s="191" t="s">
        <v>105</v>
      </c>
      <c r="D6" s="192" t="s">
        <v>106</v>
      </c>
      <c r="E6" s="190" t="s">
        <v>107</v>
      </c>
      <c r="F6" s="190" t="s">
        <v>108</v>
      </c>
      <c r="G6" s="190" t="s">
        <v>109</v>
      </c>
      <c r="H6" s="193" t="s">
        <v>110</v>
      </c>
      <c r="I6" s="193" t="s">
        <v>111</v>
      </c>
      <c r="J6" s="193" t="s">
        <v>112</v>
      </c>
      <c r="K6" s="193" t="s">
        <v>113</v>
      </c>
      <c r="L6" s="193" t="s">
        <v>114</v>
      </c>
      <c r="M6" s="193" t="s">
        <v>115</v>
      </c>
      <c r="N6" s="193" t="s">
        <v>116</v>
      </c>
      <c r="O6" s="193" t="s">
        <v>117</v>
      </c>
      <c r="P6" s="193" t="s">
        <v>118</v>
      </c>
      <c r="Q6" s="193" t="s">
        <v>119</v>
      </c>
      <c r="R6" s="193" t="s">
        <v>120</v>
      </c>
      <c r="S6" s="193" t="s">
        <v>121</v>
      </c>
    </row>
    <row r="7" customFormat="false" ht="12.75" hidden="false" customHeight="false" outlineLevel="0" collapsed="false">
      <c r="A7" s="194" t="s">
        <v>122</v>
      </c>
      <c r="B7" s="195" t="s">
        <v>48</v>
      </c>
      <c r="C7" s="196" t="s">
        <v>49</v>
      </c>
      <c r="D7" s="197"/>
      <c r="E7" s="198"/>
      <c r="F7" s="199"/>
      <c r="G7" s="199" t="n">
        <f aca="false">SUM(G8:G35)</f>
        <v>0</v>
      </c>
      <c r="H7" s="199"/>
      <c r="I7" s="199" t="n">
        <f aca="false">SUM(I8:I35)</f>
        <v>0</v>
      </c>
      <c r="J7" s="199"/>
      <c r="K7" s="199" t="n">
        <f aca="false">SUM(K8:K35)</f>
        <v>0</v>
      </c>
      <c r="L7" s="199"/>
      <c r="M7" s="199" t="n">
        <f aca="false">SUM(M8:M35)</f>
        <v>0</v>
      </c>
      <c r="N7" s="199"/>
      <c r="O7" s="199" t="n">
        <f aca="false">SUM(O8:O35)</f>
        <v>15.2</v>
      </c>
      <c r="P7" s="199"/>
      <c r="Q7" s="199" t="n">
        <f aca="false">SUM(Q8:Q35)</f>
        <v>0</v>
      </c>
      <c r="R7" s="199"/>
      <c r="S7" s="199"/>
      <c r="AE7" s="0" t="s">
        <v>123</v>
      </c>
    </row>
    <row r="8" customFormat="false" ht="22.5" hidden="false" customHeight="false" outlineLevel="1" collapsed="false">
      <c r="A8" s="200" t="n">
        <v>1</v>
      </c>
      <c r="B8" s="200" t="s">
        <v>124</v>
      </c>
      <c r="C8" s="201" t="s">
        <v>125</v>
      </c>
      <c r="D8" s="202" t="s">
        <v>126</v>
      </c>
      <c r="E8" s="203" t="n">
        <v>0.1485</v>
      </c>
      <c r="F8" s="204"/>
      <c r="G8" s="205" t="n">
        <f aca="false">ROUND(E8*F8,2)</f>
        <v>0</v>
      </c>
      <c r="H8" s="204"/>
      <c r="I8" s="205" t="n">
        <f aca="false">ROUND(E8*H8,2)</f>
        <v>0</v>
      </c>
      <c r="J8" s="204"/>
      <c r="K8" s="205" t="n">
        <f aca="false">ROUND(E8*J8,2)</f>
        <v>0</v>
      </c>
      <c r="L8" s="205" t="n">
        <v>15</v>
      </c>
      <c r="M8" s="205" t="n">
        <f aca="false">G8*(1+L8/100)</f>
        <v>0</v>
      </c>
      <c r="N8" s="205" t="n">
        <v>1.73916</v>
      </c>
      <c r="O8" s="205" t="n">
        <f aca="false">ROUND(E8*N8,2)</f>
        <v>0.26</v>
      </c>
      <c r="P8" s="205" t="n">
        <v>0</v>
      </c>
      <c r="Q8" s="205" t="n">
        <f aca="false">ROUND(E8*P8,2)</f>
        <v>0</v>
      </c>
      <c r="R8" s="205" t="s">
        <v>127</v>
      </c>
      <c r="S8" s="205" t="s">
        <v>128</v>
      </c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 t="s">
        <v>129</v>
      </c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</row>
    <row r="9" customFormat="false" ht="12.75" hidden="false" customHeight="false" outlineLevel="1" collapsed="false">
      <c r="A9" s="200"/>
      <c r="B9" s="200"/>
      <c r="C9" s="207" t="s">
        <v>130</v>
      </c>
      <c r="D9" s="208"/>
      <c r="E9" s="209" t="n">
        <v>0.1485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 t="s">
        <v>131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customFormat="false" ht="22.5" hidden="false" customHeight="false" outlineLevel="1" collapsed="false">
      <c r="A10" s="200" t="n">
        <v>2</v>
      </c>
      <c r="B10" s="200" t="s">
        <v>132</v>
      </c>
      <c r="C10" s="201" t="s">
        <v>133</v>
      </c>
      <c r="D10" s="202" t="s">
        <v>126</v>
      </c>
      <c r="E10" s="203" t="n">
        <v>0.441</v>
      </c>
      <c r="F10" s="204"/>
      <c r="G10" s="205" t="n">
        <f aca="false">ROUND(E10*F10,2)</f>
        <v>0</v>
      </c>
      <c r="H10" s="204"/>
      <c r="I10" s="205" t="n">
        <f aca="false">ROUND(E10*H10,2)</f>
        <v>0</v>
      </c>
      <c r="J10" s="204"/>
      <c r="K10" s="205" t="n">
        <f aca="false">ROUND(E10*J10,2)</f>
        <v>0</v>
      </c>
      <c r="L10" s="205" t="n">
        <v>15</v>
      </c>
      <c r="M10" s="205" t="n">
        <f aca="false">G10*(1+L10/100)</f>
        <v>0</v>
      </c>
      <c r="N10" s="205" t="n">
        <v>1.73916</v>
      </c>
      <c r="O10" s="205" t="n">
        <f aca="false">ROUND(E10*N10,2)</f>
        <v>0.77</v>
      </c>
      <c r="P10" s="205" t="n">
        <v>0</v>
      </c>
      <c r="Q10" s="205" t="n">
        <f aca="false">ROUND(E10*P10,2)</f>
        <v>0</v>
      </c>
      <c r="R10" s="205" t="s">
        <v>127</v>
      </c>
      <c r="S10" s="205" t="s">
        <v>128</v>
      </c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 t="s">
        <v>129</v>
      </c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customFormat="false" ht="12.75" hidden="false" customHeight="false" outlineLevel="1" collapsed="false">
      <c r="A11" s="200"/>
      <c r="B11" s="200"/>
      <c r="C11" s="207" t="s">
        <v>134</v>
      </c>
      <c r="D11" s="208"/>
      <c r="E11" s="209" t="n">
        <v>0.441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 t="s">
        <v>131</v>
      </c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customFormat="false" ht="12.75" hidden="false" customHeight="false" outlineLevel="1" collapsed="false">
      <c r="A12" s="200" t="n">
        <v>3</v>
      </c>
      <c r="B12" s="200" t="s">
        <v>135</v>
      </c>
      <c r="C12" s="201" t="s">
        <v>136</v>
      </c>
      <c r="D12" s="202" t="s">
        <v>137</v>
      </c>
      <c r="E12" s="203" t="n">
        <v>2</v>
      </c>
      <c r="F12" s="204"/>
      <c r="G12" s="205" t="n">
        <f aca="false">ROUND(E12*F12,2)</f>
        <v>0</v>
      </c>
      <c r="H12" s="204"/>
      <c r="I12" s="205" t="n">
        <f aca="false">ROUND(E12*H12,2)</f>
        <v>0</v>
      </c>
      <c r="J12" s="204"/>
      <c r="K12" s="205" t="n">
        <f aca="false">ROUND(E12*J12,2)</f>
        <v>0</v>
      </c>
      <c r="L12" s="205" t="n">
        <v>15</v>
      </c>
      <c r="M12" s="205" t="n">
        <f aca="false">G12*(1+L12/100)</f>
        <v>0</v>
      </c>
      <c r="N12" s="205" t="n">
        <v>0.01726</v>
      </c>
      <c r="O12" s="205" t="n">
        <f aca="false">ROUND(E12*N12,2)</f>
        <v>0.03</v>
      </c>
      <c r="P12" s="205" t="n">
        <v>0</v>
      </c>
      <c r="Q12" s="205" t="n">
        <f aca="false">ROUND(E12*P12,2)</f>
        <v>0</v>
      </c>
      <c r="R12" s="205" t="s">
        <v>138</v>
      </c>
      <c r="S12" s="205" t="s">
        <v>128</v>
      </c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 t="s">
        <v>129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customFormat="false" ht="12.75" hidden="false" customHeight="false" outlineLevel="1" collapsed="false">
      <c r="A13" s="200" t="n">
        <v>4</v>
      </c>
      <c r="B13" s="200" t="s">
        <v>139</v>
      </c>
      <c r="C13" s="201" t="s">
        <v>140</v>
      </c>
      <c r="D13" s="202" t="s">
        <v>137</v>
      </c>
      <c r="E13" s="203" t="n">
        <v>7</v>
      </c>
      <c r="F13" s="204"/>
      <c r="G13" s="205" t="n">
        <f aca="false">ROUND(E13*F13,2)</f>
        <v>0</v>
      </c>
      <c r="H13" s="204"/>
      <c r="I13" s="205" t="n">
        <f aca="false">ROUND(E13*H13,2)</f>
        <v>0</v>
      </c>
      <c r="J13" s="204"/>
      <c r="K13" s="205" t="n">
        <f aca="false">ROUND(E13*J13,2)</f>
        <v>0</v>
      </c>
      <c r="L13" s="205" t="n">
        <v>15</v>
      </c>
      <c r="M13" s="205" t="n">
        <f aca="false">G13*(1+L13/100)</f>
        <v>0</v>
      </c>
      <c r="N13" s="205" t="n">
        <v>0.02288</v>
      </c>
      <c r="O13" s="205" t="n">
        <f aca="false">ROUND(E13*N13,2)</f>
        <v>0.16</v>
      </c>
      <c r="P13" s="205" t="n">
        <v>0</v>
      </c>
      <c r="Q13" s="205" t="n">
        <f aca="false">ROUND(E13*P13,2)</f>
        <v>0</v>
      </c>
      <c r="R13" s="205" t="s">
        <v>138</v>
      </c>
      <c r="S13" s="205" t="s">
        <v>128</v>
      </c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 t="s">
        <v>129</v>
      </c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customFormat="false" ht="22.5" hidden="false" customHeight="false" outlineLevel="1" collapsed="false">
      <c r="A14" s="200" t="n">
        <v>5</v>
      </c>
      <c r="B14" s="200" t="s">
        <v>141</v>
      </c>
      <c r="C14" s="201" t="s">
        <v>142</v>
      </c>
      <c r="D14" s="202" t="s">
        <v>143</v>
      </c>
      <c r="E14" s="203" t="n">
        <v>0.07992</v>
      </c>
      <c r="F14" s="204"/>
      <c r="G14" s="205" t="n">
        <f aca="false">ROUND(E14*F14,2)</f>
        <v>0</v>
      </c>
      <c r="H14" s="204"/>
      <c r="I14" s="205" t="n">
        <f aca="false">ROUND(E14*H14,2)</f>
        <v>0</v>
      </c>
      <c r="J14" s="204"/>
      <c r="K14" s="205" t="n">
        <f aca="false">ROUND(E14*J14,2)</f>
        <v>0</v>
      </c>
      <c r="L14" s="205" t="n">
        <v>15</v>
      </c>
      <c r="M14" s="205" t="n">
        <f aca="false">G14*(1+L14/100)</f>
        <v>0</v>
      </c>
      <c r="N14" s="205" t="n">
        <v>1.09</v>
      </c>
      <c r="O14" s="205" t="n">
        <f aca="false">ROUND(E14*N14,2)</f>
        <v>0.09</v>
      </c>
      <c r="P14" s="205" t="n">
        <v>0</v>
      </c>
      <c r="Q14" s="205" t="n">
        <f aca="false">ROUND(E14*P14,2)</f>
        <v>0</v>
      </c>
      <c r="R14" s="205" t="s">
        <v>127</v>
      </c>
      <c r="S14" s="205" t="s">
        <v>128</v>
      </c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 t="s">
        <v>144</v>
      </c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customFormat="false" ht="12.75" hidden="false" customHeight="false" outlineLevel="1" collapsed="false">
      <c r="A15" s="200"/>
      <c r="B15" s="200"/>
      <c r="C15" s="207" t="s">
        <v>145</v>
      </c>
      <c r="D15" s="208"/>
      <c r="E15" s="209" t="n">
        <v>0.07992</v>
      </c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 t="s">
        <v>131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customFormat="false" ht="22.5" hidden="false" customHeight="false" outlineLevel="1" collapsed="false">
      <c r="A16" s="200" t="n">
        <v>6</v>
      </c>
      <c r="B16" s="200" t="s">
        <v>146</v>
      </c>
      <c r="C16" s="201" t="s">
        <v>147</v>
      </c>
      <c r="D16" s="202" t="s">
        <v>148</v>
      </c>
      <c r="E16" s="203" t="n">
        <v>2.1</v>
      </c>
      <c r="F16" s="204"/>
      <c r="G16" s="205" t="n">
        <f aca="false">ROUND(E16*F16,2)</f>
        <v>0</v>
      </c>
      <c r="H16" s="204"/>
      <c r="I16" s="205" t="n">
        <f aca="false">ROUND(E16*H16,2)</f>
        <v>0</v>
      </c>
      <c r="J16" s="204"/>
      <c r="K16" s="205" t="n">
        <f aca="false">ROUND(E16*J16,2)</f>
        <v>0</v>
      </c>
      <c r="L16" s="205" t="n">
        <v>15</v>
      </c>
      <c r="M16" s="205" t="n">
        <f aca="false">G16*(1+L16/100)</f>
        <v>0</v>
      </c>
      <c r="N16" s="205" t="n">
        <v>0.25595</v>
      </c>
      <c r="O16" s="205" t="n">
        <f aca="false">ROUND(E16*N16,2)</f>
        <v>0.54</v>
      </c>
      <c r="P16" s="205" t="n">
        <v>0</v>
      </c>
      <c r="Q16" s="205" t="n">
        <f aca="false">ROUND(E16*P16,2)</f>
        <v>0</v>
      </c>
      <c r="R16" s="205" t="s">
        <v>127</v>
      </c>
      <c r="S16" s="205" t="s">
        <v>128</v>
      </c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 t="s">
        <v>129</v>
      </c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customFormat="false" ht="12.75" hidden="false" customHeight="false" outlineLevel="1" collapsed="false">
      <c r="A17" s="200"/>
      <c r="B17" s="200"/>
      <c r="C17" s="207" t="s">
        <v>149</v>
      </c>
      <c r="D17" s="208"/>
      <c r="E17" s="209" t="n">
        <v>2.1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 t="s">
        <v>131</v>
      </c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customFormat="false" ht="12.75" hidden="false" customHeight="false" outlineLevel="1" collapsed="false">
      <c r="A18" s="200" t="n">
        <v>7</v>
      </c>
      <c r="B18" s="200" t="s">
        <v>150</v>
      </c>
      <c r="C18" s="201" t="s">
        <v>151</v>
      </c>
      <c r="D18" s="202" t="s">
        <v>148</v>
      </c>
      <c r="E18" s="203" t="n">
        <v>43.1375</v>
      </c>
      <c r="F18" s="204"/>
      <c r="G18" s="205" t="n">
        <f aca="false">ROUND(E18*F18,2)</f>
        <v>0</v>
      </c>
      <c r="H18" s="204"/>
      <c r="I18" s="205" t="n">
        <f aca="false">ROUND(E18*H18,2)</f>
        <v>0</v>
      </c>
      <c r="J18" s="204"/>
      <c r="K18" s="205" t="n">
        <f aca="false">ROUND(E18*J18,2)</f>
        <v>0</v>
      </c>
      <c r="L18" s="205" t="n">
        <v>15</v>
      </c>
      <c r="M18" s="205" t="n">
        <f aca="false">G18*(1+L18/100)</f>
        <v>0</v>
      </c>
      <c r="N18" s="205" t="n">
        <v>0.09203</v>
      </c>
      <c r="O18" s="205" t="n">
        <f aca="false">ROUND(E18*N18,2)</f>
        <v>3.97</v>
      </c>
      <c r="P18" s="205" t="n">
        <v>0</v>
      </c>
      <c r="Q18" s="205" t="n">
        <f aca="false">ROUND(E18*P18,2)</f>
        <v>0</v>
      </c>
      <c r="R18" s="205" t="s">
        <v>138</v>
      </c>
      <c r="S18" s="205" t="s">
        <v>128</v>
      </c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 t="s">
        <v>129</v>
      </c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customFormat="false" ht="12.75" hidden="false" customHeight="false" outlineLevel="1" collapsed="false">
      <c r="A19" s="200"/>
      <c r="B19" s="200"/>
      <c r="C19" s="207" t="s">
        <v>152</v>
      </c>
      <c r="D19" s="208"/>
      <c r="E19" s="209" t="n">
        <v>43.1375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 t="s">
        <v>131</v>
      </c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customFormat="false" ht="12.75" hidden="false" customHeight="false" outlineLevel="1" collapsed="false">
      <c r="A20" s="200" t="n">
        <v>8</v>
      </c>
      <c r="B20" s="200" t="s">
        <v>153</v>
      </c>
      <c r="C20" s="201" t="s">
        <v>154</v>
      </c>
      <c r="D20" s="202" t="s">
        <v>148</v>
      </c>
      <c r="E20" s="203" t="n">
        <v>62.825</v>
      </c>
      <c r="F20" s="204"/>
      <c r="G20" s="205" t="n">
        <v>0</v>
      </c>
      <c r="H20" s="204"/>
      <c r="I20" s="205" t="n">
        <f aca="false">ROUND(E20*H20,2)</f>
        <v>0</v>
      </c>
      <c r="J20" s="204"/>
      <c r="K20" s="205" t="n">
        <f aca="false">ROUND(E20*J20,2)</f>
        <v>0</v>
      </c>
      <c r="L20" s="205" t="n">
        <v>15</v>
      </c>
      <c r="M20" s="205" t="n">
        <f aca="false">G20*(1+L20/100)</f>
        <v>0</v>
      </c>
      <c r="N20" s="205" t="n">
        <v>0.11666</v>
      </c>
      <c r="O20" s="205" t="n">
        <f aca="false">ROUND(E20*N20,2)</f>
        <v>7.33</v>
      </c>
      <c r="P20" s="205" t="n">
        <v>0</v>
      </c>
      <c r="Q20" s="205" t="n">
        <f aca="false">ROUND(E20*P20,2)</f>
        <v>0</v>
      </c>
      <c r="R20" s="205" t="s">
        <v>138</v>
      </c>
      <c r="S20" s="205" t="s">
        <v>128</v>
      </c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 t="s">
        <v>129</v>
      </c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customFormat="false" ht="22.5" hidden="false" customHeight="false" outlineLevel="1" collapsed="false">
      <c r="A21" s="200"/>
      <c r="B21" s="200"/>
      <c r="C21" s="207" t="s">
        <v>155</v>
      </c>
      <c r="D21" s="208"/>
      <c r="E21" s="209" t="n">
        <v>62.825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 t="s">
        <v>131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customFormat="false" ht="12.75" hidden="false" customHeight="false" outlineLevel="1" collapsed="false">
      <c r="A22" s="200" t="n">
        <v>9</v>
      </c>
      <c r="B22" s="200" t="s">
        <v>156</v>
      </c>
      <c r="C22" s="201" t="s">
        <v>157</v>
      </c>
      <c r="D22" s="202" t="s">
        <v>158</v>
      </c>
      <c r="E22" s="203" t="n">
        <v>49.5</v>
      </c>
      <c r="F22" s="204"/>
      <c r="G22" s="205" t="n">
        <f aca="false">ROUND(E22*F22,2)</f>
        <v>0</v>
      </c>
      <c r="H22" s="204"/>
      <c r="I22" s="205" t="n">
        <f aca="false">ROUND(E22*H22,2)</f>
        <v>0</v>
      </c>
      <c r="J22" s="204"/>
      <c r="K22" s="205" t="n">
        <f aca="false">ROUND(E22*J22,2)</f>
        <v>0</v>
      </c>
      <c r="L22" s="205" t="n">
        <v>15</v>
      </c>
      <c r="M22" s="205" t="n">
        <f aca="false">G22*(1+L22/100)</f>
        <v>0</v>
      </c>
      <c r="N22" s="205" t="n">
        <v>0.00102</v>
      </c>
      <c r="O22" s="205" t="n">
        <f aca="false">ROUND(E22*N22,2)</f>
        <v>0.05</v>
      </c>
      <c r="P22" s="205" t="n">
        <v>0</v>
      </c>
      <c r="Q22" s="205" t="n">
        <f aca="false">ROUND(E22*P22,2)</f>
        <v>0</v>
      </c>
      <c r="R22" s="205" t="s">
        <v>138</v>
      </c>
      <c r="S22" s="205" t="s">
        <v>128</v>
      </c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 t="s">
        <v>144</v>
      </c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customFormat="false" ht="12.75" hidden="false" customHeight="false" outlineLevel="1" collapsed="false">
      <c r="A23" s="200"/>
      <c r="B23" s="200"/>
      <c r="C23" s="207" t="s">
        <v>159</v>
      </c>
      <c r="D23" s="208"/>
      <c r="E23" s="209" t="n">
        <v>49.5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 t="s">
        <v>131</v>
      </c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customFormat="false" ht="12.75" hidden="false" customHeight="false" outlineLevel="1" collapsed="false">
      <c r="A24" s="200" t="n">
        <v>10</v>
      </c>
      <c r="B24" s="200" t="s">
        <v>160</v>
      </c>
      <c r="C24" s="201" t="s">
        <v>161</v>
      </c>
      <c r="D24" s="202" t="s">
        <v>148</v>
      </c>
      <c r="E24" s="203" t="n">
        <v>2.04</v>
      </c>
      <c r="F24" s="204"/>
      <c r="G24" s="205" t="n">
        <f aca="false">ROUND(E24*F24,2)</f>
        <v>0</v>
      </c>
      <c r="H24" s="204"/>
      <c r="I24" s="205" t="n">
        <f aca="false">ROUND(E24*H24,2)</f>
        <v>0</v>
      </c>
      <c r="J24" s="204"/>
      <c r="K24" s="205" t="n">
        <f aca="false">ROUND(E24*J24,2)</f>
        <v>0</v>
      </c>
      <c r="L24" s="205" t="n">
        <v>15</v>
      </c>
      <c r="M24" s="205" t="n">
        <f aca="false">G24*(1+L24/100)</f>
        <v>0</v>
      </c>
      <c r="N24" s="205" t="n">
        <v>0.04682</v>
      </c>
      <c r="O24" s="205" t="n">
        <f aca="false">ROUND(E24*N24,2)</f>
        <v>0.1</v>
      </c>
      <c r="P24" s="205" t="n">
        <v>0</v>
      </c>
      <c r="Q24" s="205" t="n">
        <f aca="false">ROUND(E24*P24,2)</f>
        <v>0</v>
      </c>
      <c r="R24" s="205" t="s">
        <v>138</v>
      </c>
      <c r="S24" s="205" t="s">
        <v>128</v>
      </c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 t="s">
        <v>129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customFormat="false" ht="12.75" hidden="false" customHeight="false" outlineLevel="1" collapsed="false">
      <c r="A25" s="200"/>
      <c r="B25" s="200"/>
      <c r="C25" s="207" t="s">
        <v>162</v>
      </c>
      <c r="D25" s="208"/>
      <c r="E25" s="209" t="n">
        <v>0.9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 t="s">
        <v>131</v>
      </c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customFormat="false" ht="12.75" hidden="false" customHeight="false" outlineLevel="1" collapsed="false">
      <c r="A26" s="200"/>
      <c r="B26" s="200"/>
      <c r="C26" s="207" t="s">
        <v>163</v>
      </c>
      <c r="D26" s="208"/>
      <c r="E26" s="209" t="n">
        <v>1.14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 t="s">
        <v>131</v>
      </c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customFormat="false" ht="12.75" hidden="false" customHeight="false" outlineLevel="1" collapsed="false">
      <c r="A27" s="200" t="n">
        <v>11</v>
      </c>
      <c r="B27" s="200" t="s">
        <v>164</v>
      </c>
      <c r="C27" s="201" t="s">
        <v>165</v>
      </c>
      <c r="D27" s="202" t="s">
        <v>148</v>
      </c>
      <c r="E27" s="203" t="n">
        <v>2.25</v>
      </c>
      <c r="F27" s="204"/>
      <c r="G27" s="205" t="n">
        <f aca="false">ROUND(E27*F27,2)</f>
        <v>0</v>
      </c>
      <c r="H27" s="204"/>
      <c r="I27" s="205" t="n">
        <f aca="false">ROUND(E27*H27,2)</f>
        <v>0</v>
      </c>
      <c r="J27" s="204"/>
      <c r="K27" s="205" t="n">
        <f aca="false">ROUND(E27*J27,2)</f>
        <v>0</v>
      </c>
      <c r="L27" s="205" t="n">
        <v>15</v>
      </c>
      <c r="M27" s="205" t="n">
        <f aca="false">G27*(1+L27/100)</f>
        <v>0</v>
      </c>
      <c r="N27" s="205" t="n">
        <v>0.08732</v>
      </c>
      <c r="O27" s="205" t="n">
        <f aca="false">ROUND(E27*N27,2)</f>
        <v>0.2</v>
      </c>
      <c r="P27" s="205" t="n">
        <v>0</v>
      </c>
      <c r="Q27" s="205" t="n">
        <f aca="false">ROUND(E27*P27,2)</f>
        <v>0</v>
      </c>
      <c r="R27" s="205" t="s">
        <v>138</v>
      </c>
      <c r="S27" s="205" t="s">
        <v>128</v>
      </c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 t="s">
        <v>129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customFormat="false" ht="12.75" hidden="false" customHeight="false" outlineLevel="1" collapsed="false">
      <c r="A28" s="200"/>
      <c r="B28" s="200"/>
      <c r="C28" s="207" t="s">
        <v>166</v>
      </c>
      <c r="D28" s="208"/>
      <c r="E28" s="209" t="n">
        <v>2.25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 t="s">
        <v>131</v>
      </c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customFormat="false" ht="12.75" hidden="false" customHeight="false" outlineLevel="1" collapsed="false">
      <c r="A29" s="200" t="n">
        <v>12</v>
      </c>
      <c r="B29" s="200" t="s">
        <v>167</v>
      </c>
      <c r="C29" s="201" t="s">
        <v>168</v>
      </c>
      <c r="D29" s="202" t="s">
        <v>148</v>
      </c>
      <c r="E29" s="203" t="n">
        <v>35.1625</v>
      </c>
      <c r="F29" s="204"/>
      <c r="G29" s="205" t="n">
        <f aca="false">ROUND(E29*F29,2)</f>
        <v>0</v>
      </c>
      <c r="H29" s="204"/>
      <c r="I29" s="205" t="n">
        <f aca="false">ROUND(E29*H29,2)</f>
        <v>0</v>
      </c>
      <c r="J29" s="204"/>
      <c r="K29" s="205" t="n">
        <f aca="false">ROUND(E29*J29,2)</f>
        <v>0</v>
      </c>
      <c r="L29" s="205" t="n">
        <v>15</v>
      </c>
      <c r="M29" s="205" t="n">
        <f aca="false">G29*(1+L29/100)</f>
        <v>0</v>
      </c>
      <c r="N29" s="205" t="n">
        <v>0.00257</v>
      </c>
      <c r="O29" s="205" t="n">
        <f aca="false">ROUND(E29*N29,2)</f>
        <v>0.09</v>
      </c>
      <c r="P29" s="205" t="n">
        <v>0</v>
      </c>
      <c r="Q29" s="205" t="n">
        <f aca="false">ROUND(E29*P29,2)</f>
        <v>0</v>
      </c>
      <c r="R29" s="205" t="s">
        <v>138</v>
      </c>
      <c r="S29" s="205" t="s">
        <v>128</v>
      </c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 t="s">
        <v>129</v>
      </c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customFormat="false" ht="12.75" hidden="false" customHeight="false" outlineLevel="1" collapsed="false">
      <c r="A30" s="200"/>
      <c r="B30" s="200"/>
      <c r="C30" s="207" t="s">
        <v>169</v>
      </c>
      <c r="D30" s="208"/>
      <c r="E30" s="209" t="n">
        <v>35.1625</v>
      </c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 t="s">
        <v>131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customFormat="false" ht="12.75" hidden="false" customHeight="false" outlineLevel="1" collapsed="false">
      <c r="A31" s="200" t="n">
        <v>13</v>
      </c>
      <c r="B31" s="200" t="s">
        <v>170</v>
      </c>
      <c r="C31" s="201" t="s">
        <v>171</v>
      </c>
      <c r="D31" s="202" t="s">
        <v>137</v>
      </c>
      <c r="E31" s="203" t="n">
        <v>16</v>
      </c>
      <c r="F31" s="204"/>
      <c r="G31" s="205" t="n">
        <f aca="false">ROUND(E31*F31,2)</f>
        <v>0</v>
      </c>
      <c r="H31" s="204"/>
      <c r="I31" s="205" t="n">
        <f aca="false">ROUND(E31*H31,2)</f>
        <v>0</v>
      </c>
      <c r="J31" s="204"/>
      <c r="K31" s="205" t="n">
        <f aca="false">ROUND(E31*J31,2)</f>
        <v>0</v>
      </c>
      <c r="L31" s="205" t="n">
        <v>15</v>
      </c>
      <c r="M31" s="205" t="n">
        <f aca="false">G31*(1+L31/100)</f>
        <v>0</v>
      </c>
      <c r="N31" s="205" t="n">
        <v>0.07487</v>
      </c>
      <c r="O31" s="205" t="n">
        <f aca="false">ROUND(E31*N31,2)</f>
        <v>1.2</v>
      </c>
      <c r="P31" s="205" t="n">
        <v>0</v>
      </c>
      <c r="Q31" s="205" t="n">
        <f aca="false">ROUND(E31*P31,2)</f>
        <v>0</v>
      </c>
      <c r="R31" s="205" t="s">
        <v>127</v>
      </c>
      <c r="S31" s="205" t="s">
        <v>128</v>
      </c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 t="s">
        <v>129</v>
      </c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customFormat="false" ht="22.5" hidden="false" customHeight="false" outlineLevel="1" collapsed="false">
      <c r="A32" s="200" t="n">
        <v>14</v>
      </c>
      <c r="B32" s="200" t="s">
        <v>172</v>
      </c>
      <c r="C32" s="201" t="s">
        <v>173</v>
      </c>
      <c r="D32" s="202" t="s">
        <v>126</v>
      </c>
      <c r="E32" s="203" t="n">
        <v>0.162</v>
      </c>
      <c r="F32" s="204"/>
      <c r="G32" s="205" t="n">
        <f aca="false">ROUND(E32*F32,2)</f>
        <v>0</v>
      </c>
      <c r="H32" s="204"/>
      <c r="I32" s="205" t="n">
        <f aca="false">ROUND(E32*H32,2)</f>
        <v>0</v>
      </c>
      <c r="J32" s="204"/>
      <c r="K32" s="205" t="n">
        <f aca="false">ROUND(E32*J32,2)</f>
        <v>0</v>
      </c>
      <c r="L32" s="205" t="n">
        <v>15</v>
      </c>
      <c r="M32" s="205" t="n">
        <f aca="false">G32*(1+L32/100)</f>
        <v>0</v>
      </c>
      <c r="N32" s="205" t="n">
        <v>1.796</v>
      </c>
      <c r="O32" s="205" t="n">
        <f aca="false">ROUND(E32*N32,2)</f>
        <v>0.29</v>
      </c>
      <c r="P32" s="205" t="n">
        <v>0</v>
      </c>
      <c r="Q32" s="205" t="n">
        <f aca="false">ROUND(E32*P32,2)</f>
        <v>0</v>
      </c>
      <c r="R32" s="205"/>
      <c r="S32" s="205" t="s">
        <v>128</v>
      </c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 t="s">
        <v>129</v>
      </c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customFormat="false" ht="12.75" hidden="false" customHeight="false" outlineLevel="1" collapsed="false">
      <c r="A33" s="200"/>
      <c r="B33" s="200"/>
      <c r="C33" s="207" t="s">
        <v>174</v>
      </c>
      <c r="D33" s="208"/>
      <c r="E33" s="209" t="n">
        <v>0.162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 t="s">
        <v>131</v>
      </c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customFormat="false" ht="22.5" hidden="false" customHeight="false" outlineLevel="1" collapsed="false">
      <c r="A34" s="200" t="n">
        <v>15</v>
      </c>
      <c r="B34" s="200" t="s">
        <v>175</v>
      </c>
      <c r="C34" s="201" t="s">
        <v>176</v>
      </c>
      <c r="D34" s="202" t="s">
        <v>148</v>
      </c>
      <c r="E34" s="203" t="n">
        <v>0.72</v>
      </c>
      <c r="F34" s="204"/>
      <c r="G34" s="205" t="n">
        <f aca="false">ROUND(E34*F34,2)</f>
        <v>0</v>
      </c>
      <c r="H34" s="204"/>
      <c r="I34" s="205" t="n">
        <f aca="false">ROUND(E34*H34,2)</f>
        <v>0</v>
      </c>
      <c r="J34" s="204"/>
      <c r="K34" s="205" t="n">
        <f aca="false">ROUND(E34*J34,2)</f>
        <v>0</v>
      </c>
      <c r="L34" s="205" t="n">
        <v>15</v>
      </c>
      <c r="M34" s="205" t="n">
        <f aca="false">G34*(1+L34/100)</f>
        <v>0</v>
      </c>
      <c r="N34" s="205" t="n">
        <v>0.1656</v>
      </c>
      <c r="O34" s="205" t="n">
        <f aca="false">ROUND(E34*N34,2)</f>
        <v>0.12</v>
      </c>
      <c r="P34" s="205" t="n">
        <v>0</v>
      </c>
      <c r="Q34" s="205" t="n">
        <f aca="false">ROUND(E34*P34,2)</f>
        <v>0</v>
      </c>
      <c r="R34" s="205"/>
      <c r="S34" s="205" t="s">
        <v>128</v>
      </c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 t="s">
        <v>129</v>
      </c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customFormat="false" ht="12.75" hidden="false" customHeight="false" outlineLevel="1" collapsed="false">
      <c r="A35" s="200"/>
      <c r="B35" s="200"/>
      <c r="C35" s="207" t="s">
        <v>177</v>
      </c>
      <c r="D35" s="208"/>
      <c r="E35" s="209" t="n">
        <v>0.72</v>
      </c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 t="s">
        <v>131</v>
      </c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customFormat="false" ht="12.75" hidden="false" customHeight="false" outlineLevel="0" collapsed="false">
      <c r="A36" s="210" t="s">
        <v>122</v>
      </c>
      <c r="B36" s="210" t="s">
        <v>50</v>
      </c>
      <c r="C36" s="211" t="s">
        <v>51</v>
      </c>
      <c r="D36" s="212"/>
      <c r="E36" s="213"/>
      <c r="F36" s="214"/>
      <c r="G36" s="214" t="n">
        <f aca="false">SUM(G37:G52)</f>
        <v>0</v>
      </c>
      <c r="H36" s="214"/>
      <c r="I36" s="214" t="n">
        <f aca="false">SUM(I37:I52)</f>
        <v>0</v>
      </c>
      <c r="J36" s="214"/>
      <c r="K36" s="214" t="n">
        <f aca="false">SUM(K37:K52)</f>
        <v>0</v>
      </c>
      <c r="L36" s="214"/>
      <c r="M36" s="214" t="n">
        <f aca="false">SUM(M37:M52)</f>
        <v>0</v>
      </c>
      <c r="N36" s="214"/>
      <c r="O36" s="214" t="n">
        <f aca="false">SUM(O37:O52)</f>
        <v>4.52</v>
      </c>
      <c r="P36" s="214"/>
      <c r="Q36" s="214" t="n">
        <f aca="false">SUM(Q37:Q52)</f>
        <v>0</v>
      </c>
      <c r="R36" s="214"/>
      <c r="S36" s="214"/>
      <c r="AE36" s="0" t="s">
        <v>123</v>
      </c>
    </row>
    <row r="37" customFormat="false" ht="22.5" hidden="false" customHeight="false" outlineLevel="1" collapsed="false">
      <c r="A37" s="200" t="n">
        <v>16</v>
      </c>
      <c r="B37" s="200" t="s">
        <v>178</v>
      </c>
      <c r="C37" s="201" t="s">
        <v>179</v>
      </c>
      <c r="D37" s="202" t="s">
        <v>148</v>
      </c>
      <c r="E37" s="203" t="n">
        <v>19.7</v>
      </c>
      <c r="F37" s="204"/>
      <c r="G37" s="205" t="n">
        <f aca="false">ROUND(E37*F37,2)</f>
        <v>0</v>
      </c>
      <c r="H37" s="204"/>
      <c r="I37" s="205" t="n">
        <f aca="false">ROUND(E37*H37,2)</f>
        <v>0</v>
      </c>
      <c r="J37" s="204"/>
      <c r="K37" s="205" t="n">
        <f aca="false">ROUND(E37*J37,2)</f>
        <v>0</v>
      </c>
      <c r="L37" s="205" t="n">
        <v>15</v>
      </c>
      <c r="M37" s="205" t="n">
        <f aca="false">G37*(1+L37/100)</f>
        <v>0</v>
      </c>
      <c r="N37" s="205" t="n">
        <v>0.02508</v>
      </c>
      <c r="O37" s="205" t="n">
        <f aca="false">ROUND(E37*N37,2)</f>
        <v>0.49</v>
      </c>
      <c r="P37" s="205" t="n">
        <v>0</v>
      </c>
      <c r="Q37" s="205" t="n">
        <f aca="false">ROUND(E37*P37,2)</f>
        <v>0</v>
      </c>
      <c r="R37" s="205" t="s">
        <v>138</v>
      </c>
      <c r="S37" s="205" t="s">
        <v>128</v>
      </c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 t="s">
        <v>129</v>
      </c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customFormat="false" ht="12.75" hidden="false" customHeight="false" outlineLevel="1" collapsed="false">
      <c r="A38" s="200"/>
      <c r="B38" s="200"/>
      <c r="C38" s="207" t="s">
        <v>180</v>
      </c>
      <c r="D38" s="208"/>
      <c r="E38" s="209" t="n">
        <v>19.7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 t="s">
        <v>131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customFormat="false" ht="22.5" hidden="false" customHeight="false" outlineLevel="1" collapsed="false">
      <c r="A39" s="200" t="n">
        <v>17</v>
      </c>
      <c r="B39" s="200" t="s">
        <v>181</v>
      </c>
      <c r="C39" s="201" t="s">
        <v>182</v>
      </c>
      <c r="D39" s="202" t="s">
        <v>148</v>
      </c>
      <c r="E39" s="203" t="n">
        <v>19.7</v>
      </c>
      <c r="F39" s="204"/>
      <c r="G39" s="205" t="n">
        <f aca="false">ROUND(E39*F39,2)</f>
        <v>0</v>
      </c>
      <c r="H39" s="204"/>
      <c r="I39" s="205" t="n">
        <f aca="false">ROUND(E39*H39,2)</f>
        <v>0</v>
      </c>
      <c r="J39" s="204"/>
      <c r="K39" s="205" t="n">
        <f aca="false">ROUND(E39*J39,2)</f>
        <v>0</v>
      </c>
      <c r="L39" s="205" t="n">
        <v>15</v>
      </c>
      <c r="M39" s="205" t="n">
        <f aca="false">G39*(1+L39/100)</f>
        <v>0</v>
      </c>
      <c r="N39" s="205" t="n">
        <v>0.01782</v>
      </c>
      <c r="O39" s="205" t="n">
        <f aca="false">ROUND(E39*N39,2)</f>
        <v>0.35</v>
      </c>
      <c r="P39" s="205" t="n">
        <v>0</v>
      </c>
      <c r="Q39" s="205" t="n">
        <f aca="false">ROUND(E39*P39,2)</f>
        <v>0</v>
      </c>
      <c r="R39" s="205" t="s">
        <v>138</v>
      </c>
      <c r="S39" s="205" t="s">
        <v>128</v>
      </c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 t="s">
        <v>129</v>
      </c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customFormat="false" ht="22.5" hidden="false" customHeight="false" outlineLevel="1" collapsed="false">
      <c r="A40" s="200" t="n">
        <v>18</v>
      </c>
      <c r="B40" s="200" t="s">
        <v>183</v>
      </c>
      <c r="C40" s="201" t="s">
        <v>184</v>
      </c>
      <c r="D40" s="202" t="s">
        <v>148</v>
      </c>
      <c r="E40" s="203" t="n">
        <v>134.98</v>
      </c>
      <c r="F40" s="204"/>
      <c r="G40" s="205" t="n">
        <f aca="false">ROUND(E40*F40,2)</f>
        <v>0</v>
      </c>
      <c r="H40" s="204"/>
      <c r="I40" s="205" t="n">
        <f aca="false">ROUND(E40*H40,2)</f>
        <v>0</v>
      </c>
      <c r="J40" s="204"/>
      <c r="K40" s="205" t="n">
        <f aca="false">ROUND(E40*J40,2)</f>
        <v>0</v>
      </c>
      <c r="L40" s="205" t="n">
        <v>15</v>
      </c>
      <c r="M40" s="205" t="n">
        <f aca="false">G40*(1+L40/100)</f>
        <v>0</v>
      </c>
      <c r="N40" s="205" t="n">
        <v>0.02017</v>
      </c>
      <c r="O40" s="205" t="n">
        <f aca="false">ROUND(E40*N40,2)</f>
        <v>2.72</v>
      </c>
      <c r="P40" s="205" t="n">
        <v>0</v>
      </c>
      <c r="Q40" s="205" t="n">
        <f aca="false">ROUND(E40*P40,2)</f>
        <v>0</v>
      </c>
      <c r="R40" s="205" t="s">
        <v>138</v>
      </c>
      <c r="S40" s="205" t="s">
        <v>128</v>
      </c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 t="s">
        <v>129</v>
      </c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customFormat="false" ht="12.75" hidden="false" customHeight="false" outlineLevel="1" collapsed="false">
      <c r="A41" s="200"/>
      <c r="B41" s="200"/>
      <c r="C41" s="207" t="s">
        <v>185</v>
      </c>
      <c r="D41" s="208"/>
      <c r="E41" s="209" t="n">
        <v>88.55</v>
      </c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 t="s">
        <v>131</v>
      </c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customFormat="false" ht="12.75" hidden="false" customHeight="false" outlineLevel="1" collapsed="false">
      <c r="A42" s="200"/>
      <c r="B42" s="200"/>
      <c r="C42" s="207" t="s">
        <v>186</v>
      </c>
      <c r="D42" s="208"/>
      <c r="E42" s="209" t="n">
        <v>46.43</v>
      </c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 t="s">
        <v>131</v>
      </c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customFormat="false" ht="22.5" hidden="false" customHeight="false" outlineLevel="1" collapsed="false">
      <c r="A43" s="200" t="n">
        <v>19</v>
      </c>
      <c r="B43" s="200" t="s">
        <v>187</v>
      </c>
      <c r="C43" s="201" t="s">
        <v>188</v>
      </c>
      <c r="D43" s="202" t="s">
        <v>148</v>
      </c>
      <c r="E43" s="203" t="n">
        <v>13.7</v>
      </c>
      <c r="F43" s="204"/>
      <c r="G43" s="205" t="n">
        <f aca="false">ROUND(E43*F43,2)</f>
        <v>0</v>
      </c>
      <c r="H43" s="204"/>
      <c r="I43" s="205" t="n">
        <f aca="false">ROUND(E43*H43,2)</f>
        <v>0</v>
      </c>
      <c r="J43" s="204"/>
      <c r="K43" s="205" t="n">
        <f aca="false">ROUND(E43*J43,2)</f>
        <v>0</v>
      </c>
      <c r="L43" s="205" t="n">
        <v>15</v>
      </c>
      <c r="M43" s="205" t="n">
        <f aca="false">G43*(1+L43/100)</f>
        <v>0</v>
      </c>
      <c r="N43" s="205" t="n">
        <v>0.02017</v>
      </c>
      <c r="O43" s="205" t="n">
        <f aca="false">ROUND(E43*N43,2)</f>
        <v>0.28</v>
      </c>
      <c r="P43" s="205" t="n">
        <v>0</v>
      </c>
      <c r="Q43" s="205" t="n">
        <f aca="false">ROUND(E43*P43,2)</f>
        <v>0</v>
      </c>
      <c r="R43" s="205" t="s">
        <v>138</v>
      </c>
      <c r="S43" s="205" t="s">
        <v>128</v>
      </c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 t="s">
        <v>129</v>
      </c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customFormat="false" ht="12.75" hidden="false" customHeight="false" outlineLevel="1" collapsed="false">
      <c r="A44" s="200"/>
      <c r="B44" s="200"/>
      <c r="C44" s="207" t="s">
        <v>189</v>
      </c>
      <c r="D44" s="208"/>
      <c r="E44" s="209" t="n">
        <v>13.7</v>
      </c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 t="s">
        <v>131</v>
      </c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customFormat="false" ht="22.5" hidden="false" customHeight="false" outlineLevel="1" collapsed="false">
      <c r="A45" s="200" t="n">
        <v>20</v>
      </c>
      <c r="B45" s="200" t="s">
        <v>190</v>
      </c>
      <c r="C45" s="201" t="s">
        <v>191</v>
      </c>
      <c r="D45" s="202" t="s">
        <v>148</v>
      </c>
      <c r="E45" s="203" t="n">
        <v>32.75</v>
      </c>
      <c r="F45" s="204"/>
      <c r="G45" s="205" t="n">
        <f aca="false">ROUND(E45*F45,2)</f>
        <v>0</v>
      </c>
      <c r="H45" s="204"/>
      <c r="I45" s="205" t="n">
        <f aca="false">ROUND(E45*H45,2)</f>
        <v>0</v>
      </c>
      <c r="J45" s="204"/>
      <c r="K45" s="205" t="n">
        <f aca="false">ROUND(E45*J45,2)</f>
        <v>0</v>
      </c>
      <c r="L45" s="205" t="n">
        <v>15</v>
      </c>
      <c r="M45" s="205" t="n">
        <f aca="false">G45*(1+L45/100)</f>
        <v>0</v>
      </c>
      <c r="N45" s="205" t="n">
        <v>0.01974</v>
      </c>
      <c r="O45" s="205" t="n">
        <f aca="false">ROUND(E45*N45,2)</f>
        <v>0.65</v>
      </c>
      <c r="P45" s="205" t="n">
        <v>0</v>
      </c>
      <c r="Q45" s="205" t="n">
        <f aca="false">ROUND(E45*P45,2)</f>
        <v>0</v>
      </c>
      <c r="R45" s="205" t="s">
        <v>138</v>
      </c>
      <c r="S45" s="205" t="s">
        <v>128</v>
      </c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 t="s">
        <v>129</v>
      </c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customFormat="false" ht="12.75" hidden="false" customHeight="false" outlineLevel="1" collapsed="false">
      <c r="A46" s="200"/>
      <c r="B46" s="200"/>
      <c r="C46" s="207" t="s">
        <v>192</v>
      </c>
      <c r="D46" s="208"/>
      <c r="E46" s="209" t="n">
        <v>32.75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 t="s">
        <v>131</v>
      </c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customFormat="false" ht="12.75" hidden="false" customHeight="false" outlineLevel="1" collapsed="false">
      <c r="A47" s="200" t="n">
        <v>21</v>
      </c>
      <c r="B47" s="200" t="s">
        <v>193</v>
      </c>
      <c r="C47" s="201" t="s">
        <v>194</v>
      </c>
      <c r="D47" s="202" t="s">
        <v>137</v>
      </c>
      <c r="E47" s="203" t="n">
        <v>5</v>
      </c>
      <c r="F47" s="204"/>
      <c r="G47" s="205" t="n">
        <f aca="false">ROUND(E47*F47,2)</f>
        <v>0</v>
      </c>
      <c r="H47" s="204"/>
      <c r="I47" s="205" t="n">
        <f aca="false">ROUND(E47*H47,2)</f>
        <v>0</v>
      </c>
      <c r="J47" s="204"/>
      <c r="K47" s="205" t="n">
        <f aca="false">ROUND(E47*J47,2)</f>
        <v>0</v>
      </c>
      <c r="L47" s="205" t="n">
        <v>15</v>
      </c>
      <c r="M47" s="205" t="n">
        <f aca="false">G47*(1+L47/100)</f>
        <v>0</v>
      </c>
      <c r="N47" s="205" t="n">
        <v>0</v>
      </c>
      <c r="O47" s="205" t="n">
        <f aca="false">ROUND(E47*N47,2)</f>
        <v>0</v>
      </c>
      <c r="P47" s="205" t="n">
        <v>0</v>
      </c>
      <c r="Q47" s="205" t="n">
        <f aca="false">ROUND(E47*P47,2)</f>
        <v>0</v>
      </c>
      <c r="R47" s="205" t="s">
        <v>138</v>
      </c>
      <c r="S47" s="205" t="s">
        <v>128</v>
      </c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 t="s">
        <v>129</v>
      </c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customFormat="false" ht="22.5" hidden="false" customHeight="false" outlineLevel="1" collapsed="false">
      <c r="A48" s="200" t="n">
        <v>22</v>
      </c>
      <c r="B48" s="200" t="s">
        <v>195</v>
      </c>
      <c r="C48" s="201" t="s">
        <v>196</v>
      </c>
      <c r="D48" s="202" t="s">
        <v>148</v>
      </c>
      <c r="E48" s="203" t="n">
        <v>148.68</v>
      </c>
      <c r="F48" s="204"/>
      <c r="G48" s="205" t="n">
        <f aca="false">ROUND(E48*F48,2)</f>
        <v>0</v>
      </c>
      <c r="H48" s="204"/>
      <c r="I48" s="205" t="n">
        <f aca="false">ROUND(E48*H48,2)</f>
        <v>0</v>
      </c>
      <c r="J48" s="204"/>
      <c r="K48" s="205" t="n">
        <f aca="false">ROUND(E48*J48,2)</f>
        <v>0</v>
      </c>
      <c r="L48" s="205" t="n">
        <v>15</v>
      </c>
      <c r="M48" s="205" t="n">
        <f aca="false">G48*(1+L48/100)</f>
        <v>0</v>
      </c>
      <c r="N48" s="205" t="n">
        <v>0.00017</v>
      </c>
      <c r="O48" s="205" t="n">
        <f aca="false">ROUND(E48*N48,2)</f>
        <v>0.03</v>
      </c>
      <c r="P48" s="205" t="n">
        <v>0</v>
      </c>
      <c r="Q48" s="205" t="n">
        <f aca="false">ROUND(E48*P48,2)</f>
        <v>0</v>
      </c>
      <c r="R48" s="205" t="s">
        <v>197</v>
      </c>
      <c r="S48" s="205" t="s">
        <v>128</v>
      </c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 t="s">
        <v>129</v>
      </c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customFormat="false" ht="12.75" hidden="false" customHeight="false" outlineLevel="1" collapsed="false">
      <c r="A49" s="200"/>
      <c r="B49" s="200"/>
      <c r="C49" s="207" t="s">
        <v>185</v>
      </c>
      <c r="D49" s="208"/>
      <c r="E49" s="209" t="n">
        <v>88.55</v>
      </c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 t="s">
        <v>131</v>
      </c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customFormat="false" ht="12.75" hidden="false" customHeight="false" outlineLevel="1" collapsed="false">
      <c r="A50" s="200"/>
      <c r="B50" s="200"/>
      <c r="C50" s="207" t="s">
        <v>198</v>
      </c>
      <c r="D50" s="208"/>
      <c r="E50" s="209" t="n">
        <v>60.13</v>
      </c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 t="s">
        <v>131</v>
      </c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customFormat="false" ht="22.5" hidden="false" customHeight="false" outlineLevel="1" collapsed="false">
      <c r="A51" s="200" t="n">
        <v>23</v>
      </c>
      <c r="B51" s="200" t="s">
        <v>199</v>
      </c>
      <c r="C51" s="201" t="s">
        <v>200</v>
      </c>
      <c r="D51" s="202" t="s">
        <v>148</v>
      </c>
      <c r="E51" s="203" t="n">
        <v>19.7</v>
      </c>
      <c r="F51" s="204"/>
      <c r="G51" s="205" t="n">
        <f aca="false">ROUND(E51*F51,2)</f>
        <v>0</v>
      </c>
      <c r="H51" s="204"/>
      <c r="I51" s="205" t="n">
        <f aca="false">ROUND(E51*H51,2)</f>
        <v>0</v>
      </c>
      <c r="J51" s="204"/>
      <c r="K51" s="205" t="n">
        <f aca="false">ROUND(E51*J51,2)</f>
        <v>0</v>
      </c>
      <c r="L51" s="205" t="n">
        <v>15</v>
      </c>
      <c r="M51" s="205" t="n">
        <f aca="false">G51*(1+L51/100)</f>
        <v>0</v>
      </c>
      <c r="N51" s="205" t="n">
        <v>0.00017</v>
      </c>
      <c r="O51" s="205" t="n">
        <f aca="false">ROUND(E51*N51,2)</f>
        <v>0</v>
      </c>
      <c r="P51" s="205" t="n">
        <v>0</v>
      </c>
      <c r="Q51" s="205" t="n">
        <f aca="false">ROUND(E51*P51,2)</f>
        <v>0</v>
      </c>
      <c r="R51" s="205" t="s">
        <v>197</v>
      </c>
      <c r="S51" s="205" t="s">
        <v>128</v>
      </c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 t="s">
        <v>129</v>
      </c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customFormat="false" ht="12.75" hidden="false" customHeight="false" outlineLevel="1" collapsed="false">
      <c r="A52" s="200"/>
      <c r="B52" s="200"/>
      <c r="C52" s="207" t="s">
        <v>180</v>
      </c>
      <c r="D52" s="208"/>
      <c r="E52" s="209" t="n">
        <v>19.7</v>
      </c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 t="s">
        <v>131</v>
      </c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customFormat="false" ht="12.75" hidden="false" customHeight="false" outlineLevel="0" collapsed="false">
      <c r="A53" s="210" t="s">
        <v>122</v>
      </c>
      <c r="B53" s="210" t="s">
        <v>52</v>
      </c>
      <c r="C53" s="211" t="s">
        <v>53</v>
      </c>
      <c r="D53" s="212"/>
      <c r="E53" s="213"/>
      <c r="F53" s="214"/>
      <c r="G53" s="214" t="n">
        <f aca="false">SUM(G54:G83)</f>
        <v>0</v>
      </c>
      <c r="H53" s="214"/>
      <c r="I53" s="214" t="n">
        <f aca="false">SUM(I54:I83)</f>
        <v>0</v>
      </c>
      <c r="J53" s="214"/>
      <c r="K53" s="214" t="n">
        <f aca="false">SUM(K54:K83)</f>
        <v>0</v>
      </c>
      <c r="L53" s="214"/>
      <c r="M53" s="214" t="n">
        <f aca="false">SUM(M54:M83)</f>
        <v>0</v>
      </c>
      <c r="N53" s="214"/>
      <c r="O53" s="214" t="n">
        <f aca="false">SUM(O54:O83)</f>
        <v>7.81</v>
      </c>
      <c r="P53" s="214"/>
      <c r="Q53" s="214" t="n">
        <f aca="false">SUM(Q54:Q83)</f>
        <v>0</v>
      </c>
      <c r="R53" s="214"/>
      <c r="S53" s="214"/>
      <c r="AE53" s="0" t="s">
        <v>123</v>
      </c>
    </row>
    <row r="54" customFormat="false" ht="22.5" hidden="false" customHeight="false" outlineLevel="1" collapsed="false">
      <c r="A54" s="200" t="n">
        <v>24</v>
      </c>
      <c r="B54" s="200" t="s">
        <v>201</v>
      </c>
      <c r="C54" s="201" t="s">
        <v>202</v>
      </c>
      <c r="D54" s="202" t="s">
        <v>148</v>
      </c>
      <c r="E54" s="203" t="n">
        <v>6</v>
      </c>
      <c r="F54" s="204"/>
      <c r="G54" s="205" t="n">
        <f aca="false">ROUND(E54*F54,2)</f>
        <v>0</v>
      </c>
      <c r="H54" s="204"/>
      <c r="I54" s="205" t="n">
        <f aca="false">ROUND(E54*H54,2)</f>
        <v>0</v>
      </c>
      <c r="J54" s="204"/>
      <c r="K54" s="205" t="n">
        <f aca="false">ROUND(E54*J54,2)</f>
        <v>0</v>
      </c>
      <c r="L54" s="205" t="n">
        <v>15</v>
      </c>
      <c r="M54" s="205" t="n">
        <f aca="false">G54*(1+L54/100)</f>
        <v>0</v>
      </c>
      <c r="N54" s="205" t="n">
        <v>0.064</v>
      </c>
      <c r="O54" s="205" t="n">
        <f aca="false">ROUND(E54*N54,2)</f>
        <v>0.38</v>
      </c>
      <c r="P54" s="205" t="n">
        <v>0</v>
      </c>
      <c r="Q54" s="205" t="n">
        <f aca="false">ROUND(E54*P54,2)</f>
        <v>0</v>
      </c>
      <c r="R54" s="205" t="s">
        <v>127</v>
      </c>
      <c r="S54" s="205" t="s">
        <v>128</v>
      </c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 t="s">
        <v>144</v>
      </c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customFormat="false" ht="22.5" hidden="false" customHeight="false" outlineLevel="1" collapsed="false">
      <c r="A55" s="200" t="n">
        <v>25</v>
      </c>
      <c r="B55" s="200" t="s">
        <v>203</v>
      </c>
      <c r="C55" s="201" t="s">
        <v>204</v>
      </c>
      <c r="D55" s="202" t="s">
        <v>148</v>
      </c>
      <c r="E55" s="203" t="n">
        <v>191.65</v>
      </c>
      <c r="F55" s="204"/>
      <c r="G55" s="205" t="n">
        <f aca="false">ROUND(E55*F55,2)</f>
        <v>0</v>
      </c>
      <c r="H55" s="204"/>
      <c r="I55" s="205" t="n">
        <f aca="false">ROUND(E55*H55,2)</f>
        <v>0</v>
      </c>
      <c r="J55" s="204"/>
      <c r="K55" s="205" t="n">
        <f aca="false">ROUND(E55*J55,2)</f>
        <v>0</v>
      </c>
      <c r="L55" s="205" t="n">
        <v>15</v>
      </c>
      <c r="M55" s="205" t="n">
        <f aca="false">G55*(1+L55/100)</f>
        <v>0</v>
      </c>
      <c r="N55" s="205" t="n">
        <v>0.01203</v>
      </c>
      <c r="O55" s="205" t="n">
        <f aca="false">ROUND(E55*N55,2)</f>
        <v>2.31</v>
      </c>
      <c r="P55" s="205" t="n">
        <v>0</v>
      </c>
      <c r="Q55" s="205" t="n">
        <f aca="false">ROUND(E55*P55,2)</f>
        <v>0</v>
      </c>
      <c r="R55" s="205" t="s">
        <v>127</v>
      </c>
      <c r="S55" s="205" t="s">
        <v>128</v>
      </c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 t="s">
        <v>129</v>
      </c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customFormat="false" ht="22.5" hidden="false" customHeight="false" outlineLevel="1" collapsed="false">
      <c r="A56" s="200"/>
      <c r="B56" s="200"/>
      <c r="C56" s="207" t="s">
        <v>205</v>
      </c>
      <c r="D56" s="208"/>
      <c r="E56" s="209" t="n">
        <v>44.58</v>
      </c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 t="s">
        <v>131</v>
      </c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customFormat="false" ht="12.75" hidden="false" customHeight="false" outlineLevel="1" collapsed="false">
      <c r="A57" s="200"/>
      <c r="B57" s="200"/>
      <c r="C57" s="207" t="s">
        <v>206</v>
      </c>
      <c r="D57" s="208"/>
      <c r="E57" s="209" t="n">
        <v>36.33</v>
      </c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 t="s">
        <v>131</v>
      </c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customFormat="false" ht="12.75" hidden="false" customHeight="false" outlineLevel="1" collapsed="false">
      <c r="A58" s="200"/>
      <c r="B58" s="200"/>
      <c r="C58" s="207" t="s">
        <v>207</v>
      </c>
      <c r="D58" s="208"/>
      <c r="E58" s="209" t="n">
        <v>16.9</v>
      </c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 t="s">
        <v>131</v>
      </c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customFormat="false" ht="12.75" hidden="false" customHeight="false" outlineLevel="1" collapsed="false">
      <c r="A59" s="200"/>
      <c r="B59" s="200"/>
      <c r="C59" s="207" t="s">
        <v>208</v>
      </c>
      <c r="D59" s="208"/>
      <c r="E59" s="209" t="n">
        <v>51.36</v>
      </c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 t="s">
        <v>131</v>
      </c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customFormat="false" ht="12.75" hidden="false" customHeight="false" outlineLevel="1" collapsed="false">
      <c r="A60" s="200"/>
      <c r="B60" s="200"/>
      <c r="C60" s="207" t="s">
        <v>209</v>
      </c>
      <c r="D60" s="208"/>
      <c r="E60" s="209" t="n">
        <v>42.48</v>
      </c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 t="s">
        <v>131</v>
      </c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customFormat="false" ht="12.75" hidden="false" customHeight="false" outlineLevel="1" collapsed="false">
      <c r="A61" s="200" t="n">
        <v>26</v>
      </c>
      <c r="B61" s="200" t="s">
        <v>210</v>
      </c>
      <c r="C61" s="201" t="s">
        <v>211</v>
      </c>
      <c r="D61" s="202" t="s">
        <v>158</v>
      </c>
      <c r="E61" s="203" t="n">
        <v>23</v>
      </c>
      <c r="F61" s="204"/>
      <c r="G61" s="205" t="n">
        <f aca="false">ROUND(E61*F61,2)</f>
        <v>0</v>
      </c>
      <c r="H61" s="204"/>
      <c r="I61" s="205" t="n">
        <f aca="false">ROUND(E61*H61,2)</f>
        <v>0</v>
      </c>
      <c r="J61" s="204"/>
      <c r="K61" s="205" t="n">
        <f aca="false">ROUND(E61*J61,2)</f>
        <v>0</v>
      </c>
      <c r="L61" s="205" t="n">
        <v>15</v>
      </c>
      <c r="M61" s="205" t="n">
        <f aca="false">G61*(1+L61/100)</f>
        <v>0</v>
      </c>
      <c r="N61" s="205" t="n">
        <v>0.00046</v>
      </c>
      <c r="O61" s="205" t="n">
        <f aca="false">ROUND(E61*N61,2)</f>
        <v>0.01</v>
      </c>
      <c r="P61" s="205" t="n">
        <v>0</v>
      </c>
      <c r="Q61" s="205" t="n">
        <f aca="false">ROUND(E61*P61,2)</f>
        <v>0</v>
      </c>
      <c r="R61" s="205" t="s">
        <v>138</v>
      </c>
      <c r="S61" s="205" t="s">
        <v>128</v>
      </c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129</v>
      </c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customFormat="false" ht="12.75" hidden="false" customHeight="false" outlineLevel="1" collapsed="false">
      <c r="A62" s="200"/>
      <c r="B62" s="200"/>
      <c r="C62" s="207" t="s">
        <v>212</v>
      </c>
      <c r="D62" s="208"/>
      <c r="E62" s="209" t="n">
        <v>23</v>
      </c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 t="s">
        <v>131</v>
      </c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customFormat="false" ht="22.5" hidden="false" customHeight="false" outlineLevel="1" collapsed="false">
      <c r="A63" s="200" t="n">
        <v>27</v>
      </c>
      <c r="B63" s="200" t="s">
        <v>213</v>
      </c>
      <c r="C63" s="201" t="s">
        <v>214</v>
      </c>
      <c r="D63" s="202" t="s">
        <v>148</v>
      </c>
      <c r="E63" s="203" t="n">
        <v>145.9</v>
      </c>
      <c r="F63" s="204"/>
      <c r="G63" s="205" t="n">
        <f aca="false">ROUND(E63*F63,2)</f>
        <v>0</v>
      </c>
      <c r="H63" s="204"/>
      <c r="I63" s="205" t="n">
        <f aca="false">ROUND(E63*H63,2)</f>
        <v>0</v>
      </c>
      <c r="J63" s="204"/>
      <c r="K63" s="205" t="n">
        <f aca="false">ROUND(E63*J63,2)</f>
        <v>0</v>
      </c>
      <c r="L63" s="205" t="n">
        <v>15</v>
      </c>
      <c r="M63" s="205" t="n">
        <f aca="false">G63*(1+L63/100)</f>
        <v>0</v>
      </c>
      <c r="N63" s="205" t="n">
        <v>0.02715</v>
      </c>
      <c r="O63" s="205" t="n">
        <f aca="false">ROUND(E63*N63,2)</f>
        <v>3.96</v>
      </c>
      <c r="P63" s="205" t="n">
        <v>0</v>
      </c>
      <c r="Q63" s="205" t="n">
        <f aca="false">ROUND(E63*P63,2)</f>
        <v>0</v>
      </c>
      <c r="R63" s="205" t="s">
        <v>138</v>
      </c>
      <c r="S63" s="205" t="s">
        <v>128</v>
      </c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 t="s">
        <v>144</v>
      </c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customFormat="false" ht="12.75" hidden="false" customHeight="false" outlineLevel="1" collapsed="false">
      <c r="A64" s="200"/>
      <c r="B64" s="200"/>
      <c r="C64" s="207" t="s">
        <v>215</v>
      </c>
      <c r="D64" s="208"/>
      <c r="E64" s="209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 t="s">
        <v>131</v>
      </c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customFormat="false" ht="12.75" hidden="false" customHeight="false" outlineLevel="1" collapsed="false">
      <c r="A65" s="200"/>
      <c r="B65" s="200"/>
      <c r="C65" s="207" t="s">
        <v>216</v>
      </c>
      <c r="D65" s="208"/>
      <c r="E65" s="209" t="n">
        <v>13.48</v>
      </c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 t="s">
        <v>131</v>
      </c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customFormat="false" ht="12.75" hidden="false" customHeight="false" outlineLevel="1" collapsed="false">
      <c r="A66" s="200"/>
      <c r="B66" s="200"/>
      <c r="C66" s="207" t="s">
        <v>217</v>
      </c>
      <c r="D66" s="208"/>
      <c r="E66" s="209" t="n">
        <v>5.52</v>
      </c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 t="s">
        <v>131</v>
      </c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customFormat="false" ht="12.75" hidden="false" customHeight="false" outlineLevel="1" collapsed="false">
      <c r="A67" s="200"/>
      <c r="B67" s="200"/>
      <c r="C67" s="207" t="s">
        <v>218</v>
      </c>
      <c r="D67" s="208"/>
      <c r="E67" s="209" t="n">
        <v>3.6</v>
      </c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 t="s">
        <v>131</v>
      </c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customFormat="false" ht="12.75" hidden="false" customHeight="false" outlineLevel="1" collapsed="false">
      <c r="A68" s="200"/>
      <c r="B68" s="200"/>
      <c r="C68" s="207" t="s">
        <v>219</v>
      </c>
      <c r="D68" s="208"/>
      <c r="E68" s="209" t="n">
        <v>4.2</v>
      </c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 t="s">
        <v>131</v>
      </c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customFormat="false" ht="12.75" hidden="false" customHeight="false" outlineLevel="1" collapsed="false">
      <c r="A69" s="200"/>
      <c r="B69" s="200"/>
      <c r="C69" s="207" t="s">
        <v>220</v>
      </c>
      <c r="D69" s="208"/>
      <c r="E69" s="209" t="n">
        <v>12</v>
      </c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 t="s">
        <v>131</v>
      </c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customFormat="false" ht="12.75" hidden="false" customHeight="false" outlineLevel="1" collapsed="false">
      <c r="A70" s="200"/>
      <c r="B70" s="200"/>
      <c r="C70" s="207" t="s">
        <v>221</v>
      </c>
      <c r="D70" s="208"/>
      <c r="E70" s="209" t="n">
        <v>21.76</v>
      </c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 t="s">
        <v>131</v>
      </c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customFormat="false" ht="12.75" hidden="false" customHeight="false" outlineLevel="1" collapsed="false">
      <c r="A71" s="200"/>
      <c r="B71" s="200"/>
      <c r="C71" s="207" t="s">
        <v>222</v>
      </c>
      <c r="D71" s="208"/>
      <c r="E71" s="209" t="n">
        <v>21.14</v>
      </c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 t="s">
        <v>131</v>
      </c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customFormat="false" ht="12.75" hidden="false" customHeight="false" outlineLevel="1" collapsed="false">
      <c r="A72" s="200"/>
      <c r="B72" s="200"/>
      <c r="C72" s="207" t="s">
        <v>223</v>
      </c>
      <c r="D72" s="208"/>
      <c r="E72" s="209" t="n">
        <v>7.92</v>
      </c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 t="s">
        <v>131</v>
      </c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customFormat="false" ht="12.75" hidden="false" customHeight="false" outlineLevel="1" collapsed="false">
      <c r="A73" s="200"/>
      <c r="B73" s="200"/>
      <c r="C73" s="207" t="s">
        <v>224</v>
      </c>
      <c r="D73" s="208"/>
      <c r="E73" s="209" t="n">
        <v>31.48</v>
      </c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 t="s">
        <v>131</v>
      </c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customFormat="false" ht="12.75" hidden="false" customHeight="false" outlineLevel="1" collapsed="false">
      <c r="A74" s="200"/>
      <c r="B74" s="200"/>
      <c r="C74" s="207" t="s">
        <v>225</v>
      </c>
      <c r="D74" s="208"/>
      <c r="E74" s="209" t="n">
        <v>13.36</v>
      </c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 t="s">
        <v>131</v>
      </c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customFormat="false" ht="12.75" hidden="false" customHeight="false" outlineLevel="1" collapsed="false">
      <c r="A75" s="200"/>
      <c r="B75" s="200"/>
      <c r="C75" s="207" t="s">
        <v>226</v>
      </c>
      <c r="D75" s="208"/>
      <c r="E75" s="209" t="n">
        <v>11.44</v>
      </c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 t="s">
        <v>131</v>
      </c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customFormat="false" ht="12.75" hidden="false" customHeight="false" outlineLevel="1" collapsed="false">
      <c r="A76" s="200" t="n">
        <v>28</v>
      </c>
      <c r="B76" s="200" t="s">
        <v>227</v>
      </c>
      <c r="C76" s="201" t="s">
        <v>228</v>
      </c>
      <c r="D76" s="202" t="s">
        <v>148</v>
      </c>
      <c r="E76" s="203" t="n">
        <v>0.45</v>
      </c>
      <c r="F76" s="204"/>
      <c r="G76" s="205" t="n">
        <f aca="false">ROUND(E76*F76,2)</f>
        <v>0</v>
      </c>
      <c r="H76" s="204"/>
      <c r="I76" s="205" t="n">
        <f aca="false">ROUND(E76*H76,2)</f>
        <v>0</v>
      </c>
      <c r="J76" s="204"/>
      <c r="K76" s="205" t="n">
        <f aca="false">ROUND(E76*J76,2)</f>
        <v>0</v>
      </c>
      <c r="L76" s="205" t="n">
        <v>15</v>
      </c>
      <c r="M76" s="205" t="n">
        <f aca="false">G76*(1+L76/100)</f>
        <v>0</v>
      </c>
      <c r="N76" s="205" t="n">
        <v>0.1231</v>
      </c>
      <c r="O76" s="205" t="n">
        <f aca="false">ROUND(E76*N76,2)</f>
        <v>0.06</v>
      </c>
      <c r="P76" s="205" t="n">
        <v>0</v>
      </c>
      <c r="Q76" s="205" t="n">
        <f aca="false">ROUND(E76*P76,2)</f>
        <v>0</v>
      </c>
      <c r="R76" s="205" t="s">
        <v>138</v>
      </c>
      <c r="S76" s="205" t="s">
        <v>128</v>
      </c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 t="s">
        <v>144</v>
      </c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customFormat="false" ht="12.75" hidden="false" customHeight="false" outlineLevel="1" collapsed="false">
      <c r="A77" s="200"/>
      <c r="B77" s="200"/>
      <c r="C77" s="207" t="s">
        <v>229</v>
      </c>
      <c r="D77" s="208"/>
      <c r="E77" s="209" t="n">
        <v>0.45</v>
      </c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 t="s">
        <v>131</v>
      </c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customFormat="false" ht="12.75" hidden="false" customHeight="false" outlineLevel="1" collapsed="false">
      <c r="A78" s="200" t="n">
        <v>29</v>
      </c>
      <c r="B78" s="200" t="s">
        <v>230</v>
      </c>
      <c r="C78" s="201" t="s">
        <v>231</v>
      </c>
      <c r="D78" s="202" t="s">
        <v>148</v>
      </c>
      <c r="E78" s="203" t="n">
        <v>7.8375</v>
      </c>
      <c r="F78" s="204"/>
      <c r="G78" s="205" t="n">
        <f aca="false">ROUND(E78*F78,2)</f>
        <v>0</v>
      </c>
      <c r="H78" s="204"/>
      <c r="I78" s="205" t="n">
        <f aca="false">ROUND(E78*H78,2)</f>
        <v>0</v>
      </c>
      <c r="J78" s="204"/>
      <c r="K78" s="205" t="n">
        <f aca="false">ROUND(E78*J78,2)</f>
        <v>0</v>
      </c>
      <c r="L78" s="205" t="n">
        <v>15</v>
      </c>
      <c r="M78" s="205" t="n">
        <f aca="false">G78*(1+L78/100)</f>
        <v>0</v>
      </c>
      <c r="N78" s="205" t="n">
        <v>8E-005</v>
      </c>
      <c r="O78" s="205" t="n">
        <f aca="false">ROUND(E78*N78,2)</f>
        <v>0</v>
      </c>
      <c r="P78" s="205" t="n">
        <v>0</v>
      </c>
      <c r="Q78" s="205" t="n">
        <f aca="false">ROUND(E78*P78,2)</f>
        <v>0</v>
      </c>
      <c r="R78" s="205"/>
      <c r="S78" s="205" t="s">
        <v>128</v>
      </c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 t="s">
        <v>144</v>
      </c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customFormat="false" ht="12.75" hidden="false" customHeight="false" outlineLevel="1" collapsed="false">
      <c r="A79" s="200"/>
      <c r="B79" s="200"/>
      <c r="C79" s="207" t="s">
        <v>232</v>
      </c>
      <c r="D79" s="208"/>
      <c r="E79" s="209" t="n">
        <v>7.8375</v>
      </c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 t="s">
        <v>131</v>
      </c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customFormat="false" ht="12.75" hidden="false" customHeight="false" outlineLevel="1" collapsed="false">
      <c r="A80" s="200" t="n">
        <v>30</v>
      </c>
      <c r="B80" s="200" t="s">
        <v>233</v>
      </c>
      <c r="C80" s="201" t="s">
        <v>234</v>
      </c>
      <c r="D80" s="202" t="s">
        <v>148</v>
      </c>
      <c r="E80" s="203" t="n">
        <v>52.4</v>
      </c>
      <c r="F80" s="204"/>
      <c r="G80" s="205" t="n">
        <f aca="false">ROUND(E80*F80,2)</f>
        <v>0</v>
      </c>
      <c r="H80" s="204"/>
      <c r="I80" s="205" t="n">
        <f aca="false">ROUND(E80*H80,2)</f>
        <v>0</v>
      </c>
      <c r="J80" s="204"/>
      <c r="K80" s="205" t="n">
        <f aca="false">ROUND(E80*J80,2)</f>
        <v>0</v>
      </c>
      <c r="L80" s="205" t="n">
        <v>15</v>
      </c>
      <c r="M80" s="205" t="n">
        <f aca="false">G80*(1+L80/100)</f>
        <v>0</v>
      </c>
      <c r="N80" s="205" t="n">
        <v>0.02075</v>
      </c>
      <c r="O80" s="205" t="n">
        <f aca="false">ROUND(E80*N80,2)</f>
        <v>1.09</v>
      </c>
      <c r="P80" s="205" t="n">
        <v>0</v>
      </c>
      <c r="Q80" s="205" t="n">
        <f aca="false">ROUND(E80*P80,2)</f>
        <v>0</v>
      </c>
      <c r="R80" s="205"/>
      <c r="S80" s="205" t="s">
        <v>128</v>
      </c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 t="s">
        <v>129</v>
      </c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customFormat="false" ht="22.5" hidden="false" customHeight="false" outlineLevel="1" collapsed="false">
      <c r="A81" s="200"/>
      <c r="B81" s="200"/>
      <c r="C81" s="207" t="s">
        <v>235</v>
      </c>
      <c r="D81" s="208"/>
      <c r="E81" s="209" t="n">
        <v>27.6</v>
      </c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 t="s">
        <v>131</v>
      </c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customFormat="false" ht="12.75" hidden="false" customHeight="false" outlineLevel="1" collapsed="false">
      <c r="A82" s="200"/>
      <c r="B82" s="200"/>
      <c r="C82" s="207" t="s">
        <v>236</v>
      </c>
      <c r="D82" s="208"/>
      <c r="E82" s="209" t="n">
        <v>24.8</v>
      </c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 t="s">
        <v>131</v>
      </c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customFormat="false" ht="12.75" hidden="false" customHeight="false" outlineLevel="1" collapsed="false">
      <c r="A83" s="200" t="n">
        <v>31</v>
      </c>
      <c r="B83" s="200" t="s">
        <v>237</v>
      </c>
      <c r="C83" s="201" t="s">
        <v>238</v>
      </c>
      <c r="D83" s="202" t="s">
        <v>148</v>
      </c>
      <c r="E83" s="203" t="n">
        <v>52.4</v>
      </c>
      <c r="F83" s="204"/>
      <c r="G83" s="205" t="n">
        <f aca="false">ROUND(E83*F83,2)</f>
        <v>0</v>
      </c>
      <c r="H83" s="204"/>
      <c r="I83" s="205" t="n">
        <f aca="false">ROUND(E83*H83,2)</f>
        <v>0</v>
      </c>
      <c r="J83" s="204"/>
      <c r="K83" s="205" t="n">
        <f aca="false">ROUND(E83*J83,2)</f>
        <v>0</v>
      </c>
      <c r="L83" s="205" t="n">
        <v>15</v>
      </c>
      <c r="M83" s="205" t="n">
        <f aca="false">G83*(1+L83/100)</f>
        <v>0</v>
      </c>
      <c r="N83" s="205" t="n">
        <v>8E-005</v>
      </c>
      <c r="O83" s="205" t="n">
        <f aca="false">ROUND(E83*N83,2)</f>
        <v>0</v>
      </c>
      <c r="P83" s="205" t="n">
        <v>0</v>
      </c>
      <c r="Q83" s="205" t="n">
        <f aca="false">ROUND(E83*P83,2)</f>
        <v>0</v>
      </c>
      <c r="R83" s="205"/>
      <c r="S83" s="205" t="s">
        <v>128</v>
      </c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 t="s">
        <v>129</v>
      </c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customFormat="false" ht="12.75" hidden="false" customHeight="false" outlineLevel="0" collapsed="false">
      <c r="A84" s="210" t="s">
        <v>122</v>
      </c>
      <c r="B84" s="210" t="s">
        <v>54</v>
      </c>
      <c r="C84" s="211" t="s">
        <v>55</v>
      </c>
      <c r="D84" s="212"/>
      <c r="E84" s="213"/>
      <c r="F84" s="214"/>
      <c r="G84" s="214" t="n">
        <f aca="false">SUM(G85:G85)</f>
        <v>0</v>
      </c>
      <c r="H84" s="214"/>
      <c r="I84" s="214" t="n">
        <f aca="false">SUM(I85:I85)</f>
        <v>0</v>
      </c>
      <c r="J84" s="214"/>
      <c r="K84" s="214" t="n">
        <f aca="false">SUM(K85:K85)</f>
        <v>0</v>
      </c>
      <c r="L84" s="214"/>
      <c r="M84" s="214" t="n">
        <f aca="false">SUM(M85:M85)</f>
        <v>0</v>
      </c>
      <c r="N84" s="214"/>
      <c r="O84" s="214" t="n">
        <f aca="false">SUM(O85:O85)</f>
        <v>0.2</v>
      </c>
      <c r="P84" s="214"/>
      <c r="Q84" s="214" t="n">
        <f aca="false">SUM(Q85:Q85)</f>
        <v>0</v>
      </c>
      <c r="R84" s="214"/>
      <c r="S84" s="214"/>
      <c r="AE84" s="0" t="s">
        <v>123</v>
      </c>
    </row>
    <row r="85" customFormat="false" ht="12.75" hidden="false" customHeight="false" outlineLevel="1" collapsed="false">
      <c r="A85" s="200" t="n">
        <v>32</v>
      </c>
      <c r="B85" s="200" t="s">
        <v>239</v>
      </c>
      <c r="C85" s="201" t="s">
        <v>240</v>
      </c>
      <c r="D85" s="202" t="s">
        <v>148</v>
      </c>
      <c r="E85" s="203" t="n">
        <v>168</v>
      </c>
      <c r="F85" s="204"/>
      <c r="G85" s="205" t="n">
        <f aca="false">ROUND(E85*F85,2)</f>
        <v>0</v>
      </c>
      <c r="H85" s="204"/>
      <c r="I85" s="205" t="n">
        <f aca="false">ROUND(E85*H85,2)</f>
        <v>0</v>
      </c>
      <c r="J85" s="204"/>
      <c r="K85" s="205" t="n">
        <f aca="false">ROUND(E85*J85,2)</f>
        <v>0</v>
      </c>
      <c r="L85" s="205" t="n">
        <v>15</v>
      </c>
      <c r="M85" s="205" t="n">
        <f aca="false">G85*(1+L85/100)</f>
        <v>0</v>
      </c>
      <c r="N85" s="205" t="n">
        <v>0.00121</v>
      </c>
      <c r="O85" s="205" t="n">
        <f aca="false">ROUND(E85*N85,2)</f>
        <v>0.2</v>
      </c>
      <c r="P85" s="205" t="n">
        <v>0</v>
      </c>
      <c r="Q85" s="205" t="n">
        <f aca="false">ROUND(E85*P85,2)</f>
        <v>0</v>
      </c>
      <c r="R85" s="205" t="s">
        <v>241</v>
      </c>
      <c r="S85" s="205" t="s">
        <v>128</v>
      </c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 t="s">
        <v>129</v>
      </c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customFormat="false" ht="25.5" hidden="false" customHeight="false" outlineLevel="0" collapsed="false">
      <c r="A86" s="210" t="s">
        <v>122</v>
      </c>
      <c r="B86" s="210" t="s">
        <v>56</v>
      </c>
      <c r="C86" s="211" t="s">
        <v>57</v>
      </c>
      <c r="D86" s="212"/>
      <c r="E86" s="213"/>
      <c r="F86" s="214"/>
      <c r="G86" s="214" t="n">
        <f aca="false">SUM(G87:G92)</f>
        <v>0</v>
      </c>
      <c r="H86" s="214"/>
      <c r="I86" s="214" t="n">
        <f aca="false">SUM(I87:I92)</f>
        <v>0</v>
      </c>
      <c r="J86" s="214"/>
      <c r="K86" s="214" t="n">
        <f aca="false">SUM(K87:K92)</f>
        <v>0</v>
      </c>
      <c r="L86" s="214"/>
      <c r="M86" s="214" t="n">
        <f aca="false">SUM(M87:M92)</f>
        <v>0</v>
      </c>
      <c r="N86" s="214"/>
      <c r="O86" s="214" t="n">
        <f aca="false">SUM(O87:O92)</f>
        <v>0.14</v>
      </c>
      <c r="P86" s="214"/>
      <c r="Q86" s="214" t="n">
        <f aca="false">SUM(Q87:Q92)</f>
        <v>0</v>
      </c>
      <c r="R86" s="214"/>
      <c r="S86" s="214"/>
      <c r="AE86" s="0" t="s">
        <v>123</v>
      </c>
    </row>
    <row r="87" customFormat="false" ht="12.75" hidden="false" customHeight="false" outlineLevel="1" collapsed="false">
      <c r="A87" s="200" t="n">
        <v>33</v>
      </c>
      <c r="B87" s="200" t="s">
        <v>242</v>
      </c>
      <c r="C87" s="201" t="s">
        <v>243</v>
      </c>
      <c r="D87" s="202" t="s">
        <v>148</v>
      </c>
      <c r="E87" s="203" t="n">
        <v>225</v>
      </c>
      <c r="F87" s="204"/>
      <c r="G87" s="205" t="n">
        <f aca="false">ROUND(E87*F87,2)</f>
        <v>0</v>
      </c>
      <c r="H87" s="204"/>
      <c r="I87" s="205" t="n">
        <f aca="false">ROUND(E87*H87,2)</f>
        <v>0</v>
      </c>
      <c r="J87" s="204"/>
      <c r="K87" s="205" t="n">
        <f aca="false">ROUND(E87*J87,2)</f>
        <v>0</v>
      </c>
      <c r="L87" s="205" t="n">
        <v>15</v>
      </c>
      <c r="M87" s="205" t="n">
        <f aca="false">G87*(1+L87/100)</f>
        <v>0</v>
      </c>
      <c r="N87" s="205" t="n">
        <v>4E-005</v>
      </c>
      <c r="O87" s="205" t="n">
        <f aca="false">ROUND(E87*N87,2)</f>
        <v>0.01</v>
      </c>
      <c r="P87" s="205" t="n">
        <v>0</v>
      </c>
      <c r="Q87" s="205" t="n">
        <f aca="false">ROUND(E87*P87,2)</f>
        <v>0</v>
      </c>
      <c r="R87" s="205" t="s">
        <v>138</v>
      </c>
      <c r="S87" s="205" t="s">
        <v>128</v>
      </c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 t="s">
        <v>144</v>
      </c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customFormat="false" ht="12.75" hidden="false" customHeight="false" outlineLevel="1" collapsed="false">
      <c r="A88" s="200"/>
      <c r="B88" s="200"/>
      <c r="C88" s="207" t="s">
        <v>244</v>
      </c>
      <c r="D88" s="208"/>
      <c r="E88" s="209" t="n">
        <v>225</v>
      </c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 t="s">
        <v>131</v>
      </c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customFormat="false" ht="12.75" hidden="false" customHeight="false" outlineLevel="1" collapsed="false">
      <c r="A89" s="200" t="n">
        <v>34</v>
      </c>
      <c r="B89" s="200" t="s">
        <v>245</v>
      </c>
      <c r="C89" s="201" t="s">
        <v>246</v>
      </c>
      <c r="D89" s="202" t="s">
        <v>158</v>
      </c>
      <c r="E89" s="203" t="n">
        <v>16</v>
      </c>
      <c r="F89" s="204"/>
      <c r="G89" s="205" t="n">
        <f aca="false">ROUND(E89*F89,2)</f>
        <v>0</v>
      </c>
      <c r="H89" s="204"/>
      <c r="I89" s="205" t="n">
        <f aca="false">ROUND(E89*H89,2)</f>
        <v>0</v>
      </c>
      <c r="J89" s="204"/>
      <c r="K89" s="205" t="n">
        <f aca="false">ROUND(E89*J89,2)</f>
        <v>0</v>
      </c>
      <c r="L89" s="205" t="n">
        <v>15</v>
      </c>
      <c r="M89" s="205" t="n">
        <f aca="false">G89*(1+L89/100)</f>
        <v>0</v>
      </c>
      <c r="N89" s="205" t="n">
        <v>0.00769</v>
      </c>
      <c r="O89" s="205" t="n">
        <f aca="false">ROUND(E89*N89,2)</f>
        <v>0.12</v>
      </c>
      <c r="P89" s="205" t="n">
        <v>0</v>
      </c>
      <c r="Q89" s="205" t="n">
        <f aca="false">ROUND(E89*P89,2)</f>
        <v>0</v>
      </c>
      <c r="R89" s="205" t="s">
        <v>138</v>
      </c>
      <c r="S89" s="205" t="s">
        <v>128</v>
      </c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 t="s">
        <v>129</v>
      </c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customFormat="false" ht="12.75" hidden="false" customHeight="false" outlineLevel="1" collapsed="false">
      <c r="A90" s="200"/>
      <c r="B90" s="200"/>
      <c r="C90" s="207" t="s">
        <v>247</v>
      </c>
      <c r="D90" s="208"/>
      <c r="E90" s="209" t="n">
        <v>16</v>
      </c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 t="s">
        <v>131</v>
      </c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customFormat="false" ht="22.5" hidden="false" customHeight="false" outlineLevel="1" collapsed="false">
      <c r="A91" s="200" t="n">
        <v>35</v>
      </c>
      <c r="B91" s="200" t="s">
        <v>248</v>
      </c>
      <c r="C91" s="201" t="s">
        <v>249</v>
      </c>
      <c r="D91" s="202" t="s">
        <v>137</v>
      </c>
      <c r="E91" s="203" t="n">
        <v>3</v>
      </c>
      <c r="F91" s="204"/>
      <c r="G91" s="205" t="n">
        <f aca="false">ROUND(E91*F91,2)</f>
        <v>0</v>
      </c>
      <c r="H91" s="204"/>
      <c r="I91" s="205" t="n">
        <f aca="false">ROUND(E91*H91,2)</f>
        <v>0</v>
      </c>
      <c r="J91" s="204"/>
      <c r="K91" s="205" t="n">
        <f aca="false">ROUND(E91*J91,2)</f>
        <v>0</v>
      </c>
      <c r="L91" s="205" t="n">
        <v>15</v>
      </c>
      <c r="M91" s="205" t="n">
        <f aca="false">G91*(1+L91/100)</f>
        <v>0</v>
      </c>
      <c r="N91" s="205" t="n">
        <v>0.0028</v>
      </c>
      <c r="O91" s="205" t="n">
        <f aca="false">ROUND(E91*N91,2)</f>
        <v>0.01</v>
      </c>
      <c r="P91" s="205" t="n">
        <v>0</v>
      </c>
      <c r="Q91" s="205" t="n">
        <f aca="false">ROUND(E91*P91,2)</f>
        <v>0</v>
      </c>
      <c r="R91" s="205" t="s">
        <v>250</v>
      </c>
      <c r="S91" s="205" t="s">
        <v>128</v>
      </c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 t="s">
        <v>129</v>
      </c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customFormat="false" ht="12.75" hidden="false" customHeight="false" outlineLevel="1" collapsed="false">
      <c r="A92" s="200" t="n">
        <v>36</v>
      </c>
      <c r="B92" s="200" t="s">
        <v>251</v>
      </c>
      <c r="C92" s="201" t="s">
        <v>252</v>
      </c>
      <c r="D92" s="202" t="s">
        <v>253</v>
      </c>
      <c r="E92" s="203" t="n">
        <v>48</v>
      </c>
      <c r="F92" s="204"/>
      <c r="G92" s="205" t="n">
        <f aca="false">ROUND(E92*F92,2)</f>
        <v>0</v>
      </c>
      <c r="H92" s="204"/>
      <c r="I92" s="205" t="n">
        <f aca="false">ROUND(E92*H92,2)</f>
        <v>0</v>
      </c>
      <c r="J92" s="204"/>
      <c r="K92" s="205" t="n">
        <f aca="false">ROUND(E92*J92,2)</f>
        <v>0</v>
      </c>
      <c r="L92" s="205" t="n">
        <v>15</v>
      </c>
      <c r="M92" s="205" t="n">
        <f aca="false">G92*(1+L92/100)</f>
        <v>0</v>
      </c>
      <c r="N92" s="205" t="n">
        <v>0</v>
      </c>
      <c r="O92" s="205" t="n">
        <f aca="false">ROUND(E92*N92,2)</f>
        <v>0</v>
      </c>
      <c r="P92" s="205" t="n">
        <v>0</v>
      </c>
      <c r="Q92" s="205" t="n">
        <f aca="false">ROUND(E92*P92,2)</f>
        <v>0</v>
      </c>
      <c r="R92" s="205"/>
      <c r="S92" s="205" t="s">
        <v>254</v>
      </c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 t="s">
        <v>129</v>
      </c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customFormat="false" ht="12.75" hidden="false" customHeight="false" outlineLevel="0" collapsed="false">
      <c r="A93" s="210" t="s">
        <v>122</v>
      </c>
      <c r="B93" s="210" t="s">
        <v>58</v>
      </c>
      <c r="C93" s="211" t="s">
        <v>59</v>
      </c>
      <c r="D93" s="212"/>
      <c r="E93" s="213"/>
      <c r="F93" s="214"/>
      <c r="G93" s="214" t="n">
        <f aca="false">SUM(G94:G127)</f>
        <v>0</v>
      </c>
      <c r="H93" s="214"/>
      <c r="I93" s="214" t="n">
        <f aca="false">SUM(I94:I127)</f>
        <v>0</v>
      </c>
      <c r="J93" s="214"/>
      <c r="K93" s="214" t="n">
        <f aca="false">SUM(K94:K127)</f>
        <v>0</v>
      </c>
      <c r="L93" s="214"/>
      <c r="M93" s="214" t="n">
        <f aca="false">SUM(M94:M127)</f>
        <v>0</v>
      </c>
      <c r="N93" s="214"/>
      <c r="O93" s="214" t="n">
        <f aca="false">SUM(O94:O127)</f>
        <v>0.08</v>
      </c>
      <c r="P93" s="214"/>
      <c r="Q93" s="214" t="n">
        <f aca="false">SUM(Q94:Q127)</f>
        <v>21.72</v>
      </c>
      <c r="R93" s="214"/>
      <c r="S93" s="214"/>
      <c r="AE93" s="0" t="s">
        <v>123</v>
      </c>
    </row>
    <row r="94" customFormat="false" ht="12.75" hidden="false" customHeight="false" outlineLevel="1" collapsed="false">
      <c r="A94" s="200" t="n">
        <v>37</v>
      </c>
      <c r="B94" s="200" t="s">
        <v>255</v>
      </c>
      <c r="C94" s="201" t="s">
        <v>256</v>
      </c>
      <c r="D94" s="202" t="s">
        <v>148</v>
      </c>
      <c r="E94" s="203" t="n">
        <v>8.4</v>
      </c>
      <c r="F94" s="204"/>
      <c r="G94" s="205" t="n">
        <f aca="false">ROUND(E94*F94,2)</f>
        <v>0</v>
      </c>
      <c r="H94" s="204"/>
      <c r="I94" s="205" t="n">
        <f aca="false">ROUND(E94*H94,2)</f>
        <v>0</v>
      </c>
      <c r="J94" s="204"/>
      <c r="K94" s="205" t="n">
        <f aca="false">ROUND(E94*J94,2)</f>
        <v>0</v>
      </c>
      <c r="L94" s="205" t="n">
        <v>15</v>
      </c>
      <c r="M94" s="205" t="n">
        <f aca="false">G94*(1+L94/100)</f>
        <v>0</v>
      </c>
      <c r="N94" s="205" t="n">
        <v>0.00067</v>
      </c>
      <c r="O94" s="205" t="n">
        <f aca="false">ROUND(E94*N94,2)</f>
        <v>0.01</v>
      </c>
      <c r="P94" s="205" t="n">
        <v>0.261</v>
      </c>
      <c r="Q94" s="205" t="n">
        <f aca="false">ROUND(E94*P94,2)</f>
        <v>2.19</v>
      </c>
      <c r="R94" s="205" t="s">
        <v>257</v>
      </c>
      <c r="S94" s="205" t="s">
        <v>128</v>
      </c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 t="s">
        <v>129</v>
      </c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customFormat="false" ht="12.75" hidden="false" customHeight="false" outlineLevel="1" collapsed="false">
      <c r="A95" s="200"/>
      <c r="B95" s="200"/>
      <c r="C95" s="207" t="s">
        <v>258</v>
      </c>
      <c r="D95" s="208"/>
      <c r="E95" s="209" t="n">
        <v>5.2</v>
      </c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 t="s">
        <v>131</v>
      </c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customFormat="false" ht="12.75" hidden="false" customHeight="false" outlineLevel="1" collapsed="false">
      <c r="A96" s="200"/>
      <c r="B96" s="200"/>
      <c r="C96" s="207" t="s">
        <v>259</v>
      </c>
      <c r="D96" s="208"/>
      <c r="E96" s="209" t="n">
        <v>3.2</v>
      </c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 t="s">
        <v>131</v>
      </c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customFormat="false" ht="22.5" hidden="false" customHeight="false" outlineLevel="1" collapsed="false">
      <c r="A97" s="200" t="n">
        <v>38</v>
      </c>
      <c r="B97" s="200" t="s">
        <v>260</v>
      </c>
      <c r="C97" s="201" t="s">
        <v>261</v>
      </c>
      <c r="D97" s="202" t="s">
        <v>148</v>
      </c>
      <c r="E97" s="203" t="n">
        <v>64.88</v>
      </c>
      <c r="F97" s="204"/>
      <c r="G97" s="205" t="n">
        <f aca="false">ROUND(E97*F97,2)</f>
        <v>0</v>
      </c>
      <c r="H97" s="204"/>
      <c r="I97" s="205" t="n">
        <f aca="false">ROUND(E97*H97,2)</f>
        <v>0</v>
      </c>
      <c r="J97" s="204"/>
      <c r="K97" s="205" t="n">
        <f aca="false">ROUND(E97*J97,2)</f>
        <v>0</v>
      </c>
      <c r="L97" s="205" t="n">
        <v>15</v>
      </c>
      <c r="M97" s="205" t="n">
        <f aca="false">G97*(1+L97/100)</f>
        <v>0</v>
      </c>
      <c r="N97" s="205" t="n">
        <v>0.00067</v>
      </c>
      <c r="O97" s="205" t="n">
        <f aca="false">ROUND(E97*N97,2)</f>
        <v>0.04</v>
      </c>
      <c r="P97" s="205" t="n">
        <v>0.1</v>
      </c>
      <c r="Q97" s="205" t="n">
        <f aca="false">ROUND(E97*P97,2)</f>
        <v>6.49</v>
      </c>
      <c r="R97" s="205" t="s">
        <v>257</v>
      </c>
      <c r="S97" s="205" t="s">
        <v>128</v>
      </c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 t="s">
        <v>129</v>
      </c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customFormat="false" ht="22.5" hidden="false" customHeight="false" outlineLevel="1" collapsed="false">
      <c r="A98" s="200"/>
      <c r="B98" s="200"/>
      <c r="C98" s="207" t="s">
        <v>262</v>
      </c>
      <c r="D98" s="208"/>
      <c r="E98" s="209" t="n">
        <v>64.88</v>
      </c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 t="s">
        <v>131</v>
      </c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customFormat="false" ht="12.75" hidden="false" customHeight="false" outlineLevel="1" collapsed="false">
      <c r="A99" s="200" t="n">
        <v>39</v>
      </c>
      <c r="B99" s="200" t="s">
        <v>263</v>
      </c>
      <c r="C99" s="201" t="s">
        <v>264</v>
      </c>
      <c r="D99" s="202" t="s">
        <v>137</v>
      </c>
      <c r="E99" s="203" t="n">
        <v>12</v>
      </c>
      <c r="F99" s="204"/>
      <c r="G99" s="205" t="n">
        <f aca="false">ROUND(E99*F99,2)</f>
        <v>0</v>
      </c>
      <c r="H99" s="204"/>
      <c r="I99" s="205" t="n">
        <f aca="false">ROUND(E99*H99,2)</f>
        <v>0</v>
      </c>
      <c r="J99" s="204"/>
      <c r="K99" s="205" t="n">
        <f aca="false">ROUND(E99*J99,2)</f>
        <v>0</v>
      </c>
      <c r="L99" s="205" t="n">
        <v>15</v>
      </c>
      <c r="M99" s="205" t="n">
        <f aca="false">G99*(1+L99/100)</f>
        <v>0</v>
      </c>
      <c r="N99" s="205" t="n">
        <v>0</v>
      </c>
      <c r="O99" s="205" t="n">
        <f aca="false">ROUND(E99*N99,2)</f>
        <v>0</v>
      </c>
      <c r="P99" s="205" t="n">
        <v>0</v>
      </c>
      <c r="Q99" s="205" t="n">
        <f aca="false">ROUND(E99*P99,2)</f>
        <v>0</v>
      </c>
      <c r="R99" s="205" t="s">
        <v>257</v>
      </c>
      <c r="S99" s="205" t="s">
        <v>128</v>
      </c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 t="s">
        <v>129</v>
      </c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customFormat="false" ht="12.75" hidden="false" customHeight="false" outlineLevel="1" collapsed="false">
      <c r="A100" s="200" t="n">
        <v>40</v>
      </c>
      <c r="B100" s="200" t="s">
        <v>265</v>
      </c>
      <c r="C100" s="201" t="s">
        <v>266</v>
      </c>
      <c r="D100" s="202" t="s">
        <v>148</v>
      </c>
      <c r="E100" s="203" t="n">
        <v>1.68</v>
      </c>
      <c r="F100" s="204"/>
      <c r="G100" s="205" t="n">
        <f aca="false">ROUND(E100*F100,2)</f>
        <v>0</v>
      </c>
      <c r="H100" s="204"/>
      <c r="I100" s="205" t="n">
        <f aca="false">ROUND(E100*H100,2)</f>
        <v>0</v>
      </c>
      <c r="J100" s="204"/>
      <c r="K100" s="205" t="n">
        <f aca="false">ROUND(E100*J100,2)</f>
        <v>0</v>
      </c>
      <c r="L100" s="205" t="n">
        <v>15</v>
      </c>
      <c r="M100" s="205" t="n">
        <f aca="false">G100*(1+L100/100)</f>
        <v>0</v>
      </c>
      <c r="N100" s="205" t="n">
        <v>0.00219</v>
      </c>
      <c r="O100" s="205" t="n">
        <f aca="false">ROUND(E100*N100,2)</f>
        <v>0</v>
      </c>
      <c r="P100" s="205" t="n">
        <v>0.075</v>
      </c>
      <c r="Q100" s="205" t="n">
        <f aca="false">ROUND(E100*P100,2)</f>
        <v>0.13</v>
      </c>
      <c r="R100" s="205" t="s">
        <v>257</v>
      </c>
      <c r="S100" s="205" t="s">
        <v>128</v>
      </c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 t="s">
        <v>129</v>
      </c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customFormat="false" ht="12.75" hidden="false" customHeight="false" outlineLevel="1" collapsed="false">
      <c r="A101" s="200"/>
      <c r="B101" s="200"/>
      <c r="C101" s="207" t="s">
        <v>267</v>
      </c>
      <c r="D101" s="208"/>
      <c r="E101" s="209" t="n">
        <v>1.68</v>
      </c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 t="s">
        <v>131</v>
      </c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customFormat="false" ht="12.75" hidden="false" customHeight="false" outlineLevel="1" collapsed="false">
      <c r="A102" s="200" t="n">
        <v>41</v>
      </c>
      <c r="B102" s="200" t="s">
        <v>268</v>
      </c>
      <c r="C102" s="201" t="s">
        <v>269</v>
      </c>
      <c r="D102" s="202" t="s">
        <v>148</v>
      </c>
      <c r="E102" s="203" t="n">
        <v>2.175</v>
      </c>
      <c r="F102" s="204"/>
      <c r="G102" s="205" t="n">
        <f aca="false">ROUND(E102*F102,2)</f>
        <v>0</v>
      </c>
      <c r="H102" s="204"/>
      <c r="I102" s="205" t="n">
        <f aca="false">ROUND(E102*H102,2)</f>
        <v>0</v>
      </c>
      <c r="J102" s="204"/>
      <c r="K102" s="205" t="n">
        <f aca="false">ROUND(E102*J102,2)</f>
        <v>0</v>
      </c>
      <c r="L102" s="205" t="n">
        <v>15</v>
      </c>
      <c r="M102" s="205" t="n">
        <f aca="false">G102*(1+L102/100)</f>
        <v>0</v>
      </c>
      <c r="N102" s="205" t="n">
        <v>0.001</v>
      </c>
      <c r="O102" s="205" t="n">
        <f aca="false">ROUND(E102*N102,2)</f>
        <v>0</v>
      </c>
      <c r="P102" s="205" t="n">
        <v>0.062</v>
      </c>
      <c r="Q102" s="205" t="n">
        <f aca="false">ROUND(E102*P102,2)</f>
        <v>0.13</v>
      </c>
      <c r="R102" s="205" t="s">
        <v>257</v>
      </c>
      <c r="S102" s="205" t="s">
        <v>128</v>
      </c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 t="s">
        <v>129</v>
      </c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customFormat="false" ht="12.75" hidden="false" customHeight="false" outlineLevel="1" collapsed="false">
      <c r="A103" s="200"/>
      <c r="B103" s="200"/>
      <c r="C103" s="207" t="s">
        <v>270</v>
      </c>
      <c r="D103" s="208"/>
      <c r="E103" s="209" t="n">
        <v>2.175</v>
      </c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 t="s">
        <v>131</v>
      </c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customFormat="false" ht="12.75" hidden="false" customHeight="false" outlineLevel="1" collapsed="false">
      <c r="A104" s="200" t="n">
        <v>42</v>
      </c>
      <c r="B104" s="200" t="s">
        <v>271</v>
      </c>
      <c r="C104" s="201" t="s">
        <v>272</v>
      </c>
      <c r="D104" s="202" t="s">
        <v>148</v>
      </c>
      <c r="E104" s="203" t="n">
        <v>14.5</v>
      </c>
      <c r="F104" s="204"/>
      <c r="G104" s="205" t="n">
        <f aca="false">ROUND(E104*F104,2)</f>
        <v>0</v>
      </c>
      <c r="H104" s="204"/>
      <c r="I104" s="205" t="n">
        <f aca="false">ROUND(E104*H104,2)</f>
        <v>0</v>
      </c>
      <c r="J104" s="204"/>
      <c r="K104" s="205" t="n">
        <f aca="false">ROUND(E104*J104,2)</f>
        <v>0</v>
      </c>
      <c r="L104" s="205" t="n">
        <v>15</v>
      </c>
      <c r="M104" s="205" t="n">
        <f aca="false">G104*(1+L104/100)</f>
        <v>0</v>
      </c>
      <c r="N104" s="205" t="n">
        <v>0.00117</v>
      </c>
      <c r="O104" s="205" t="n">
        <f aca="false">ROUND(E104*N104,2)</f>
        <v>0.02</v>
      </c>
      <c r="P104" s="205" t="n">
        <v>0.088</v>
      </c>
      <c r="Q104" s="205" t="n">
        <f aca="false">ROUND(E104*P104,2)</f>
        <v>1.28</v>
      </c>
      <c r="R104" s="205" t="s">
        <v>257</v>
      </c>
      <c r="S104" s="205" t="s">
        <v>128</v>
      </c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 t="s">
        <v>129</v>
      </c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customFormat="false" ht="12.75" hidden="false" customHeight="false" outlineLevel="1" collapsed="false">
      <c r="A105" s="200"/>
      <c r="B105" s="200"/>
      <c r="C105" s="207" t="s">
        <v>273</v>
      </c>
      <c r="D105" s="208"/>
      <c r="E105" s="209" t="n">
        <v>14.5</v>
      </c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 t="s">
        <v>131</v>
      </c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customFormat="false" ht="12.75" hidden="false" customHeight="false" outlineLevel="1" collapsed="false">
      <c r="A106" s="200" t="n">
        <v>43</v>
      </c>
      <c r="B106" s="200" t="s">
        <v>274</v>
      </c>
      <c r="C106" s="201" t="s">
        <v>275</v>
      </c>
      <c r="D106" s="202" t="s">
        <v>126</v>
      </c>
      <c r="E106" s="203" t="n">
        <v>0.83025</v>
      </c>
      <c r="F106" s="204"/>
      <c r="G106" s="205" t="n">
        <f aca="false">ROUND(E106*F106,2)</f>
        <v>0</v>
      </c>
      <c r="H106" s="204"/>
      <c r="I106" s="205" t="n">
        <f aca="false">ROUND(E106*H106,2)</f>
        <v>0</v>
      </c>
      <c r="J106" s="204"/>
      <c r="K106" s="205" t="n">
        <f aca="false">ROUND(E106*J106,2)</f>
        <v>0</v>
      </c>
      <c r="L106" s="205" t="n">
        <v>15</v>
      </c>
      <c r="M106" s="205" t="n">
        <f aca="false">G106*(1+L106/100)</f>
        <v>0</v>
      </c>
      <c r="N106" s="205" t="n">
        <v>0.00182</v>
      </c>
      <c r="O106" s="205" t="n">
        <f aca="false">ROUND(E106*N106,2)</f>
        <v>0</v>
      </c>
      <c r="P106" s="205" t="n">
        <v>1.8</v>
      </c>
      <c r="Q106" s="205" t="n">
        <f aca="false">ROUND(E106*P106,2)</f>
        <v>1.49</v>
      </c>
      <c r="R106" s="205" t="s">
        <v>257</v>
      </c>
      <c r="S106" s="205" t="s">
        <v>128</v>
      </c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 t="s">
        <v>144</v>
      </c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customFormat="false" ht="12.75" hidden="false" customHeight="false" outlineLevel="1" collapsed="false">
      <c r="A107" s="200"/>
      <c r="B107" s="200"/>
      <c r="C107" s="207" t="s">
        <v>276</v>
      </c>
      <c r="D107" s="208"/>
      <c r="E107" s="209" t="n">
        <v>0.83025</v>
      </c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 t="s">
        <v>131</v>
      </c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customFormat="false" ht="12.75" hidden="false" customHeight="false" outlineLevel="1" collapsed="false">
      <c r="A108" s="200" t="n">
        <v>44</v>
      </c>
      <c r="B108" s="200" t="s">
        <v>277</v>
      </c>
      <c r="C108" s="201" t="s">
        <v>278</v>
      </c>
      <c r="D108" s="202" t="s">
        <v>137</v>
      </c>
      <c r="E108" s="203" t="n">
        <v>16</v>
      </c>
      <c r="F108" s="204"/>
      <c r="G108" s="205" t="n">
        <f aca="false">ROUND(E108*F108,2)</f>
        <v>0</v>
      </c>
      <c r="H108" s="204"/>
      <c r="I108" s="205" t="n">
        <f aca="false">ROUND(E108*H108,2)</f>
        <v>0</v>
      </c>
      <c r="J108" s="204"/>
      <c r="K108" s="205" t="n">
        <f aca="false">ROUND(E108*J108,2)</f>
        <v>0</v>
      </c>
      <c r="L108" s="205" t="n">
        <v>15</v>
      </c>
      <c r="M108" s="205" t="n">
        <f aca="false">G108*(1+L108/100)</f>
        <v>0</v>
      </c>
      <c r="N108" s="205" t="n">
        <v>0.00049</v>
      </c>
      <c r="O108" s="205" t="n">
        <f aca="false">ROUND(E108*N108,2)</f>
        <v>0.01</v>
      </c>
      <c r="P108" s="205" t="n">
        <v>0.031</v>
      </c>
      <c r="Q108" s="205" t="n">
        <f aca="false">ROUND(E108*P108,2)</f>
        <v>0.5</v>
      </c>
      <c r="R108" s="205" t="s">
        <v>257</v>
      </c>
      <c r="S108" s="205" t="s">
        <v>128</v>
      </c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 t="s">
        <v>129</v>
      </c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customFormat="false" ht="12.75" hidden="false" customHeight="false" outlineLevel="1" collapsed="false">
      <c r="A109" s="200"/>
      <c r="B109" s="200"/>
      <c r="C109" s="207" t="s">
        <v>279</v>
      </c>
      <c r="D109" s="208"/>
      <c r="E109" s="209" t="n">
        <v>16</v>
      </c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 t="s">
        <v>131</v>
      </c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customFormat="false" ht="12.75" hidden="false" customHeight="false" outlineLevel="1" collapsed="false">
      <c r="A110" s="200" t="n">
        <v>45</v>
      </c>
      <c r="B110" s="200" t="s">
        <v>280</v>
      </c>
      <c r="C110" s="201" t="s">
        <v>281</v>
      </c>
      <c r="D110" s="202" t="s">
        <v>158</v>
      </c>
      <c r="E110" s="203" t="n">
        <v>4.8</v>
      </c>
      <c r="F110" s="204"/>
      <c r="G110" s="205" t="n">
        <f aca="false">ROUND(E110*F110,2)</f>
        <v>0</v>
      </c>
      <c r="H110" s="204"/>
      <c r="I110" s="205" t="n">
        <f aca="false">ROUND(E110*H110,2)</f>
        <v>0</v>
      </c>
      <c r="J110" s="204"/>
      <c r="K110" s="205" t="n">
        <f aca="false">ROUND(E110*J110,2)</f>
        <v>0</v>
      </c>
      <c r="L110" s="205" t="n">
        <v>15</v>
      </c>
      <c r="M110" s="205" t="n">
        <f aca="false">G110*(1+L110/100)</f>
        <v>0</v>
      </c>
      <c r="N110" s="205" t="n">
        <v>0</v>
      </c>
      <c r="O110" s="205" t="n">
        <f aca="false">ROUND(E110*N110,2)</f>
        <v>0</v>
      </c>
      <c r="P110" s="205" t="n">
        <v>0.065</v>
      </c>
      <c r="Q110" s="205" t="n">
        <f aca="false">ROUND(E110*P110,2)</f>
        <v>0.31</v>
      </c>
      <c r="R110" s="205" t="s">
        <v>257</v>
      </c>
      <c r="S110" s="205" t="s">
        <v>128</v>
      </c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 t="s">
        <v>144</v>
      </c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customFormat="false" ht="12.75" hidden="false" customHeight="false" outlineLevel="1" collapsed="false">
      <c r="A111" s="200"/>
      <c r="B111" s="200"/>
      <c r="C111" s="207" t="s">
        <v>282</v>
      </c>
      <c r="D111" s="208"/>
      <c r="E111" s="209" t="n">
        <v>4.8</v>
      </c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 t="s">
        <v>131</v>
      </c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customFormat="false" ht="12.75" hidden="false" customHeight="false" outlineLevel="1" collapsed="false">
      <c r="A112" s="200" t="n">
        <v>46</v>
      </c>
      <c r="B112" s="200" t="s">
        <v>283</v>
      </c>
      <c r="C112" s="201" t="s">
        <v>284</v>
      </c>
      <c r="D112" s="202" t="s">
        <v>148</v>
      </c>
      <c r="E112" s="203" t="n">
        <v>191.65</v>
      </c>
      <c r="F112" s="204"/>
      <c r="G112" s="205" t="n">
        <f aca="false">ROUND(E112*F112,2)</f>
        <v>0</v>
      </c>
      <c r="H112" s="204"/>
      <c r="I112" s="205" t="n">
        <f aca="false">ROUND(E112*H112,2)</f>
        <v>0</v>
      </c>
      <c r="J112" s="204"/>
      <c r="K112" s="205" t="n">
        <f aca="false">ROUND(E112*J112,2)</f>
        <v>0</v>
      </c>
      <c r="L112" s="205" t="n">
        <v>15</v>
      </c>
      <c r="M112" s="205" t="n">
        <f aca="false">G112*(1+L112/100)</f>
        <v>0</v>
      </c>
      <c r="N112" s="205" t="n">
        <v>0</v>
      </c>
      <c r="O112" s="205" t="n">
        <f aca="false">ROUND(E112*N112,2)</f>
        <v>0</v>
      </c>
      <c r="P112" s="205" t="n">
        <v>0.01</v>
      </c>
      <c r="Q112" s="205" t="n">
        <f aca="false">ROUND(E112*P112,2)</f>
        <v>1.92</v>
      </c>
      <c r="R112" s="205" t="s">
        <v>257</v>
      </c>
      <c r="S112" s="205" t="s">
        <v>128</v>
      </c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 t="s">
        <v>129</v>
      </c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customFormat="false" ht="12.75" hidden="false" customHeight="false" outlineLevel="1" collapsed="false">
      <c r="A113" s="200" t="n">
        <v>47</v>
      </c>
      <c r="B113" s="200" t="s">
        <v>285</v>
      </c>
      <c r="C113" s="201" t="s">
        <v>286</v>
      </c>
      <c r="D113" s="202" t="s">
        <v>148</v>
      </c>
      <c r="E113" s="203" t="n">
        <v>75.57</v>
      </c>
      <c r="F113" s="204"/>
      <c r="G113" s="205" t="n">
        <f aca="false">ROUND(E113*F113,2)</f>
        <v>0</v>
      </c>
      <c r="H113" s="204"/>
      <c r="I113" s="205" t="n">
        <f aca="false">ROUND(E113*H113,2)</f>
        <v>0</v>
      </c>
      <c r="J113" s="204"/>
      <c r="K113" s="205" t="n">
        <f aca="false">ROUND(E113*J113,2)</f>
        <v>0</v>
      </c>
      <c r="L113" s="205" t="n">
        <v>15</v>
      </c>
      <c r="M113" s="205" t="n">
        <f aca="false">G113*(1+L113/100)</f>
        <v>0</v>
      </c>
      <c r="N113" s="205" t="n">
        <v>0</v>
      </c>
      <c r="O113" s="205" t="n">
        <f aca="false">ROUND(E113*N113,2)</f>
        <v>0</v>
      </c>
      <c r="P113" s="205" t="n">
        <v>0.046</v>
      </c>
      <c r="Q113" s="205" t="n">
        <f aca="false">ROUND(E113*P113,2)</f>
        <v>3.48</v>
      </c>
      <c r="R113" s="205" t="s">
        <v>257</v>
      </c>
      <c r="S113" s="205" t="s">
        <v>128</v>
      </c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 t="s">
        <v>129</v>
      </c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customFormat="false" ht="22.5" hidden="false" customHeight="false" outlineLevel="1" collapsed="false">
      <c r="A114" s="200"/>
      <c r="B114" s="200"/>
      <c r="C114" s="207" t="s">
        <v>287</v>
      </c>
      <c r="D114" s="208"/>
      <c r="E114" s="209" t="n">
        <v>67.05</v>
      </c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 t="s">
        <v>131</v>
      </c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customFormat="false" ht="12.75" hidden="false" customHeight="false" outlineLevel="1" collapsed="false">
      <c r="A115" s="200"/>
      <c r="B115" s="200"/>
      <c r="C115" s="207" t="s">
        <v>288</v>
      </c>
      <c r="D115" s="208"/>
      <c r="E115" s="209" t="n">
        <v>4.2</v>
      </c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 t="s">
        <v>131</v>
      </c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customFormat="false" ht="12.75" hidden="false" customHeight="false" outlineLevel="1" collapsed="false">
      <c r="A116" s="200"/>
      <c r="B116" s="200"/>
      <c r="C116" s="207" t="s">
        <v>289</v>
      </c>
      <c r="D116" s="208"/>
      <c r="E116" s="209" t="n">
        <v>4.32</v>
      </c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 t="s">
        <v>131</v>
      </c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customFormat="false" ht="12.75" hidden="false" customHeight="false" outlineLevel="1" collapsed="false">
      <c r="A117" s="200" t="n">
        <v>48</v>
      </c>
      <c r="B117" s="200" t="s">
        <v>290</v>
      </c>
      <c r="C117" s="201" t="s">
        <v>291</v>
      </c>
      <c r="D117" s="202" t="s">
        <v>148</v>
      </c>
      <c r="E117" s="203" t="n">
        <v>17.02</v>
      </c>
      <c r="F117" s="204"/>
      <c r="G117" s="205" t="n">
        <f aca="false">ROUND(E117*F117,2)</f>
        <v>0</v>
      </c>
      <c r="H117" s="204"/>
      <c r="I117" s="205" t="n">
        <f aca="false">ROUND(E117*H117,2)</f>
        <v>0</v>
      </c>
      <c r="J117" s="204"/>
      <c r="K117" s="205" t="n">
        <f aca="false">ROUND(E117*J117,2)</f>
        <v>0</v>
      </c>
      <c r="L117" s="205" t="n">
        <v>15</v>
      </c>
      <c r="M117" s="205" t="n">
        <f aca="false">G117*(1+L117/100)</f>
        <v>0</v>
      </c>
      <c r="N117" s="205" t="n">
        <v>0</v>
      </c>
      <c r="O117" s="205" t="n">
        <f aca="false">ROUND(E117*N117,2)</f>
        <v>0</v>
      </c>
      <c r="P117" s="205" t="n">
        <v>0.068</v>
      </c>
      <c r="Q117" s="205" t="n">
        <f aca="false">ROUND(E117*P117,2)</f>
        <v>1.16</v>
      </c>
      <c r="R117" s="205" t="s">
        <v>257</v>
      </c>
      <c r="S117" s="205" t="s">
        <v>128</v>
      </c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 t="s">
        <v>129</v>
      </c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customFormat="false" ht="12.75" hidden="false" customHeight="false" outlineLevel="1" collapsed="false">
      <c r="A118" s="200"/>
      <c r="B118" s="200"/>
      <c r="C118" s="207" t="s">
        <v>292</v>
      </c>
      <c r="D118" s="208"/>
      <c r="E118" s="209" t="n">
        <v>17.02</v>
      </c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 t="s">
        <v>131</v>
      </c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customFormat="false" ht="12.75" hidden="false" customHeight="false" outlineLevel="1" collapsed="false">
      <c r="A119" s="200" t="n">
        <v>49</v>
      </c>
      <c r="B119" s="200" t="s">
        <v>293</v>
      </c>
      <c r="C119" s="201" t="s">
        <v>294</v>
      </c>
      <c r="D119" s="202" t="s">
        <v>148</v>
      </c>
      <c r="E119" s="203" t="n">
        <v>21.5</v>
      </c>
      <c r="F119" s="204"/>
      <c r="G119" s="205" t="n">
        <f aca="false">ROUND(E119*F119,2)</f>
        <v>0</v>
      </c>
      <c r="H119" s="204"/>
      <c r="I119" s="205" t="n">
        <f aca="false">ROUND(E119*H119,2)</f>
        <v>0</v>
      </c>
      <c r="J119" s="204"/>
      <c r="K119" s="205" t="n">
        <f aca="false">ROUND(E119*J119,2)</f>
        <v>0</v>
      </c>
      <c r="L119" s="205" t="n">
        <v>15</v>
      </c>
      <c r="M119" s="205" t="n">
        <f aca="false">G119*(1+L119/100)</f>
        <v>0</v>
      </c>
      <c r="N119" s="205" t="n">
        <v>0.00016</v>
      </c>
      <c r="O119" s="205" t="n">
        <f aca="false">ROUND(E119*N119,2)</f>
        <v>0</v>
      </c>
      <c r="P119" s="205" t="n">
        <v>0.022</v>
      </c>
      <c r="Q119" s="205" t="n">
        <f aca="false">ROUND(E119*P119,2)</f>
        <v>0.47</v>
      </c>
      <c r="R119" s="205" t="s">
        <v>295</v>
      </c>
      <c r="S119" s="205" t="s">
        <v>128</v>
      </c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 t="s">
        <v>129</v>
      </c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customFormat="false" ht="22.5" hidden="false" customHeight="false" outlineLevel="1" collapsed="false">
      <c r="A120" s="200"/>
      <c r="B120" s="200"/>
      <c r="C120" s="207" t="s">
        <v>296</v>
      </c>
      <c r="D120" s="208"/>
      <c r="E120" s="209" t="n">
        <v>21.5</v>
      </c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 t="s">
        <v>131</v>
      </c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customFormat="false" ht="12.75" hidden="false" customHeight="false" outlineLevel="1" collapsed="false">
      <c r="A121" s="200" t="n">
        <v>50</v>
      </c>
      <c r="B121" s="200" t="s">
        <v>297</v>
      </c>
      <c r="C121" s="201" t="s">
        <v>298</v>
      </c>
      <c r="D121" s="202" t="s">
        <v>158</v>
      </c>
      <c r="E121" s="203" t="n">
        <v>7</v>
      </c>
      <c r="F121" s="204"/>
      <c r="G121" s="205" t="n">
        <f aca="false">ROUND(E121*F121,2)</f>
        <v>0</v>
      </c>
      <c r="H121" s="204"/>
      <c r="I121" s="205" t="n">
        <f aca="false">ROUND(E121*H121,2)</f>
        <v>0</v>
      </c>
      <c r="J121" s="204"/>
      <c r="K121" s="205" t="n">
        <f aca="false">ROUND(E121*J121,2)</f>
        <v>0</v>
      </c>
      <c r="L121" s="205" t="n">
        <v>15</v>
      </c>
      <c r="M121" s="205" t="n">
        <f aca="false">G121*(1+L121/100)</f>
        <v>0</v>
      </c>
      <c r="N121" s="205" t="n">
        <v>0</v>
      </c>
      <c r="O121" s="205" t="n">
        <f aca="false">ROUND(E121*N121,2)</f>
        <v>0</v>
      </c>
      <c r="P121" s="205" t="n">
        <v>0.2</v>
      </c>
      <c r="Q121" s="205" t="n">
        <f aca="false">ROUND(E121*P121,2)</f>
        <v>1.4</v>
      </c>
      <c r="R121" s="205" t="s">
        <v>295</v>
      </c>
      <c r="S121" s="205" t="s">
        <v>128</v>
      </c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 t="s">
        <v>129</v>
      </c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customFormat="false" ht="12.75" hidden="false" customHeight="false" outlineLevel="1" collapsed="false">
      <c r="A122" s="200" t="n">
        <v>51</v>
      </c>
      <c r="B122" s="200" t="s">
        <v>299</v>
      </c>
      <c r="C122" s="201" t="s">
        <v>300</v>
      </c>
      <c r="D122" s="202" t="s">
        <v>148</v>
      </c>
      <c r="E122" s="203" t="n">
        <v>9.6</v>
      </c>
      <c r="F122" s="204"/>
      <c r="G122" s="205" t="n">
        <f aca="false">ROUND(E122*F122,2)</f>
        <v>0</v>
      </c>
      <c r="H122" s="204"/>
      <c r="I122" s="205" t="n">
        <f aca="false">ROUND(E122*H122,2)</f>
        <v>0</v>
      </c>
      <c r="J122" s="204"/>
      <c r="K122" s="205" t="n">
        <f aca="false">ROUND(E122*J122,2)</f>
        <v>0</v>
      </c>
      <c r="L122" s="205" t="n">
        <v>15</v>
      </c>
      <c r="M122" s="205" t="n">
        <f aca="false">G122*(1+L122/100)</f>
        <v>0</v>
      </c>
      <c r="N122" s="205" t="n">
        <v>0.00016</v>
      </c>
      <c r="O122" s="205" t="n">
        <f aca="false">ROUND(E122*N122,2)</f>
        <v>0</v>
      </c>
      <c r="P122" s="205" t="n">
        <v>0.04</v>
      </c>
      <c r="Q122" s="205" t="n">
        <f aca="false">ROUND(E122*P122,2)</f>
        <v>0.38</v>
      </c>
      <c r="R122" s="205" t="s">
        <v>295</v>
      </c>
      <c r="S122" s="205" t="s">
        <v>128</v>
      </c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 t="s">
        <v>129</v>
      </c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customFormat="false" ht="12.75" hidden="false" customHeight="false" outlineLevel="1" collapsed="false">
      <c r="A123" s="200"/>
      <c r="B123" s="200"/>
      <c r="C123" s="207" t="s">
        <v>301</v>
      </c>
      <c r="D123" s="208"/>
      <c r="E123" s="209" t="n">
        <v>9.6</v>
      </c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 t="s">
        <v>131</v>
      </c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customFormat="false" ht="12.75" hidden="false" customHeight="false" outlineLevel="1" collapsed="false">
      <c r="A124" s="200" t="n">
        <v>52</v>
      </c>
      <c r="B124" s="200" t="s">
        <v>302</v>
      </c>
      <c r="C124" s="201" t="s">
        <v>303</v>
      </c>
      <c r="D124" s="202" t="s">
        <v>137</v>
      </c>
      <c r="E124" s="203" t="n">
        <v>1</v>
      </c>
      <c r="F124" s="204"/>
      <c r="G124" s="205" t="n">
        <f aca="false">ROUND(E124*F124,2)</f>
        <v>0</v>
      </c>
      <c r="H124" s="204"/>
      <c r="I124" s="205" t="n">
        <f aca="false">ROUND(E124*H124,2)</f>
        <v>0</v>
      </c>
      <c r="J124" s="204"/>
      <c r="K124" s="205" t="n">
        <f aca="false">ROUND(E124*J124,2)</f>
        <v>0</v>
      </c>
      <c r="L124" s="205" t="n">
        <v>15</v>
      </c>
      <c r="M124" s="205" t="n">
        <f aca="false">G124*(1+L124/100)</f>
        <v>0</v>
      </c>
      <c r="N124" s="205" t="n">
        <v>0</v>
      </c>
      <c r="O124" s="205" t="n">
        <f aca="false">ROUND(E124*N124,2)</f>
        <v>0</v>
      </c>
      <c r="P124" s="205" t="n">
        <v>0.02008</v>
      </c>
      <c r="Q124" s="205" t="n">
        <f aca="false">ROUND(E124*P124,2)</f>
        <v>0.02</v>
      </c>
      <c r="R124" s="205" t="s">
        <v>304</v>
      </c>
      <c r="S124" s="205" t="s">
        <v>128</v>
      </c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 t="s">
        <v>129</v>
      </c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customFormat="false" ht="12.75" hidden="false" customHeight="false" outlineLevel="1" collapsed="false">
      <c r="A125" s="200" t="n">
        <v>53</v>
      </c>
      <c r="B125" s="200" t="s">
        <v>305</v>
      </c>
      <c r="C125" s="201" t="s">
        <v>306</v>
      </c>
      <c r="D125" s="202" t="s">
        <v>137</v>
      </c>
      <c r="E125" s="203" t="n">
        <v>1</v>
      </c>
      <c r="F125" s="204"/>
      <c r="G125" s="205" t="n">
        <f aca="false">ROUND(E125*F125,2)</f>
        <v>0</v>
      </c>
      <c r="H125" s="204"/>
      <c r="I125" s="205" t="n">
        <f aca="false">ROUND(E125*H125,2)</f>
        <v>0</v>
      </c>
      <c r="J125" s="204"/>
      <c r="K125" s="205" t="n">
        <f aca="false">ROUND(E125*J125,2)</f>
        <v>0</v>
      </c>
      <c r="L125" s="205" t="n">
        <v>15</v>
      </c>
      <c r="M125" s="205" t="n">
        <f aca="false">G125*(1+L125/100)</f>
        <v>0</v>
      </c>
      <c r="N125" s="205" t="n">
        <v>0</v>
      </c>
      <c r="O125" s="205" t="n">
        <f aca="false">ROUND(E125*N125,2)</f>
        <v>0</v>
      </c>
      <c r="P125" s="205" t="n">
        <v>0.174</v>
      </c>
      <c r="Q125" s="205" t="n">
        <f aca="false">ROUND(E125*P125,2)</f>
        <v>0.17</v>
      </c>
      <c r="R125" s="205" t="s">
        <v>307</v>
      </c>
      <c r="S125" s="205" t="s">
        <v>128</v>
      </c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 t="s">
        <v>129</v>
      </c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customFormat="false" ht="12.75" hidden="false" customHeight="false" outlineLevel="1" collapsed="false">
      <c r="A126" s="200" t="n">
        <v>54</v>
      </c>
      <c r="B126" s="200" t="s">
        <v>308</v>
      </c>
      <c r="C126" s="201" t="s">
        <v>309</v>
      </c>
      <c r="D126" s="202" t="s">
        <v>148</v>
      </c>
      <c r="E126" s="203" t="n">
        <v>195.06</v>
      </c>
      <c r="F126" s="204"/>
      <c r="G126" s="205" t="n">
        <f aca="false">ROUND(E126*F126,2)</f>
        <v>0</v>
      </c>
      <c r="H126" s="204"/>
      <c r="I126" s="205" t="n">
        <f aca="false">ROUND(E126*H126,2)</f>
        <v>0</v>
      </c>
      <c r="J126" s="204"/>
      <c r="K126" s="205" t="n">
        <f aca="false">ROUND(E126*J126,2)</f>
        <v>0</v>
      </c>
      <c r="L126" s="205" t="n">
        <v>15</v>
      </c>
      <c r="M126" s="205" t="n">
        <f aca="false">G126*(1+L126/100)</f>
        <v>0</v>
      </c>
      <c r="N126" s="205" t="n">
        <v>0</v>
      </c>
      <c r="O126" s="205" t="n">
        <f aca="false">ROUND(E126*N126,2)</f>
        <v>0</v>
      </c>
      <c r="P126" s="205" t="n">
        <v>0.001</v>
      </c>
      <c r="Q126" s="205" t="n">
        <f aca="false">ROUND(E126*P126,2)</f>
        <v>0.2</v>
      </c>
      <c r="R126" s="205" t="s">
        <v>310</v>
      </c>
      <c r="S126" s="205" t="s">
        <v>128</v>
      </c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 t="s">
        <v>129</v>
      </c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customFormat="false" ht="22.5" hidden="false" customHeight="false" outlineLevel="1" collapsed="false">
      <c r="A127" s="200"/>
      <c r="B127" s="200"/>
      <c r="C127" s="207" t="s">
        <v>311</v>
      </c>
      <c r="D127" s="208"/>
      <c r="E127" s="209" t="n">
        <v>195.06</v>
      </c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 t="s">
        <v>131</v>
      </c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customFormat="false" ht="12.75" hidden="false" customHeight="false" outlineLevel="0" collapsed="false">
      <c r="A128" s="210" t="s">
        <v>122</v>
      </c>
      <c r="B128" s="210" t="s">
        <v>60</v>
      </c>
      <c r="C128" s="211" t="s">
        <v>61</v>
      </c>
      <c r="D128" s="212"/>
      <c r="E128" s="213"/>
      <c r="F128" s="214"/>
      <c r="G128" s="214" t="n">
        <f aca="false">SUM(G129:G129)</f>
        <v>0</v>
      </c>
      <c r="H128" s="214"/>
      <c r="I128" s="214" t="n">
        <f aca="false">SUM(I129:I129)</f>
        <v>0</v>
      </c>
      <c r="J128" s="214"/>
      <c r="K128" s="214" t="n">
        <f aca="false">SUM(K129:K129)</f>
        <v>0</v>
      </c>
      <c r="L128" s="214"/>
      <c r="M128" s="214" t="n">
        <f aca="false">SUM(M129:M129)</f>
        <v>0</v>
      </c>
      <c r="N128" s="214"/>
      <c r="O128" s="214" t="n">
        <f aca="false">SUM(O129:O129)</f>
        <v>0</v>
      </c>
      <c r="P128" s="214"/>
      <c r="Q128" s="214" t="n">
        <f aca="false">SUM(Q129:Q129)</f>
        <v>0</v>
      </c>
      <c r="R128" s="214"/>
      <c r="S128" s="214"/>
      <c r="AE128" s="0" t="s">
        <v>123</v>
      </c>
    </row>
    <row r="129" customFormat="false" ht="12.75" hidden="false" customHeight="false" outlineLevel="1" collapsed="false">
      <c r="A129" s="200" t="n">
        <v>55</v>
      </c>
      <c r="B129" s="200" t="s">
        <v>312</v>
      </c>
      <c r="C129" s="201" t="s">
        <v>313</v>
      </c>
      <c r="D129" s="202" t="s">
        <v>143</v>
      </c>
      <c r="E129" s="203" t="n">
        <v>27.94248</v>
      </c>
      <c r="F129" s="204"/>
      <c r="G129" s="205" t="n">
        <v>0</v>
      </c>
      <c r="H129" s="204"/>
      <c r="I129" s="205" t="n">
        <f aca="false">ROUND(E129*H129,2)</f>
        <v>0</v>
      </c>
      <c r="J129" s="204"/>
      <c r="K129" s="205" t="n">
        <f aca="false">ROUND(E129*J129,2)</f>
        <v>0</v>
      </c>
      <c r="L129" s="205" t="n">
        <v>15</v>
      </c>
      <c r="M129" s="205" t="n">
        <f aca="false">G129*(1+L129/100)</f>
        <v>0</v>
      </c>
      <c r="N129" s="205" t="n">
        <v>0</v>
      </c>
      <c r="O129" s="205" t="n">
        <f aca="false">ROUND(E129*N129,2)</f>
        <v>0</v>
      </c>
      <c r="P129" s="205" t="n">
        <v>0</v>
      </c>
      <c r="Q129" s="205" t="n">
        <f aca="false">ROUND(E129*P129,2)</f>
        <v>0</v>
      </c>
      <c r="R129" s="205" t="s">
        <v>127</v>
      </c>
      <c r="S129" s="205" t="s">
        <v>128</v>
      </c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 t="s">
        <v>314</v>
      </c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customFormat="false" ht="12.75" hidden="false" customHeight="false" outlineLevel="0" collapsed="false">
      <c r="A130" s="210" t="s">
        <v>122</v>
      </c>
      <c r="B130" s="210" t="s">
        <v>62</v>
      </c>
      <c r="C130" s="211" t="s">
        <v>63</v>
      </c>
      <c r="D130" s="212"/>
      <c r="E130" s="213"/>
      <c r="F130" s="214"/>
      <c r="G130" s="214" t="n">
        <f aca="false">SUM(G131:G136)</f>
        <v>0</v>
      </c>
      <c r="H130" s="214"/>
      <c r="I130" s="214" t="n">
        <f aca="false">SUM(I131:I136)</f>
        <v>0</v>
      </c>
      <c r="J130" s="214"/>
      <c r="K130" s="214" t="n">
        <f aca="false">SUM(K131:K136)</f>
        <v>0</v>
      </c>
      <c r="L130" s="214"/>
      <c r="M130" s="214" t="n">
        <f aca="false">SUM(M131:M136)</f>
        <v>0</v>
      </c>
      <c r="N130" s="214"/>
      <c r="O130" s="214" t="n">
        <f aca="false">SUM(O131:O136)</f>
        <v>0.04</v>
      </c>
      <c r="P130" s="214"/>
      <c r="Q130" s="214" t="n">
        <f aca="false">SUM(Q131:Q136)</f>
        <v>0</v>
      </c>
      <c r="R130" s="214"/>
      <c r="S130" s="214"/>
      <c r="AE130" s="0" t="s">
        <v>123</v>
      </c>
    </row>
    <row r="131" customFormat="false" ht="12.75" hidden="false" customHeight="false" outlineLevel="1" collapsed="false">
      <c r="A131" s="200" t="n">
        <v>56</v>
      </c>
      <c r="B131" s="200" t="s">
        <v>315</v>
      </c>
      <c r="C131" s="201" t="s">
        <v>316</v>
      </c>
      <c r="D131" s="202" t="s">
        <v>148</v>
      </c>
      <c r="E131" s="203" t="n">
        <v>22.635</v>
      </c>
      <c r="F131" s="204"/>
      <c r="G131" s="205" t="n">
        <f aca="false">ROUND(E131*F131,2)</f>
        <v>0</v>
      </c>
      <c r="H131" s="204"/>
      <c r="I131" s="205" t="n">
        <f aca="false">ROUND(E131*H131,2)</f>
        <v>0</v>
      </c>
      <c r="J131" s="204"/>
      <c r="K131" s="205" t="n">
        <f aca="false">ROUND(E131*J131,2)</f>
        <v>0</v>
      </c>
      <c r="L131" s="205" t="n">
        <v>15</v>
      </c>
      <c r="M131" s="205" t="n">
        <f aca="false">G131*(1+L131/100)</f>
        <v>0</v>
      </c>
      <c r="N131" s="205" t="n">
        <v>0.00126</v>
      </c>
      <c r="O131" s="205" t="n">
        <f aca="false">ROUND(E131*N131,2)</f>
        <v>0.03</v>
      </c>
      <c r="P131" s="205" t="n">
        <v>0</v>
      </c>
      <c r="Q131" s="205" t="n">
        <f aca="false">ROUND(E131*P131,2)</f>
        <v>0</v>
      </c>
      <c r="R131" s="205" t="s">
        <v>317</v>
      </c>
      <c r="S131" s="205" t="s">
        <v>128</v>
      </c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 t="s">
        <v>129</v>
      </c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customFormat="false" ht="22.5" hidden="false" customHeight="false" outlineLevel="1" collapsed="false">
      <c r="A132" s="200"/>
      <c r="B132" s="200"/>
      <c r="C132" s="207" t="s">
        <v>318</v>
      </c>
      <c r="D132" s="208"/>
      <c r="E132" s="209" t="n">
        <v>22.635</v>
      </c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 t="s">
        <v>131</v>
      </c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customFormat="false" ht="12.75" hidden="false" customHeight="false" outlineLevel="1" collapsed="false">
      <c r="A133" s="200" t="n">
        <v>57</v>
      </c>
      <c r="B133" s="200" t="s">
        <v>319</v>
      </c>
      <c r="C133" s="201" t="s">
        <v>320</v>
      </c>
      <c r="D133" s="202" t="s">
        <v>158</v>
      </c>
      <c r="E133" s="203" t="n">
        <v>27.3</v>
      </c>
      <c r="F133" s="204"/>
      <c r="G133" s="205" t="n">
        <f aca="false">ROUND(E133*F133,2)</f>
        <v>0</v>
      </c>
      <c r="H133" s="204"/>
      <c r="I133" s="205" t="n">
        <f aca="false">ROUND(E133*H133,2)</f>
        <v>0</v>
      </c>
      <c r="J133" s="204"/>
      <c r="K133" s="205" t="n">
        <f aca="false">ROUND(E133*J133,2)</f>
        <v>0</v>
      </c>
      <c r="L133" s="205" t="n">
        <v>15</v>
      </c>
      <c r="M133" s="205" t="n">
        <f aca="false">G133*(1+L133/100)</f>
        <v>0</v>
      </c>
      <c r="N133" s="205" t="n">
        <v>0.00032</v>
      </c>
      <c r="O133" s="205" t="n">
        <f aca="false">ROUND(E133*N133,2)</f>
        <v>0.01</v>
      </c>
      <c r="P133" s="205" t="n">
        <v>0</v>
      </c>
      <c r="Q133" s="205" t="n">
        <f aca="false">ROUND(E133*P133,2)</f>
        <v>0</v>
      </c>
      <c r="R133" s="205" t="s">
        <v>317</v>
      </c>
      <c r="S133" s="205" t="s">
        <v>128</v>
      </c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 t="s">
        <v>129</v>
      </c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customFormat="false" ht="12.75" hidden="false" customHeight="false" outlineLevel="1" collapsed="false">
      <c r="A134" s="200"/>
      <c r="B134" s="200"/>
      <c r="C134" s="207" t="s">
        <v>321</v>
      </c>
      <c r="D134" s="208"/>
      <c r="E134" s="209" t="n">
        <v>14.1</v>
      </c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 t="s">
        <v>131</v>
      </c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customFormat="false" ht="12.75" hidden="false" customHeight="false" outlineLevel="1" collapsed="false">
      <c r="A135" s="200"/>
      <c r="B135" s="200"/>
      <c r="C135" s="207" t="s">
        <v>322</v>
      </c>
      <c r="D135" s="208"/>
      <c r="E135" s="209" t="n">
        <v>13.2</v>
      </c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 t="s">
        <v>131</v>
      </c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customFormat="false" ht="12.75" hidden="false" customHeight="false" outlineLevel="1" collapsed="false">
      <c r="A136" s="200" t="n">
        <v>58</v>
      </c>
      <c r="B136" s="200" t="s">
        <v>323</v>
      </c>
      <c r="C136" s="201" t="s">
        <v>324</v>
      </c>
      <c r="D136" s="202" t="s">
        <v>143</v>
      </c>
      <c r="E136" s="203" t="n">
        <v>0.03726</v>
      </c>
      <c r="F136" s="204"/>
      <c r="G136" s="205" t="n">
        <f aca="false">ROUND(E136*F136,2)</f>
        <v>0</v>
      </c>
      <c r="H136" s="204"/>
      <c r="I136" s="205" t="n">
        <f aca="false">ROUND(E136*H136,2)</f>
        <v>0</v>
      </c>
      <c r="J136" s="204"/>
      <c r="K136" s="205" t="n">
        <f aca="false">ROUND(E136*J136,2)</f>
        <v>0</v>
      </c>
      <c r="L136" s="205" t="n">
        <v>15</v>
      </c>
      <c r="M136" s="205" t="n">
        <f aca="false">G136*(1+L136/100)</f>
        <v>0</v>
      </c>
      <c r="N136" s="205" t="n">
        <v>0</v>
      </c>
      <c r="O136" s="205" t="n">
        <f aca="false">ROUND(E136*N136,2)</f>
        <v>0</v>
      </c>
      <c r="P136" s="205" t="n">
        <v>0</v>
      </c>
      <c r="Q136" s="205" t="n">
        <f aca="false">ROUND(E136*P136,2)</f>
        <v>0</v>
      </c>
      <c r="R136" s="205" t="s">
        <v>317</v>
      </c>
      <c r="S136" s="205" t="s">
        <v>128</v>
      </c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 t="s">
        <v>325</v>
      </c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customFormat="false" ht="12.75" hidden="false" customHeight="false" outlineLevel="0" collapsed="false">
      <c r="A137" s="210" t="s">
        <v>122</v>
      </c>
      <c r="B137" s="210" t="s">
        <v>64</v>
      </c>
      <c r="C137" s="211" t="s">
        <v>65</v>
      </c>
      <c r="D137" s="212"/>
      <c r="E137" s="213"/>
      <c r="F137" s="214"/>
      <c r="G137" s="214" t="n">
        <f aca="false">SUM(G138:G162)</f>
        <v>0</v>
      </c>
      <c r="H137" s="214"/>
      <c r="I137" s="214" t="n">
        <f aca="false">SUM(I138:I162)</f>
        <v>0</v>
      </c>
      <c r="J137" s="214"/>
      <c r="K137" s="214" t="n">
        <f aca="false">SUM(K138:K162)</f>
        <v>0</v>
      </c>
      <c r="L137" s="214"/>
      <c r="M137" s="214" t="n">
        <f aca="false">SUM(M138:M162)</f>
        <v>0</v>
      </c>
      <c r="N137" s="214"/>
      <c r="O137" s="214" t="n">
        <f aca="false">SUM(O138:O162)</f>
        <v>2.02</v>
      </c>
      <c r="P137" s="214"/>
      <c r="Q137" s="214" t="n">
        <f aca="false">SUM(Q138:Q162)</f>
        <v>0</v>
      </c>
      <c r="R137" s="214"/>
      <c r="S137" s="214"/>
      <c r="AE137" s="0" t="s">
        <v>123</v>
      </c>
    </row>
    <row r="138" customFormat="false" ht="22.5" hidden="false" customHeight="false" outlineLevel="1" collapsed="false">
      <c r="A138" s="200" t="n">
        <v>59</v>
      </c>
      <c r="B138" s="200" t="s">
        <v>326</v>
      </c>
      <c r="C138" s="201" t="s">
        <v>327</v>
      </c>
      <c r="D138" s="202" t="s">
        <v>148</v>
      </c>
      <c r="E138" s="203" t="n">
        <v>141.27</v>
      </c>
      <c r="F138" s="204"/>
      <c r="G138" s="205" t="n">
        <f aca="false">ROUND(E138*F138,2)</f>
        <v>0</v>
      </c>
      <c r="H138" s="204"/>
      <c r="I138" s="205" t="n">
        <f aca="false">ROUND(E138*H138,2)</f>
        <v>0</v>
      </c>
      <c r="J138" s="204"/>
      <c r="K138" s="205" t="n">
        <f aca="false">ROUND(E138*J138,2)</f>
        <v>0</v>
      </c>
      <c r="L138" s="205" t="n">
        <v>15</v>
      </c>
      <c r="M138" s="205" t="n">
        <f aca="false">G138*(1+L138/100)</f>
        <v>0</v>
      </c>
      <c r="N138" s="205" t="n">
        <v>0.00053</v>
      </c>
      <c r="O138" s="205" t="n">
        <f aca="false">ROUND(E138*N138,2)</f>
        <v>0.07</v>
      </c>
      <c r="P138" s="205" t="n">
        <v>0</v>
      </c>
      <c r="Q138" s="205" t="n">
        <f aca="false">ROUND(E138*P138,2)</f>
        <v>0</v>
      </c>
      <c r="R138" s="205" t="s">
        <v>197</v>
      </c>
      <c r="S138" s="205" t="s">
        <v>128</v>
      </c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 t="s">
        <v>129</v>
      </c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customFormat="false" ht="12.75" hidden="false" customHeight="false" outlineLevel="1" collapsed="false">
      <c r="A139" s="200"/>
      <c r="B139" s="200"/>
      <c r="C139" s="207" t="s">
        <v>328</v>
      </c>
      <c r="D139" s="208"/>
      <c r="E139" s="209" t="n">
        <v>83.16</v>
      </c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 t="s">
        <v>131</v>
      </c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customFormat="false" ht="12.75" hidden="false" customHeight="false" outlineLevel="1" collapsed="false">
      <c r="A140" s="200"/>
      <c r="B140" s="200"/>
      <c r="C140" s="207" t="s">
        <v>329</v>
      </c>
      <c r="D140" s="208"/>
      <c r="E140" s="209" t="n">
        <v>58.11</v>
      </c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 t="s">
        <v>131</v>
      </c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customFormat="false" ht="22.5" hidden="false" customHeight="false" outlineLevel="1" collapsed="false">
      <c r="A141" s="200" t="n">
        <v>60</v>
      </c>
      <c r="B141" s="200" t="s">
        <v>330</v>
      </c>
      <c r="C141" s="201" t="s">
        <v>331</v>
      </c>
      <c r="D141" s="202" t="s">
        <v>148</v>
      </c>
      <c r="E141" s="203" t="n">
        <v>50.8</v>
      </c>
      <c r="F141" s="204"/>
      <c r="G141" s="205" t="n">
        <f aca="false">ROUND(E141*F141,2)</f>
        <v>0</v>
      </c>
      <c r="H141" s="204"/>
      <c r="I141" s="205" t="n">
        <f aca="false">ROUND(E141*H141,2)</f>
        <v>0</v>
      </c>
      <c r="J141" s="204"/>
      <c r="K141" s="205" t="n">
        <f aca="false">ROUND(E141*J141,2)</f>
        <v>0</v>
      </c>
      <c r="L141" s="205" t="n">
        <v>15</v>
      </c>
      <c r="M141" s="205" t="n">
        <f aca="false">G141*(1+L141/100)</f>
        <v>0</v>
      </c>
      <c r="N141" s="205" t="n">
        <v>0.00083</v>
      </c>
      <c r="O141" s="205" t="n">
        <f aca="false">ROUND(E141*N141,2)</f>
        <v>0.04</v>
      </c>
      <c r="P141" s="205" t="n">
        <v>0</v>
      </c>
      <c r="Q141" s="205" t="n">
        <f aca="false">ROUND(E141*P141,2)</f>
        <v>0</v>
      </c>
      <c r="R141" s="205" t="s">
        <v>197</v>
      </c>
      <c r="S141" s="205" t="s">
        <v>128</v>
      </c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 t="s">
        <v>129</v>
      </c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customFormat="false" ht="12.75" hidden="false" customHeight="false" outlineLevel="1" collapsed="false">
      <c r="A142" s="200"/>
      <c r="B142" s="200"/>
      <c r="C142" s="207" t="s">
        <v>332</v>
      </c>
      <c r="D142" s="208"/>
      <c r="E142" s="209" t="n">
        <v>50.8</v>
      </c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 t="s">
        <v>131</v>
      </c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customFormat="false" ht="12.75" hidden="false" customHeight="false" outlineLevel="1" collapsed="false">
      <c r="A143" s="200" t="n">
        <v>61</v>
      </c>
      <c r="B143" s="200" t="s">
        <v>333</v>
      </c>
      <c r="C143" s="201" t="s">
        <v>334</v>
      </c>
      <c r="D143" s="202" t="s">
        <v>148</v>
      </c>
      <c r="E143" s="203" t="n">
        <v>192.07</v>
      </c>
      <c r="F143" s="204"/>
      <c r="G143" s="205" t="n">
        <f aca="false">ROUND(E143*F143,2)</f>
        <v>0</v>
      </c>
      <c r="H143" s="204"/>
      <c r="I143" s="205" t="n">
        <f aca="false">ROUND(E143*H143,2)</f>
        <v>0</v>
      </c>
      <c r="J143" s="204"/>
      <c r="K143" s="205" t="n">
        <f aca="false">ROUND(E143*J143,2)</f>
        <v>0</v>
      </c>
      <c r="L143" s="205" t="n">
        <v>15</v>
      </c>
      <c r="M143" s="205" t="n">
        <f aca="false">G143*(1+L143/100)</f>
        <v>0</v>
      </c>
      <c r="N143" s="205" t="n">
        <v>0.00038</v>
      </c>
      <c r="O143" s="205" t="n">
        <f aca="false">ROUND(E143*N143,2)</f>
        <v>0.07</v>
      </c>
      <c r="P143" s="205" t="n">
        <v>0</v>
      </c>
      <c r="Q143" s="205" t="n">
        <f aca="false">ROUND(E143*P143,2)</f>
        <v>0</v>
      </c>
      <c r="R143" s="205" t="s">
        <v>197</v>
      </c>
      <c r="S143" s="205" t="s">
        <v>128</v>
      </c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 t="s">
        <v>129</v>
      </c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customFormat="false" ht="12.75" hidden="false" customHeight="false" outlineLevel="1" collapsed="false">
      <c r="A144" s="200"/>
      <c r="B144" s="200"/>
      <c r="C144" s="207" t="s">
        <v>332</v>
      </c>
      <c r="D144" s="208"/>
      <c r="E144" s="209" t="n">
        <v>50.8</v>
      </c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 t="s">
        <v>131</v>
      </c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customFormat="false" ht="12.75" hidden="false" customHeight="false" outlineLevel="1" collapsed="false">
      <c r="A145" s="200"/>
      <c r="B145" s="200"/>
      <c r="C145" s="207" t="s">
        <v>328</v>
      </c>
      <c r="D145" s="208"/>
      <c r="E145" s="209" t="n">
        <v>83.16</v>
      </c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 t="s">
        <v>131</v>
      </c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customFormat="false" ht="12.75" hidden="false" customHeight="false" outlineLevel="1" collapsed="false">
      <c r="A146" s="200"/>
      <c r="B146" s="200"/>
      <c r="C146" s="207" t="s">
        <v>329</v>
      </c>
      <c r="D146" s="208"/>
      <c r="E146" s="209" t="n">
        <v>58.11</v>
      </c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 t="s">
        <v>131</v>
      </c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customFormat="false" ht="12.75" hidden="false" customHeight="false" outlineLevel="1" collapsed="false">
      <c r="A147" s="200" t="n">
        <v>62</v>
      </c>
      <c r="B147" s="200" t="s">
        <v>335</v>
      </c>
      <c r="C147" s="201" t="s">
        <v>336</v>
      </c>
      <c r="D147" s="202" t="s">
        <v>148</v>
      </c>
      <c r="E147" s="203" t="n">
        <v>8</v>
      </c>
      <c r="F147" s="204"/>
      <c r="G147" s="205" t="n">
        <f aca="false">ROUND(E147*F147,2)</f>
        <v>0</v>
      </c>
      <c r="H147" s="204"/>
      <c r="I147" s="205" t="n">
        <f aca="false">ROUND(E147*H147,2)</f>
        <v>0</v>
      </c>
      <c r="J147" s="204"/>
      <c r="K147" s="205" t="n">
        <f aca="false">ROUND(E147*J147,2)</f>
        <v>0</v>
      </c>
      <c r="L147" s="205" t="n">
        <v>15</v>
      </c>
      <c r="M147" s="205" t="n">
        <f aca="false">G147*(1+L147/100)</f>
        <v>0</v>
      </c>
      <c r="N147" s="205" t="n">
        <v>0.00062</v>
      </c>
      <c r="O147" s="205" t="n">
        <f aca="false">ROUND(E147*N147,2)</f>
        <v>0</v>
      </c>
      <c r="P147" s="205" t="n">
        <v>0</v>
      </c>
      <c r="Q147" s="205" t="n">
        <f aca="false">ROUND(E147*P147,2)</f>
        <v>0</v>
      </c>
      <c r="R147" s="205" t="s">
        <v>197</v>
      </c>
      <c r="S147" s="205" t="s">
        <v>128</v>
      </c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 t="s">
        <v>129</v>
      </c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customFormat="false" ht="12.75" hidden="false" customHeight="false" outlineLevel="1" collapsed="false">
      <c r="A148" s="200"/>
      <c r="B148" s="200"/>
      <c r="C148" s="207" t="s">
        <v>337</v>
      </c>
      <c r="D148" s="208"/>
      <c r="E148" s="209" t="n">
        <v>8</v>
      </c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 t="s">
        <v>131</v>
      </c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customFormat="false" ht="12.75" hidden="false" customHeight="false" outlineLevel="1" collapsed="false">
      <c r="A149" s="200" t="n">
        <v>63</v>
      </c>
      <c r="B149" s="200" t="s">
        <v>338</v>
      </c>
      <c r="C149" s="201" t="s">
        <v>339</v>
      </c>
      <c r="D149" s="202" t="s">
        <v>158</v>
      </c>
      <c r="E149" s="203" t="n">
        <v>203.2</v>
      </c>
      <c r="F149" s="204"/>
      <c r="G149" s="205" t="n">
        <f aca="false">ROUND(E149*F149,2)</f>
        <v>0</v>
      </c>
      <c r="H149" s="204"/>
      <c r="I149" s="205" t="n">
        <f aca="false">ROUND(E149*H149,2)</f>
        <v>0</v>
      </c>
      <c r="J149" s="204"/>
      <c r="K149" s="205" t="n">
        <f aca="false">ROUND(E149*J149,2)</f>
        <v>0</v>
      </c>
      <c r="L149" s="205" t="n">
        <v>15</v>
      </c>
      <c r="M149" s="205" t="n">
        <f aca="false">G149*(1+L149/100)</f>
        <v>0</v>
      </c>
      <c r="N149" s="205" t="n">
        <v>0</v>
      </c>
      <c r="O149" s="205" t="n">
        <f aca="false">ROUND(E149*N149,2)</f>
        <v>0</v>
      </c>
      <c r="P149" s="205" t="n">
        <v>0</v>
      </c>
      <c r="Q149" s="205" t="n">
        <f aca="false">ROUND(E149*P149,2)</f>
        <v>0</v>
      </c>
      <c r="R149" s="205" t="s">
        <v>295</v>
      </c>
      <c r="S149" s="205" t="s">
        <v>128</v>
      </c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 t="s">
        <v>129</v>
      </c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customFormat="false" ht="22.5" hidden="false" customHeight="false" outlineLevel="1" collapsed="false">
      <c r="A150" s="200"/>
      <c r="B150" s="200"/>
      <c r="C150" s="207" t="s">
        <v>340</v>
      </c>
      <c r="D150" s="208"/>
      <c r="E150" s="209" t="n">
        <v>203.2</v>
      </c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 t="s">
        <v>131</v>
      </c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customFormat="false" ht="12.75" hidden="false" customHeight="false" outlineLevel="1" collapsed="false">
      <c r="A151" s="200" t="n">
        <v>64</v>
      </c>
      <c r="B151" s="200" t="s">
        <v>341</v>
      </c>
      <c r="C151" s="201" t="s">
        <v>342</v>
      </c>
      <c r="D151" s="202" t="s">
        <v>126</v>
      </c>
      <c r="E151" s="203" t="n">
        <v>0.44704</v>
      </c>
      <c r="F151" s="204"/>
      <c r="G151" s="205" t="n">
        <f aca="false">ROUND(E151*F151,2)</f>
        <v>0</v>
      </c>
      <c r="H151" s="204"/>
      <c r="I151" s="205" t="n">
        <f aca="false">ROUND(E151*H151,2)</f>
        <v>0</v>
      </c>
      <c r="J151" s="204"/>
      <c r="K151" s="205" t="n">
        <f aca="false">ROUND(E151*J151,2)</f>
        <v>0</v>
      </c>
      <c r="L151" s="205" t="n">
        <v>15</v>
      </c>
      <c r="M151" s="205" t="n">
        <f aca="false">G151*(1+L151/100)</f>
        <v>0</v>
      </c>
      <c r="N151" s="205" t="n">
        <v>0.55</v>
      </c>
      <c r="O151" s="205" t="n">
        <f aca="false">ROUND(E151*N151,2)</f>
        <v>0.25</v>
      </c>
      <c r="P151" s="205" t="n">
        <v>0</v>
      </c>
      <c r="Q151" s="205" t="n">
        <f aca="false">ROUND(E151*P151,2)</f>
        <v>0</v>
      </c>
      <c r="R151" s="205" t="s">
        <v>343</v>
      </c>
      <c r="S151" s="205" t="s">
        <v>128</v>
      </c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 t="s">
        <v>344</v>
      </c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customFormat="false" ht="12.75" hidden="false" customHeight="false" outlineLevel="1" collapsed="false">
      <c r="A152" s="200"/>
      <c r="B152" s="200"/>
      <c r="C152" s="207" t="s">
        <v>345</v>
      </c>
      <c r="D152" s="208"/>
      <c r="E152" s="209" t="n">
        <v>0.44704</v>
      </c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 t="s">
        <v>131</v>
      </c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customFormat="false" ht="22.5" hidden="false" customHeight="false" outlineLevel="1" collapsed="false">
      <c r="A153" s="200" t="n">
        <v>65</v>
      </c>
      <c r="B153" s="200" t="s">
        <v>346</v>
      </c>
      <c r="C153" s="201" t="s">
        <v>347</v>
      </c>
      <c r="D153" s="202" t="s">
        <v>148</v>
      </c>
      <c r="E153" s="203" t="n">
        <v>104.648</v>
      </c>
      <c r="F153" s="204"/>
      <c r="G153" s="205" t="n">
        <f aca="false">ROUND(E153*F153,2)</f>
        <v>0</v>
      </c>
      <c r="H153" s="204"/>
      <c r="I153" s="205" t="n">
        <f aca="false">ROUND(E153*H153,2)</f>
        <v>0</v>
      </c>
      <c r="J153" s="204"/>
      <c r="K153" s="205" t="n">
        <f aca="false">ROUND(E153*J153,2)</f>
        <v>0</v>
      </c>
      <c r="L153" s="205" t="n">
        <v>15</v>
      </c>
      <c r="M153" s="205" t="n">
        <f aca="false">G153*(1+L153/100)</f>
        <v>0</v>
      </c>
      <c r="N153" s="205" t="n">
        <v>0.00155</v>
      </c>
      <c r="O153" s="205" t="n">
        <f aca="false">ROUND(E153*N153,2)</f>
        <v>0.16</v>
      </c>
      <c r="P153" s="205" t="n">
        <v>0</v>
      </c>
      <c r="Q153" s="205" t="n">
        <f aca="false">ROUND(E153*P153,2)</f>
        <v>0</v>
      </c>
      <c r="R153" s="205" t="s">
        <v>343</v>
      </c>
      <c r="S153" s="205" t="s">
        <v>128</v>
      </c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 t="s">
        <v>344</v>
      </c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customFormat="false" ht="12.75" hidden="false" customHeight="false" outlineLevel="1" collapsed="false">
      <c r="A154" s="200"/>
      <c r="B154" s="200"/>
      <c r="C154" s="207" t="s">
        <v>348</v>
      </c>
      <c r="D154" s="208"/>
      <c r="E154" s="209" t="n">
        <v>104.648</v>
      </c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 t="s">
        <v>131</v>
      </c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customFormat="false" ht="22.5" hidden="false" customHeight="false" outlineLevel="1" collapsed="false">
      <c r="A155" s="200" t="n">
        <v>66</v>
      </c>
      <c r="B155" s="200" t="s">
        <v>349</v>
      </c>
      <c r="C155" s="201" t="s">
        <v>350</v>
      </c>
      <c r="D155" s="202" t="s">
        <v>148</v>
      </c>
      <c r="E155" s="203" t="n">
        <v>145.5081</v>
      </c>
      <c r="F155" s="204"/>
      <c r="G155" s="205" t="n">
        <f aca="false">ROUND(E155*F155,2)</f>
        <v>0</v>
      </c>
      <c r="H155" s="204"/>
      <c r="I155" s="205" t="n">
        <f aca="false">ROUND(E155*H155,2)</f>
        <v>0</v>
      </c>
      <c r="J155" s="204"/>
      <c r="K155" s="205" t="n">
        <f aca="false">ROUND(E155*J155,2)</f>
        <v>0</v>
      </c>
      <c r="L155" s="205" t="n">
        <v>15</v>
      </c>
      <c r="M155" s="205" t="n">
        <f aca="false">G155*(1+L155/100)</f>
        <v>0</v>
      </c>
      <c r="N155" s="205" t="n">
        <v>0.003</v>
      </c>
      <c r="O155" s="205" t="n">
        <f aca="false">ROUND(E155*N155,2)</f>
        <v>0.44</v>
      </c>
      <c r="P155" s="205" t="n">
        <v>0</v>
      </c>
      <c r="Q155" s="205" t="n">
        <f aca="false">ROUND(E155*P155,2)</f>
        <v>0</v>
      </c>
      <c r="R155" s="205" t="s">
        <v>343</v>
      </c>
      <c r="S155" s="205" t="s">
        <v>128</v>
      </c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 t="s">
        <v>344</v>
      </c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customFormat="false" ht="12.75" hidden="false" customHeight="false" outlineLevel="1" collapsed="false">
      <c r="A156" s="200"/>
      <c r="B156" s="200"/>
      <c r="C156" s="207" t="s">
        <v>351</v>
      </c>
      <c r="D156" s="208"/>
      <c r="E156" s="209" t="n">
        <v>145.5081</v>
      </c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 t="s">
        <v>131</v>
      </c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customFormat="false" ht="22.5" hidden="false" customHeight="false" outlineLevel="1" collapsed="false">
      <c r="A157" s="200" t="n">
        <v>67</v>
      </c>
      <c r="B157" s="200" t="s">
        <v>352</v>
      </c>
      <c r="C157" s="201" t="s">
        <v>353</v>
      </c>
      <c r="D157" s="202" t="s">
        <v>148</v>
      </c>
      <c r="E157" s="203" t="n">
        <v>197.8321</v>
      </c>
      <c r="F157" s="204"/>
      <c r="G157" s="205" t="n">
        <f aca="false">ROUND(E157*F157,2)</f>
        <v>0</v>
      </c>
      <c r="H157" s="204"/>
      <c r="I157" s="205" t="n">
        <f aca="false">ROUND(E157*H157,2)</f>
        <v>0</v>
      </c>
      <c r="J157" s="204"/>
      <c r="K157" s="205" t="n">
        <f aca="false">ROUND(E157*J157,2)</f>
        <v>0</v>
      </c>
      <c r="L157" s="205" t="n">
        <v>15</v>
      </c>
      <c r="M157" s="205" t="n">
        <f aca="false">G157*(1+L157/100)</f>
        <v>0</v>
      </c>
      <c r="N157" s="205" t="n">
        <v>0.00496</v>
      </c>
      <c r="O157" s="205" t="n">
        <f aca="false">ROUND(E157*N157,2)</f>
        <v>0.98</v>
      </c>
      <c r="P157" s="205" t="n">
        <v>0</v>
      </c>
      <c r="Q157" s="205" t="n">
        <f aca="false">ROUND(E157*P157,2)</f>
        <v>0</v>
      </c>
      <c r="R157" s="205" t="s">
        <v>343</v>
      </c>
      <c r="S157" s="205" t="s">
        <v>128</v>
      </c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 t="s">
        <v>344</v>
      </c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customFormat="false" ht="12.75" hidden="false" customHeight="false" outlineLevel="1" collapsed="false">
      <c r="A158" s="200"/>
      <c r="B158" s="200"/>
      <c r="C158" s="207" t="s">
        <v>354</v>
      </c>
      <c r="D158" s="208"/>
      <c r="E158" s="209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 t="s">
        <v>131</v>
      </c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customFormat="false" ht="12.75" hidden="false" customHeight="false" outlineLevel="1" collapsed="false">
      <c r="A159" s="200"/>
      <c r="B159" s="200"/>
      <c r="C159" s="207" t="s">
        <v>351</v>
      </c>
      <c r="D159" s="208"/>
      <c r="E159" s="209" t="n">
        <v>145.5081</v>
      </c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 t="s">
        <v>131</v>
      </c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customFormat="false" ht="12.75" hidden="false" customHeight="false" outlineLevel="1" collapsed="false">
      <c r="A160" s="200"/>
      <c r="B160" s="200"/>
      <c r="C160" s="207" t="s">
        <v>355</v>
      </c>
      <c r="D160" s="208"/>
      <c r="E160" s="209" t="n">
        <v>52.324</v>
      </c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 t="s">
        <v>131</v>
      </c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customFormat="false" ht="33.75" hidden="false" customHeight="false" outlineLevel="1" collapsed="false">
      <c r="A161" s="200" t="n">
        <v>68</v>
      </c>
      <c r="B161" s="200" t="s">
        <v>356</v>
      </c>
      <c r="C161" s="201" t="s">
        <v>357</v>
      </c>
      <c r="D161" s="202" t="s">
        <v>158</v>
      </c>
      <c r="E161" s="203" t="n">
        <v>16</v>
      </c>
      <c r="F161" s="204"/>
      <c r="G161" s="205" t="n">
        <f aca="false">ROUND(E161*F161,2)</f>
        <v>0</v>
      </c>
      <c r="H161" s="204"/>
      <c r="I161" s="205" t="n">
        <f aca="false">ROUND(E161*H161,2)</f>
        <v>0</v>
      </c>
      <c r="J161" s="204"/>
      <c r="K161" s="205" t="n">
        <f aca="false">ROUND(E161*J161,2)</f>
        <v>0</v>
      </c>
      <c r="L161" s="205" t="n">
        <v>15</v>
      </c>
      <c r="M161" s="205" t="n">
        <f aca="false">G161*(1+L161/100)</f>
        <v>0</v>
      </c>
      <c r="N161" s="205" t="n">
        <v>0.00073</v>
      </c>
      <c r="O161" s="205" t="n">
        <f aca="false">ROUND(E161*N161,2)</f>
        <v>0.01</v>
      </c>
      <c r="P161" s="205" t="n">
        <v>0</v>
      </c>
      <c r="Q161" s="205" t="n">
        <f aca="false">ROUND(E161*P161,2)</f>
        <v>0</v>
      </c>
      <c r="R161" s="205" t="s">
        <v>343</v>
      </c>
      <c r="S161" s="205" t="s">
        <v>128</v>
      </c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 t="s">
        <v>344</v>
      </c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customFormat="false" ht="12.75" hidden="false" customHeight="false" outlineLevel="1" collapsed="false">
      <c r="A162" s="200" t="n">
        <v>69</v>
      </c>
      <c r="B162" s="200" t="s">
        <v>358</v>
      </c>
      <c r="C162" s="201" t="s">
        <v>359</v>
      </c>
      <c r="D162" s="202" t="s">
        <v>25</v>
      </c>
      <c r="E162" s="215"/>
      <c r="F162" s="204"/>
      <c r="G162" s="205" t="n">
        <f aca="false">ROUND(E162*F162,2)</f>
        <v>0</v>
      </c>
      <c r="H162" s="204"/>
      <c r="I162" s="205" t="n">
        <f aca="false">ROUND(E162*H162,2)</f>
        <v>0</v>
      </c>
      <c r="J162" s="204"/>
      <c r="K162" s="205" t="n">
        <f aca="false">ROUND(E162*J162,2)</f>
        <v>0</v>
      </c>
      <c r="L162" s="205" t="n">
        <v>15</v>
      </c>
      <c r="M162" s="205" t="n">
        <f aca="false">G162*(1+L162/100)</f>
        <v>0</v>
      </c>
      <c r="N162" s="205" t="n">
        <v>0</v>
      </c>
      <c r="O162" s="205" t="n">
        <f aca="false">ROUND(E162*N162,2)</f>
        <v>0</v>
      </c>
      <c r="P162" s="205" t="n">
        <v>0</v>
      </c>
      <c r="Q162" s="205" t="n">
        <f aca="false">ROUND(E162*P162,2)</f>
        <v>0</v>
      </c>
      <c r="R162" s="205" t="s">
        <v>197</v>
      </c>
      <c r="S162" s="205" t="s">
        <v>128</v>
      </c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 t="s">
        <v>325</v>
      </c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customFormat="false" ht="12.75" hidden="false" customHeight="false" outlineLevel="0" collapsed="false">
      <c r="A163" s="210" t="s">
        <v>122</v>
      </c>
      <c r="B163" s="210" t="s">
        <v>66</v>
      </c>
      <c r="C163" s="211" t="s">
        <v>67</v>
      </c>
      <c r="D163" s="212"/>
      <c r="E163" s="213"/>
      <c r="F163" s="214"/>
      <c r="G163" s="214" t="n">
        <f aca="false">SUM(G164:G180)</f>
        <v>0</v>
      </c>
      <c r="H163" s="214"/>
      <c r="I163" s="214" t="n">
        <f aca="false">SUM(I164:I180)</f>
        <v>0</v>
      </c>
      <c r="J163" s="214"/>
      <c r="K163" s="214" t="n">
        <f aca="false">SUM(K164:K180)</f>
        <v>0</v>
      </c>
      <c r="L163" s="214"/>
      <c r="M163" s="214" t="n">
        <f aca="false">SUM(M164:M180)</f>
        <v>0</v>
      </c>
      <c r="N163" s="214"/>
      <c r="O163" s="214" t="n">
        <f aca="false">SUM(O164:O180)</f>
        <v>0.04</v>
      </c>
      <c r="P163" s="214"/>
      <c r="Q163" s="214" t="n">
        <f aca="false">SUM(Q164:Q180)</f>
        <v>0</v>
      </c>
      <c r="R163" s="214"/>
      <c r="S163" s="214"/>
      <c r="AE163" s="0" t="s">
        <v>123</v>
      </c>
    </row>
    <row r="164" customFormat="false" ht="12.75" hidden="false" customHeight="false" outlineLevel="1" collapsed="false">
      <c r="A164" s="200" t="n">
        <v>70</v>
      </c>
      <c r="B164" s="200" t="s">
        <v>360</v>
      </c>
      <c r="C164" s="201" t="s">
        <v>361</v>
      </c>
      <c r="D164" s="202" t="s">
        <v>137</v>
      </c>
      <c r="E164" s="203" t="n">
        <v>3</v>
      </c>
      <c r="F164" s="204"/>
      <c r="G164" s="205" t="n">
        <f aca="false">ROUND(E164*F164,2)</f>
        <v>0</v>
      </c>
      <c r="H164" s="204"/>
      <c r="I164" s="205" t="n">
        <f aca="false">ROUND(E164*H164,2)</f>
        <v>0</v>
      </c>
      <c r="J164" s="204"/>
      <c r="K164" s="205" t="n">
        <f aca="false">ROUND(E164*J164,2)</f>
        <v>0</v>
      </c>
      <c r="L164" s="205" t="n">
        <v>15</v>
      </c>
      <c r="M164" s="205" t="n">
        <f aca="false">G164*(1+L164/100)</f>
        <v>0</v>
      </c>
      <c r="N164" s="205" t="n">
        <v>0</v>
      </c>
      <c r="O164" s="205" t="n">
        <f aca="false">ROUND(E164*N164,2)</f>
        <v>0</v>
      </c>
      <c r="P164" s="205" t="n">
        <v>0</v>
      </c>
      <c r="Q164" s="205" t="n">
        <f aca="false">ROUND(E164*P164,2)</f>
        <v>0</v>
      </c>
      <c r="R164" s="205" t="s">
        <v>362</v>
      </c>
      <c r="S164" s="205" t="s">
        <v>128</v>
      </c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 t="s">
        <v>129</v>
      </c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customFormat="false" ht="12.75" hidden="false" customHeight="false" outlineLevel="1" collapsed="false">
      <c r="A165" s="200" t="n">
        <v>71</v>
      </c>
      <c r="B165" s="200" t="s">
        <v>363</v>
      </c>
      <c r="C165" s="201" t="s">
        <v>364</v>
      </c>
      <c r="D165" s="202" t="s">
        <v>158</v>
      </c>
      <c r="E165" s="203" t="n">
        <v>3.1</v>
      </c>
      <c r="F165" s="204"/>
      <c r="G165" s="205" t="n">
        <f aca="false">ROUND(E165*F165,2)</f>
        <v>0</v>
      </c>
      <c r="H165" s="204"/>
      <c r="I165" s="205" t="n">
        <f aca="false">ROUND(E165*H165,2)</f>
        <v>0</v>
      </c>
      <c r="J165" s="204"/>
      <c r="K165" s="205" t="n">
        <f aca="false">ROUND(E165*J165,2)</f>
        <v>0</v>
      </c>
      <c r="L165" s="205" t="n">
        <v>15</v>
      </c>
      <c r="M165" s="205" t="n">
        <f aca="false">G165*(1+L165/100)</f>
        <v>0</v>
      </c>
      <c r="N165" s="205" t="n">
        <v>0.00038</v>
      </c>
      <c r="O165" s="205" t="n">
        <f aca="false">ROUND(E165*N165,2)</f>
        <v>0</v>
      </c>
      <c r="P165" s="205" t="n">
        <v>0</v>
      </c>
      <c r="Q165" s="205" t="n">
        <f aca="false">ROUND(E165*P165,2)</f>
        <v>0</v>
      </c>
      <c r="R165" s="205" t="s">
        <v>362</v>
      </c>
      <c r="S165" s="205" t="s">
        <v>128</v>
      </c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 t="s">
        <v>129</v>
      </c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customFormat="false" ht="12.75" hidden="false" customHeight="false" outlineLevel="1" collapsed="false">
      <c r="A166" s="200"/>
      <c r="B166" s="200"/>
      <c r="C166" s="207" t="s">
        <v>365</v>
      </c>
      <c r="D166" s="208"/>
      <c r="E166" s="209" t="n">
        <v>3.1</v>
      </c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 t="s">
        <v>131</v>
      </c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customFormat="false" ht="12.75" hidden="false" customHeight="false" outlineLevel="1" collapsed="false">
      <c r="A167" s="200" t="n">
        <v>72</v>
      </c>
      <c r="B167" s="200" t="s">
        <v>366</v>
      </c>
      <c r="C167" s="201" t="s">
        <v>367</v>
      </c>
      <c r="D167" s="202" t="s">
        <v>158</v>
      </c>
      <c r="E167" s="203" t="n">
        <v>7.5</v>
      </c>
      <c r="F167" s="204"/>
      <c r="G167" s="205" t="n">
        <f aca="false">ROUND(E167*F167,2)</f>
        <v>0</v>
      </c>
      <c r="H167" s="204"/>
      <c r="I167" s="205" t="n">
        <f aca="false">ROUND(E167*H167,2)</f>
        <v>0</v>
      </c>
      <c r="J167" s="204"/>
      <c r="K167" s="205" t="n">
        <f aca="false">ROUND(E167*J167,2)</f>
        <v>0</v>
      </c>
      <c r="L167" s="205" t="n">
        <v>15</v>
      </c>
      <c r="M167" s="205" t="n">
        <f aca="false">G167*(1+L167/100)</f>
        <v>0</v>
      </c>
      <c r="N167" s="205" t="n">
        <v>0.00047</v>
      </c>
      <c r="O167" s="205" t="n">
        <f aca="false">ROUND(E167*N167,2)</f>
        <v>0</v>
      </c>
      <c r="P167" s="205" t="n">
        <v>0</v>
      </c>
      <c r="Q167" s="205" t="n">
        <f aca="false">ROUND(E167*P167,2)</f>
        <v>0</v>
      </c>
      <c r="R167" s="205" t="s">
        <v>362</v>
      </c>
      <c r="S167" s="205" t="s">
        <v>128</v>
      </c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 t="s">
        <v>129</v>
      </c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customFormat="false" ht="12.75" hidden="false" customHeight="false" outlineLevel="1" collapsed="false">
      <c r="A168" s="200"/>
      <c r="B168" s="200"/>
      <c r="C168" s="207" t="s">
        <v>368</v>
      </c>
      <c r="D168" s="208"/>
      <c r="E168" s="209" t="n">
        <v>7.5</v>
      </c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 t="s">
        <v>131</v>
      </c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customFormat="false" ht="12.75" hidden="false" customHeight="false" outlineLevel="1" collapsed="false">
      <c r="A169" s="200" t="n">
        <v>73</v>
      </c>
      <c r="B169" s="200" t="s">
        <v>369</v>
      </c>
      <c r="C169" s="201" t="s">
        <v>370</v>
      </c>
      <c r="D169" s="202" t="s">
        <v>158</v>
      </c>
      <c r="E169" s="203" t="n">
        <v>8.5</v>
      </c>
      <c r="F169" s="204"/>
      <c r="G169" s="205" t="n">
        <f aca="false">ROUND(E169*F169,2)</f>
        <v>0</v>
      </c>
      <c r="H169" s="204"/>
      <c r="I169" s="205" t="n">
        <f aca="false">ROUND(E169*H169,2)</f>
        <v>0</v>
      </c>
      <c r="J169" s="204"/>
      <c r="K169" s="205" t="n">
        <f aca="false">ROUND(E169*J169,2)</f>
        <v>0</v>
      </c>
      <c r="L169" s="205" t="n">
        <v>15</v>
      </c>
      <c r="M169" s="205" t="n">
        <f aca="false">G169*(1+L169/100)</f>
        <v>0</v>
      </c>
      <c r="N169" s="205" t="n">
        <v>0.0007</v>
      </c>
      <c r="O169" s="205" t="n">
        <f aca="false">ROUND(E169*N169,2)</f>
        <v>0.01</v>
      </c>
      <c r="P169" s="205" t="n">
        <v>0</v>
      </c>
      <c r="Q169" s="205" t="n">
        <f aca="false">ROUND(E169*P169,2)</f>
        <v>0</v>
      </c>
      <c r="R169" s="205" t="s">
        <v>362</v>
      </c>
      <c r="S169" s="205" t="s">
        <v>128</v>
      </c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 t="s">
        <v>129</v>
      </c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customFormat="false" ht="12.75" hidden="false" customHeight="false" outlineLevel="1" collapsed="false">
      <c r="A170" s="200"/>
      <c r="B170" s="200"/>
      <c r="C170" s="207" t="s">
        <v>371</v>
      </c>
      <c r="D170" s="208"/>
      <c r="E170" s="209" t="n">
        <v>8.5</v>
      </c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 t="s">
        <v>131</v>
      </c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customFormat="false" ht="12.75" hidden="false" customHeight="false" outlineLevel="1" collapsed="false">
      <c r="A171" s="200" t="n">
        <v>74</v>
      </c>
      <c r="B171" s="200" t="s">
        <v>372</v>
      </c>
      <c r="C171" s="201" t="s">
        <v>373</v>
      </c>
      <c r="D171" s="202" t="s">
        <v>158</v>
      </c>
      <c r="E171" s="203" t="n">
        <v>3.8</v>
      </c>
      <c r="F171" s="204"/>
      <c r="G171" s="205" t="n">
        <f aca="false">ROUND(E171*F171,2)</f>
        <v>0</v>
      </c>
      <c r="H171" s="204"/>
      <c r="I171" s="205" t="n">
        <f aca="false">ROUND(E171*H171,2)</f>
        <v>0</v>
      </c>
      <c r="J171" s="204"/>
      <c r="K171" s="205" t="n">
        <f aca="false">ROUND(E171*J171,2)</f>
        <v>0</v>
      </c>
      <c r="L171" s="205" t="n">
        <v>15</v>
      </c>
      <c r="M171" s="205" t="n">
        <f aca="false">G171*(1+L171/100)</f>
        <v>0</v>
      </c>
      <c r="N171" s="205" t="n">
        <v>0.00152</v>
      </c>
      <c r="O171" s="205" t="n">
        <f aca="false">ROUND(E171*N171,2)</f>
        <v>0.01</v>
      </c>
      <c r="P171" s="205" t="n">
        <v>0</v>
      </c>
      <c r="Q171" s="205" t="n">
        <f aca="false">ROUND(E171*P171,2)</f>
        <v>0</v>
      </c>
      <c r="R171" s="205" t="s">
        <v>362</v>
      </c>
      <c r="S171" s="205" t="s">
        <v>128</v>
      </c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 t="s">
        <v>129</v>
      </c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customFormat="false" ht="12.75" hidden="false" customHeight="false" outlineLevel="1" collapsed="false">
      <c r="A172" s="200"/>
      <c r="B172" s="200"/>
      <c r="C172" s="207" t="s">
        <v>374</v>
      </c>
      <c r="D172" s="208"/>
      <c r="E172" s="209" t="n">
        <v>3.8</v>
      </c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 t="s">
        <v>131</v>
      </c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customFormat="false" ht="12.75" hidden="false" customHeight="false" outlineLevel="1" collapsed="false">
      <c r="A173" s="200" t="n">
        <v>75</v>
      </c>
      <c r="B173" s="200" t="s">
        <v>375</v>
      </c>
      <c r="C173" s="201" t="s">
        <v>376</v>
      </c>
      <c r="D173" s="202" t="s">
        <v>158</v>
      </c>
      <c r="E173" s="203" t="n">
        <v>10</v>
      </c>
      <c r="F173" s="204"/>
      <c r="G173" s="205" t="n">
        <f aca="false">ROUND(E173*F173,2)</f>
        <v>0</v>
      </c>
      <c r="H173" s="204"/>
      <c r="I173" s="205" t="n">
        <f aca="false">ROUND(E173*H173,2)</f>
        <v>0</v>
      </c>
      <c r="J173" s="204"/>
      <c r="K173" s="205" t="n">
        <f aca="false">ROUND(E173*J173,2)</f>
        <v>0</v>
      </c>
      <c r="L173" s="205" t="n">
        <v>15</v>
      </c>
      <c r="M173" s="205" t="n">
        <f aca="false">G173*(1+L173/100)</f>
        <v>0</v>
      </c>
      <c r="N173" s="205" t="n">
        <v>0.00131</v>
      </c>
      <c r="O173" s="205" t="n">
        <f aca="false">ROUND(E173*N173,2)</f>
        <v>0.01</v>
      </c>
      <c r="P173" s="205" t="n">
        <v>0</v>
      </c>
      <c r="Q173" s="205" t="n">
        <f aca="false">ROUND(E173*P173,2)</f>
        <v>0</v>
      </c>
      <c r="R173" s="205" t="s">
        <v>362</v>
      </c>
      <c r="S173" s="205" t="s">
        <v>128</v>
      </c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 t="s">
        <v>129</v>
      </c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customFormat="false" ht="12.75" hidden="false" customHeight="false" outlineLevel="1" collapsed="false">
      <c r="A174" s="200"/>
      <c r="B174" s="200"/>
      <c r="C174" s="207" t="s">
        <v>377</v>
      </c>
      <c r="D174" s="208"/>
      <c r="E174" s="209" t="n">
        <v>10</v>
      </c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 t="s">
        <v>131</v>
      </c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customFormat="false" ht="12.75" hidden="false" customHeight="false" outlineLevel="1" collapsed="false">
      <c r="A175" s="200" t="n">
        <v>76</v>
      </c>
      <c r="B175" s="200" t="s">
        <v>378</v>
      </c>
      <c r="C175" s="201" t="s">
        <v>379</v>
      </c>
      <c r="D175" s="202" t="s">
        <v>158</v>
      </c>
      <c r="E175" s="203" t="n">
        <v>7</v>
      </c>
      <c r="F175" s="204"/>
      <c r="G175" s="205" t="n">
        <f aca="false">ROUND(E175*F175,2)</f>
        <v>0</v>
      </c>
      <c r="H175" s="204"/>
      <c r="I175" s="205" t="n">
        <f aca="false">ROUND(E175*H175,2)</f>
        <v>0</v>
      </c>
      <c r="J175" s="204"/>
      <c r="K175" s="205" t="n">
        <f aca="false">ROUND(E175*J175,2)</f>
        <v>0</v>
      </c>
      <c r="L175" s="205" t="n">
        <v>15</v>
      </c>
      <c r="M175" s="205" t="n">
        <f aca="false">G175*(1+L175/100)</f>
        <v>0</v>
      </c>
      <c r="N175" s="205" t="n">
        <v>0.00161</v>
      </c>
      <c r="O175" s="205" t="n">
        <f aca="false">ROUND(E175*N175,2)</f>
        <v>0.01</v>
      </c>
      <c r="P175" s="205" t="n">
        <v>0</v>
      </c>
      <c r="Q175" s="205" t="n">
        <f aca="false">ROUND(E175*P175,2)</f>
        <v>0</v>
      </c>
      <c r="R175" s="205" t="s">
        <v>362</v>
      </c>
      <c r="S175" s="205" t="s">
        <v>128</v>
      </c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 t="s">
        <v>129</v>
      </c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customFormat="false" ht="12.75" hidden="false" customHeight="false" outlineLevel="1" collapsed="false">
      <c r="A176" s="200" t="n">
        <v>77</v>
      </c>
      <c r="B176" s="200" t="s">
        <v>380</v>
      </c>
      <c r="C176" s="201" t="s">
        <v>381</v>
      </c>
      <c r="D176" s="202" t="s">
        <v>137</v>
      </c>
      <c r="E176" s="203" t="n">
        <v>3</v>
      </c>
      <c r="F176" s="204"/>
      <c r="G176" s="205" t="n">
        <f aca="false">ROUND(E176*F176,2)</f>
        <v>0</v>
      </c>
      <c r="H176" s="204"/>
      <c r="I176" s="205" t="n">
        <f aca="false">ROUND(E176*H176,2)</f>
        <v>0</v>
      </c>
      <c r="J176" s="204"/>
      <c r="K176" s="205" t="n">
        <f aca="false">ROUND(E176*J176,2)</f>
        <v>0</v>
      </c>
      <c r="L176" s="205" t="n">
        <v>15</v>
      </c>
      <c r="M176" s="205" t="n">
        <f aca="false">G176*(1+L176/100)</f>
        <v>0</v>
      </c>
      <c r="N176" s="205" t="n">
        <v>0</v>
      </c>
      <c r="O176" s="205" t="n">
        <f aca="false">ROUND(E176*N176,2)</f>
        <v>0</v>
      </c>
      <c r="P176" s="205" t="n">
        <v>0</v>
      </c>
      <c r="Q176" s="205" t="n">
        <f aca="false">ROUND(E176*P176,2)</f>
        <v>0</v>
      </c>
      <c r="R176" s="205" t="s">
        <v>362</v>
      </c>
      <c r="S176" s="205" t="s">
        <v>128</v>
      </c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 t="s">
        <v>129</v>
      </c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customFormat="false" ht="12.75" hidden="false" customHeight="false" outlineLevel="1" collapsed="false">
      <c r="A177" s="200" t="n">
        <v>78</v>
      </c>
      <c r="B177" s="200" t="s">
        <v>382</v>
      </c>
      <c r="C177" s="201" t="s">
        <v>383</v>
      </c>
      <c r="D177" s="202" t="s">
        <v>137</v>
      </c>
      <c r="E177" s="203" t="n">
        <v>4</v>
      </c>
      <c r="F177" s="204"/>
      <c r="G177" s="205" t="n">
        <f aca="false">ROUND(E177*F177,2)</f>
        <v>0</v>
      </c>
      <c r="H177" s="204"/>
      <c r="I177" s="205" t="n">
        <f aca="false">ROUND(E177*H177,2)</f>
        <v>0</v>
      </c>
      <c r="J177" s="204"/>
      <c r="K177" s="205" t="n">
        <f aca="false">ROUND(E177*J177,2)</f>
        <v>0</v>
      </c>
      <c r="L177" s="205" t="n">
        <v>15</v>
      </c>
      <c r="M177" s="205" t="n">
        <f aca="false">G177*(1+L177/100)</f>
        <v>0</v>
      </c>
      <c r="N177" s="205" t="n">
        <v>0</v>
      </c>
      <c r="O177" s="205" t="n">
        <f aca="false">ROUND(E177*N177,2)</f>
        <v>0</v>
      </c>
      <c r="P177" s="205" t="n">
        <v>0</v>
      </c>
      <c r="Q177" s="205" t="n">
        <f aca="false">ROUND(E177*P177,2)</f>
        <v>0</v>
      </c>
      <c r="R177" s="205" t="s">
        <v>362</v>
      </c>
      <c r="S177" s="205" t="s">
        <v>128</v>
      </c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 t="s">
        <v>129</v>
      </c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customFormat="false" ht="12.75" hidden="false" customHeight="false" outlineLevel="1" collapsed="false">
      <c r="A178" s="200" t="n">
        <v>79</v>
      </c>
      <c r="B178" s="200" t="s">
        <v>384</v>
      </c>
      <c r="C178" s="201" t="s">
        <v>385</v>
      </c>
      <c r="D178" s="202" t="s">
        <v>137</v>
      </c>
      <c r="E178" s="203" t="n">
        <v>2</v>
      </c>
      <c r="F178" s="204"/>
      <c r="G178" s="205" t="n">
        <f aca="false">ROUND(E178*F178,2)</f>
        <v>0</v>
      </c>
      <c r="H178" s="204"/>
      <c r="I178" s="205" t="n">
        <f aca="false">ROUND(E178*H178,2)</f>
        <v>0</v>
      </c>
      <c r="J178" s="204"/>
      <c r="K178" s="205" t="n">
        <f aca="false">ROUND(E178*J178,2)</f>
        <v>0</v>
      </c>
      <c r="L178" s="205" t="n">
        <v>15</v>
      </c>
      <c r="M178" s="205" t="n">
        <f aca="false">G178*(1+L178/100)</f>
        <v>0</v>
      </c>
      <c r="N178" s="205" t="n">
        <v>0</v>
      </c>
      <c r="O178" s="205" t="n">
        <f aca="false">ROUND(E178*N178,2)</f>
        <v>0</v>
      </c>
      <c r="P178" s="205" t="n">
        <v>0</v>
      </c>
      <c r="Q178" s="205" t="n">
        <f aca="false">ROUND(E178*P178,2)</f>
        <v>0</v>
      </c>
      <c r="R178" s="205" t="s">
        <v>362</v>
      </c>
      <c r="S178" s="205" t="s">
        <v>128</v>
      </c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 t="s">
        <v>129</v>
      </c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customFormat="false" ht="12.75" hidden="false" customHeight="false" outlineLevel="1" collapsed="false">
      <c r="A179" s="200" t="n">
        <v>80</v>
      </c>
      <c r="B179" s="200" t="s">
        <v>386</v>
      </c>
      <c r="C179" s="201" t="s">
        <v>387</v>
      </c>
      <c r="D179" s="202" t="s">
        <v>158</v>
      </c>
      <c r="E179" s="203" t="n">
        <v>39.9</v>
      </c>
      <c r="F179" s="204"/>
      <c r="G179" s="205" t="n">
        <f aca="false">ROUND(E179*F179,2)</f>
        <v>0</v>
      </c>
      <c r="H179" s="204"/>
      <c r="I179" s="205" t="n">
        <f aca="false">ROUND(E179*H179,2)</f>
        <v>0</v>
      </c>
      <c r="J179" s="204"/>
      <c r="K179" s="205" t="n">
        <f aca="false">ROUND(E179*J179,2)</f>
        <v>0</v>
      </c>
      <c r="L179" s="205" t="n">
        <v>15</v>
      </c>
      <c r="M179" s="205" t="n">
        <f aca="false">G179*(1+L179/100)</f>
        <v>0</v>
      </c>
      <c r="N179" s="205" t="n">
        <v>0</v>
      </c>
      <c r="O179" s="205" t="n">
        <f aca="false">ROUND(E179*N179,2)</f>
        <v>0</v>
      </c>
      <c r="P179" s="205" t="n">
        <v>0</v>
      </c>
      <c r="Q179" s="205" t="n">
        <f aca="false">ROUND(E179*P179,2)</f>
        <v>0</v>
      </c>
      <c r="R179" s="205" t="s">
        <v>362</v>
      </c>
      <c r="S179" s="205" t="s">
        <v>128</v>
      </c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 t="s">
        <v>129</v>
      </c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customFormat="false" ht="12.75" hidden="false" customHeight="false" outlineLevel="1" collapsed="false">
      <c r="A180" s="200" t="n">
        <v>81</v>
      </c>
      <c r="B180" s="200" t="s">
        <v>388</v>
      </c>
      <c r="C180" s="201" t="s">
        <v>389</v>
      </c>
      <c r="D180" s="202" t="s">
        <v>25</v>
      </c>
      <c r="E180" s="215"/>
      <c r="F180" s="204"/>
      <c r="G180" s="205" t="n">
        <f aca="false">ROUND(E180*F180,2)</f>
        <v>0</v>
      </c>
      <c r="H180" s="204"/>
      <c r="I180" s="205" t="n">
        <f aca="false">ROUND(E180*H180,2)</f>
        <v>0</v>
      </c>
      <c r="J180" s="204"/>
      <c r="K180" s="205" t="n">
        <f aca="false">ROUND(E180*J180,2)</f>
        <v>0</v>
      </c>
      <c r="L180" s="205" t="n">
        <v>15</v>
      </c>
      <c r="M180" s="205" t="n">
        <f aca="false">G180*(1+L180/100)</f>
        <v>0</v>
      </c>
      <c r="N180" s="205" t="n">
        <v>0</v>
      </c>
      <c r="O180" s="205" t="n">
        <f aca="false">ROUND(E180*N180,2)</f>
        <v>0</v>
      </c>
      <c r="P180" s="205" t="n">
        <v>0</v>
      </c>
      <c r="Q180" s="205" t="n">
        <f aca="false">ROUND(E180*P180,2)</f>
        <v>0</v>
      </c>
      <c r="R180" s="205" t="s">
        <v>362</v>
      </c>
      <c r="S180" s="205" t="s">
        <v>128</v>
      </c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 t="s">
        <v>325</v>
      </c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customFormat="false" ht="12.75" hidden="false" customHeight="false" outlineLevel="0" collapsed="false">
      <c r="A181" s="210" t="s">
        <v>122</v>
      </c>
      <c r="B181" s="210" t="s">
        <v>68</v>
      </c>
      <c r="C181" s="211" t="s">
        <v>69</v>
      </c>
      <c r="D181" s="212"/>
      <c r="E181" s="213"/>
      <c r="F181" s="214"/>
      <c r="G181" s="214" t="n">
        <f aca="false">SUM(G182:G203)</f>
        <v>0</v>
      </c>
      <c r="H181" s="214"/>
      <c r="I181" s="214" t="n">
        <f aca="false">SUM(I182:I203)</f>
        <v>0</v>
      </c>
      <c r="J181" s="214"/>
      <c r="K181" s="214" t="n">
        <f aca="false">SUM(K182:K203)</f>
        <v>0</v>
      </c>
      <c r="L181" s="214"/>
      <c r="M181" s="214" t="n">
        <f aca="false">SUM(M182:M203)</f>
        <v>0</v>
      </c>
      <c r="N181" s="214"/>
      <c r="O181" s="214" t="n">
        <f aca="false">SUM(O182:O203)</f>
        <v>0.05</v>
      </c>
      <c r="P181" s="214"/>
      <c r="Q181" s="214" t="n">
        <f aca="false">SUM(Q182:Q203)</f>
        <v>0.03</v>
      </c>
      <c r="R181" s="214"/>
      <c r="S181" s="214"/>
      <c r="AE181" s="0" t="s">
        <v>123</v>
      </c>
    </row>
    <row r="182" customFormat="false" ht="12.75" hidden="false" customHeight="false" outlineLevel="1" collapsed="false">
      <c r="A182" s="200" t="n">
        <v>82</v>
      </c>
      <c r="B182" s="200" t="s">
        <v>390</v>
      </c>
      <c r="C182" s="201" t="s">
        <v>391</v>
      </c>
      <c r="D182" s="202" t="s">
        <v>158</v>
      </c>
      <c r="E182" s="203" t="n">
        <v>15</v>
      </c>
      <c r="F182" s="204"/>
      <c r="G182" s="205" t="n">
        <f aca="false">ROUND(E182*F182,2)</f>
        <v>0</v>
      </c>
      <c r="H182" s="204"/>
      <c r="I182" s="205" t="n">
        <f aca="false">ROUND(E182*H182,2)</f>
        <v>0</v>
      </c>
      <c r="J182" s="204"/>
      <c r="K182" s="205" t="n">
        <f aca="false">ROUND(E182*J182,2)</f>
        <v>0</v>
      </c>
      <c r="L182" s="205" t="n">
        <v>15</v>
      </c>
      <c r="M182" s="205" t="n">
        <f aca="false">G182*(1+L182/100)</f>
        <v>0</v>
      </c>
      <c r="N182" s="205" t="n">
        <v>0</v>
      </c>
      <c r="O182" s="205" t="n">
        <f aca="false">ROUND(E182*N182,2)</f>
        <v>0</v>
      </c>
      <c r="P182" s="205" t="n">
        <v>0.00213</v>
      </c>
      <c r="Q182" s="205" t="n">
        <f aca="false">ROUND(E182*P182,2)</f>
        <v>0.03</v>
      </c>
      <c r="R182" s="205" t="s">
        <v>362</v>
      </c>
      <c r="S182" s="205" t="s">
        <v>128</v>
      </c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 t="s">
        <v>129</v>
      </c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customFormat="false" ht="12.75" hidden="false" customHeight="false" outlineLevel="1" collapsed="false">
      <c r="A183" s="200" t="n">
        <v>83</v>
      </c>
      <c r="B183" s="200" t="s">
        <v>392</v>
      </c>
      <c r="C183" s="201" t="s">
        <v>393</v>
      </c>
      <c r="D183" s="202" t="s">
        <v>137</v>
      </c>
      <c r="E183" s="203" t="n">
        <v>1</v>
      </c>
      <c r="F183" s="204"/>
      <c r="G183" s="205" t="n">
        <f aca="false">ROUND(E183*F183,2)</f>
        <v>0</v>
      </c>
      <c r="H183" s="204"/>
      <c r="I183" s="205" t="n">
        <f aca="false">ROUND(E183*H183,2)</f>
        <v>0</v>
      </c>
      <c r="J183" s="204"/>
      <c r="K183" s="205" t="n">
        <f aca="false">ROUND(E183*J183,2)</f>
        <v>0</v>
      </c>
      <c r="L183" s="205" t="n">
        <v>15</v>
      </c>
      <c r="M183" s="205" t="n">
        <f aca="false">G183*(1+L183/100)</f>
        <v>0</v>
      </c>
      <c r="N183" s="205" t="n">
        <v>0.00144</v>
      </c>
      <c r="O183" s="205" t="n">
        <f aca="false">ROUND(E183*N183,2)</f>
        <v>0</v>
      </c>
      <c r="P183" s="205" t="n">
        <v>0</v>
      </c>
      <c r="Q183" s="205" t="n">
        <f aca="false">ROUND(E183*P183,2)</f>
        <v>0</v>
      </c>
      <c r="R183" s="205" t="s">
        <v>362</v>
      </c>
      <c r="S183" s="205" t="s">
        <v>128</v>
      </c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 t="s">
        <v>129</v>
      </c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customFormat="false" ht="12.75" hidden="false" customHeight="false" outlineLevel="1" collapsed="false">
      <c r="A184" s="200" t="n">
        <v>84</v>
      </c>
      <c r="B184" s="200" t="s">
        <v>394</v>
      </c>
      <c r="C184" s="201" t="s">
        <v>395</v>
      </c>
      <c r="D184" s="202" t="s">
        <v>158</v>
      </c>
      <c r="E184" s="203" t="n">
        <v>40.8</v>
      </c>
      <c r="F184" s="204"/>
      <c r="G184" s="205" t="n">
        <f aca="false">ROUND(E184*F184,2)</f>
        <v>0</v>
      </c>
      <c r="H184" s="204"/>
      <c r="I184" s="205" t="n">
        <f aca="false">ROUND(E184*H184,2)</f>
        <v>0</v>
      </c>
      <c r="J184" s="204"/>
      <c r="K184" s="205" t="n">
        <f aca="false">ROUND(E184*J184,2)</f>
        <v>0</v>
      </c>
      <c r="L184" s="205" t="n">
        <v>15</v>
      </c>
      <c r="M184" s="205" t="n">
        <f aca="false">G184*(1+L184/100)</f>
        <v>0</v>
      </c>
      <c r="N184" s="205" t="n">
        <v>0.00047</v>
      </c>
      <c r="O184" s="205" t="n">
        <f aca="false">ROUND(E184*N184,2)</f>
        <v>0.02</v>
      </c>
      <c r="P184" s="205" t="n">
        <v>0</v>
      </c>
      <c r="Q184" s="205" t="n">
        <f aca="false">ROUND(E184*P184,2)</f>
        <v>0</v>
      </c>
      <c r="R184" s="205" t="s">
        <v>362</v>
      </c>
      <c r="S184" s="205" t="s">
        <v>128</v>
      </c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 t="s">
        <v>129</v>
      </c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customFormat="false" ht="12.75" hidden="false" customHeight="false" outlineLevel="1" collapsed="false">
      <c r="A185" s="200"/>
      <c r="B185" s="200"/>
      <c r="C185" s="207" t="s">
        <v>396</v>
      </c>
      <c r="D185" s="208"/>
      <c r="E185" s="209" t="n">
        <v>26.1</v>
      </c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 t="s">
        <v>131</v>
      </c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customFormat="false" ht="12.75" hidden="false" customHeight="false" outlineLevel="1" collapsed="false">
      <c r="A186" s="200"/>
      <c r="B186" s="200"/>
      <c r="C186" s="207" t="s">
        <v>397</v>
      </c>
      <c r="D186" s="208"/>
      <c r="E186" s="209" t="n">
        <v>14.7</v>
      </c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 t="s">
        <v>131</v>
      </c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customFormat="false" ht="12.75" hidden="false" customHeight="false" outlineLevel="1" collapsed="false">
      <c r="A187" s="200" t="n">
        <v>85</v>
      </c>
      <c r="B187" s="200" t="s">
        <v>398</v>
      </c>
      <c r="C187" s="201" t="s">
        <v>399</v>
      </c>
      <c r="D187" s="202" t="s">
        <v>158</v>
      </c>
      <c r="E187" s="203" t="n">
        <v>17.2</v>
      </c>
      <c r="F187" s="204"/>
      <c r="G187" s="205" t="n">
        <f aca="false">ROUND(E187*F187,2)</f>
        <v>0</v>
      </c>
      <c r="H187" s="204"/>
      <c r="I187" s="205" t="n">
        <f aca="false">ROUND(E187*H187,2)</f>
        <v>0</v>
      </c>
      <c r="J187" s="204"/>
      <c r="K187" s="205" t="n">
        <f aca="false">ROUND(E187*J187,2)</f>
        <v>0</v>
      </c>
      <c r="L187" s="205" t="n">
        <v>15</v>
      </c>
      <c r="M187" s="205" t="n">
        <f aca="false">G187*(1+L187/100)</f>
        <v>0</v>
      </c>
      <c r="N187" s="205" t="n">
        <v>0.00058</v>
      </c>
      <c r="O187" s="205" t="n">
        <f aca="false">ROUND(E187*N187,2)</f>
        <v>0.01</v>
      </c>
      <c r="P187" s="205" t="n">
        <v>0</v>
      </c>
      <c r="Q187" s="205" t="n">
        <f aca="false">ROUND(E187*P187,2)</f>
        <v>0</v>
      </c>
      <c r="R187" s="205" t="s">
        <v>362</v>
      </c>
      <c r="S187" s="205" t="s">
        <v>128</v>
      </c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 t="s">
        <v>129</v>
      </c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customFormat="false" ht="12.75" hidden="false" customHeight="false" outlineLevel="1" collapsed="false">
      <c r="A188" s="200"/>
      <c r="B188" s="200"/>
      <c r="C188" s="207" t="s">
        <v>400</v>
      </c>
      <c r="D188" s="208"/>
      <c r="E188" s="209" t="n">
        <v>12.5</v>
      </c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 t="s">
        <v>131</v>
      </c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customFormat="false" ht="12.75" hidden="false" customHeight="false" outlineLevel="1" collapsed="false">
      <c r="A189" s="200"/>
      <c r="B189" s="200"/>
      <c r="C189" s="207" t="s">
        <v>401</v>
      </c>
      <c r="D189" s="208"/>
      <c r="E189" s="209" t="n">
        <v>4.7</v>
      </c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 t="s">
        <v>131</v>
      </c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customFormat="false" ht="12.75" hidden="false" customHeight="false" outlineLevel="1" collapsed="false">
      <c r="A190" s="200" t="n">
        <v>86</v>
      </c>
      <c r="B190" s="200" t="s">
        <v>402</v>
      </c>
      <c r="C190" s="201" t="s">
        <v>403</v>
      </c>
      <c r="D190" s="202" t="s">
        <v>158</v>
      </c>
      <c r="E190" s="203" t="n">
        <v>12.5</v>
      </c>
      <c r="F190" s="204"/>
      <c r="G190" s="205" t="n">
        <f aca="false">ROUND(E190*F190,2)</f>
        <v>0</v>
      </c>
      <c r="H190" s="204"/>
      <c r="I190" s="205" t="n">
        <f aca="false">ROUND(E190*H190,2)</f>
        <v>0</v>
      </c>
      <c r="J190" s="204"/>
      <c r="K190" s="205" t="n">
        <f aca="false">ROUND(E190*J190,2)</f>
        <v>0</v>
      </c>
      <c r="L190" s="205" t="n">
        <v>15</v>
      </c>
      <c r="M190" s="205" t="n">
        <f aca="false">G190*(1+L190/100)</f>
        <v>0</v>
      </c>
      <c r="N190" s="205" t="n">
        <v>0.00075</v>
      </c>
      <c r="O190" s="205" t="n">
        <f aca="false">ROUND(E190*N190,2)</f>
        <v>0.01</v>
      </c>
      <c r="P190" s="205" t="n">
        <v>0</v>
      </c>
      <c r="Q190" s="205" t="n">
        <f aca="false">ROUND(E190*P190,2)</f>
        <v>0</v>
      </c>
      <c r="R190" s="205" t="s">
        <v>362</v>
      </c>
      <c r="S190" s="205" t="s">
        <v>128</v>
      </c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 t="s">
        <v>129</v>
      </c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customFormat="false" ht="12.75" hidden="false" customHeight="false" outlineLevel="1" collapsed="false">
      <c r="A191" s="200"/>
      <c r="B191" s="200"/>
      <c r="C191" s="207" t="s">
        <v>404</v>
      </c>
      <c r="D191" s="208"/>
      <c r="E191" s="209" t="n">
        <v>12.5</v>
      </c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 t="s">
        <v>131</v>
      </c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customFormat="false" ht="22.5" hidden="false" customHeight="false" outlineLevel="1" collapsed="false">
      <c r="A192" s="200" t="n">
        <v>87</v>
      </c>
      <c r="B192" s="200" t="s">
        <v>405</v>
      </c>
      <c r="C192" s="201" t="s">
        <v>406</v>
      </c>
      <c r="D192" s="202" t="s">
        <v>158</v>
      </c>
      <c r="E192" s="203" t="n">
        <v>40.8</v>
      </c>
      <c r="F192" s="204"/>
      <c r="G192" s="205" t="n">
        <f aca="false">ROUND(E192*F192,2)</f>
        <v>0</v>
      </c>
      <c r="H192" s="204"/>
      <c r="I192" s="205" t="n">
        <f aca="false">ROUND(E192*H192,2)</f>
        <v>0</v>
      </c>
      <c r="J192" s="204"/>
      <c r="K192" s="205" t="n">
        <f aca="false">ROUND(E192*J192,2)</f>
        <v>0</v>
      </c>
      <c r="L192" s="205" t="n">
        <v>15</v>
      </c>
      <c r="M192" s="205" t="n">
        <f aca="false">G192*(1+L192/100)</f>
        <v>0</v>
      </c>
      <c r="N192" s="205" t="n">
        <v>2E-005</v>
      </c>
      <c r="O192" s="205" t="n">
        <f aca="false">ROUND(E192*N192,2)</f>
        <v>0</v>
      </c>
      <c r="P192" s="205" t="n">
        <v>0</v>
      </c>
      <c r="Q192" s="205" t="n">
        <f aca="false">ROUND(E192*P192,2)</f>
        <v>0</v>
      </c>
      <c r="R192" s="205" t="s">
        <v>362</v>
      </c>
      <c r="S192" s="205" t="s">
        <v>128</v>
      </c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 t="s">
        <v>129</v>
      </c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customFormat="false" ht="22.5" hidden="false" customHeight="false" outlineLevel="1" collapsed="false">
      <c r="A193" s="200" t="n">
        <v>88</v>
      </c>
      <c r="B193" s="200" t="s">
        <v>407</v>
      </c>
      <c r="C193" s="201" t="s">
        <v>408</v>
      </c>
      <c r="D193" s="202" t="s">
        <v>158</v>
      </c>
      <c r="E193" s="203" t="n">
        <v>17.2</v>
      </c>
      <c r="F193" s="204"/>
      <c r="G193" s="205" t="n">
        <f aca="false">ROUND(E193*F193,2)</f>
        <v>0</v>
      </c>
      <c r="H193" s="204"/>
      <c r="I193" s="205" t="n">
        <f aca="false">ROUND(E193*H193,2)</f>
        <v>0</v>
      </c>
      <c r="J193" s="204"/>
      <c r="K193" s="205" t="n">
        <f aca="false">ROUND(E193*J193,2)</f>
        <v>0</v>
      </c>
      <c r="L193" s="205" t="n">
        <v>15</v>
      </c>
      <c r="M193" s="205" t="n">
        <f aca="false">G193*(1+L193/100)</f>
        <v>0</v>
      </c>
      <c r="N193" s="205" t="n">
        <v>6E-005</v>
      </c>
      <c r="O193" s="205" t="n">
        <f aca="false">ROUND(E193*N193,2)</f>
        <v>0</v>
      </c>
      <c r="P193" s="205" t="n">
        <v>0</v>
      </c>
      <c r="Q193" s="205" t="n">
        <f aca="false">ROUND(E193*P193,2)</f>
        <v>0</v>
      </c>
      <c r="R193" s="205" t="s">
        <v>362</v>
      </c>
      <c r="S193" s="205" t="s">
        <v>128</v>
      </c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 t="s">
        <v>129</v>
      </c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customFormat="false" ht="22.5" hidden="false" customHeight="false" outlineLevel="1" collapsed="false">
      <c r="A194" s="200" t="n">
        <v>89</v>
      </c>
      <c r="B194" s="200" t="s">
        <v>409</v>
      </c>
      <c r="C194" s="201" t="s">
        <v>410</v>
      </c>
      <c r="D194" s="202" t="s">
        <v>158</v>
      </c>
      <c r="E194" s="203" t="n">
        <v>12.5</v>
      </c>
      <c r="F194" s="204"/>
      <c r="G194" s="205" t="n">
        <f aca="false">ROUND(E194*F194,2)</f>
        <v>0</v>
      </c>
      <c r="H194" s="204"/>
      <c r="I194" s="205" t="n">
        <f aca="false">ROUND(E194*H194,2)</f>
        <v>0</v>
      </c>
      <c r="J194" s="204"/>
      <c r="K194" s="205" t="n">
        <f aca="false">ROUND(E194*J194,2)</f>
        <v>0</v>
      </c>
      <c r="L194" s="205" t="n">
        <v>15</v>
      </c>
      <c r="M194" s="205" t="n">
        <f aca="false">G194*(1+L194/100)</f>
        <v>0</v>
      </c>
      <c r="N194" s="205" t="n">
        <v>5E-005</v>
      </c>
      <c r="O194" s="205" t="n">
        <f aca="false">ROUND(E194*N194,2)</f>
        <v>0</v>
      </c>
      <c r="P194" s="205" t="n">
        <v>0</v>
      </c>
      <c r="Q194" s="205" t="n">
        <f aca="false">ROUND(E194*P194,2)</f>
        <v>0</v>
      </c>
      <c r="R194" s="205" t="s">
        <v>362</v>
      </c>
      <c r="S194" s="205" t="s">
        <v>128</v>
      </c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 t="s">
        <v>129</v>
      </c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customFormat="false" ht="12.75" hidden="false" customHeight="false" outlineLevel="1" collapsed="false">
      <c r="A195" s="200" t="n">
        <v>90</v>
      </c>
      <c r="B195" s="200" t="s">
        <v>411</v>
      </c>
      <c r="C195" s="201" t="s">
        <v>412</v>
      </c>
      <c r="D195" s="202" t="s">
        <v>137</v>
      </c>
      <c r="E195" s="203" t="n">
        <v>6</v>
      </c>
      <c r="F195" s="204"/>
      <c r="G195" s="205" t="n">
        <f aca="false">ROUND(E195*F195,2)</f>
        <v>0</v>
      </c>
      <c r="H195" s="204"/>
      <c r="I195" s="205" t="n">
        <f aca="false">ROUND(E195*H195,2)</f>
        <v>0</v>
      </c>
      <c r="J195" s="204"/>
      <c r="K195" s="205" t="n">
        <f aca="false">ROUND(E195*J195,2)</f>
        <v>0</v>
      </c>
      <c r="L195" s="205" t="n">
        <v>15</v>
      </c>
      <c r="M195" s="205" t="n">
        <f aca="false">G195*(1+L195/100)</f>
        <v>0</v>
      </c>
      <c r="N195" s="205" t="n">
        <v>0.00063</v>
      </c>
      <c r="O195" s="205" t="n">
        <f aca="false">ROUND(E195*N195,2)</f>
        <v>0</v>
      </c>
      <c r="P195" s="205" t="n">
        <v>0</v>
      </c>
      <c r="Q195" s="205" t="n">
        <f aca="false">ROUND(E195*P195,2)</f>
        <v>0</v>
      </c>
      <c r="R195" s="205" t="s">
        <v>362</v>
      </c>
      <c r="S195" s="205" t="s">
        <v>128</v>
      </c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 t="s">
        <v>129</v>
      </c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customFormat="false" ht="12.75" hidden="false" customHeight="false" outlineLevel="1" collapsed="false">
      <c r="A196" s="200" t="n">
        <v>91</v>
      </c>
      <c r="B196" s="200" t="s">
        <v>413</v>
      </c>
      <c r="C196" s="201" t="s">
        <v>414</v>
      </c>
      <c r="D196" s="202" t="s">
        <v>415</v>
      </c>
      <c r="E196" s="203" t="n">
        <v>7</v>
      </c>
      <c r="F196" s="204"/>
      <c r="G196" s="205" t="n">
        <f aca="false">ROUND(E196*F196,2)</f>
        <v>0</v>
      </c>
      <c r="H196" s="204"/>
      <c r="I196" s="205" t="n">
        <f aca="false">ROUND(E196*H196,2)</f>
        <v>0</v>
      </c>
      <c r="J196" s="204"/>
      <c r="K196" s="205" t="n">
        <f aca="false">ROUND(E196*J196,2)</f>
        <v>0</v>
      </c>
      <c r="L196" s="205" t="n">
        <v>15</v>
      </c>
      <c r="M196" s="205" t="n">
        <f aca="false">G196*(1+L196/100)</f>
        <v>0</v>
      </c>
      <c r="N196" s="205" t="n">
        <v>0.00148</v>
      </c>
      <c r="O196" s="205" t="n">
        <f aca="false">ROUND(E196*N196,2)</f>
        <v>0.01</v>
      </c>
      <c r="P196" s="205" t="n">
        <v>0</v>
      </c>
      <c r="Q196" s="205" t="n">
        <f aca="false">ROUND(E196*P196,2)</f>
        <v>0</v>
      </c>
      <c r="R196" s="205" t="s">
        <v>362</v>
      </c>
      <c r="S196" s="205" t="s">
        <v>128</v>
      </c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 t="s">
        <v>129</v>
      </c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customFormat="false" ht="12.75" hidden="false" customHeight="false" outlineLevel="1" collapsed="false">
      <c r="A197" s="200" t="n">
        <v>92</v>
      </c>
      <c r="B197" s="200" t="s">
        <v>416</v>
      </c>
      <c r="C197" s="201" t="s">
        <v>417</v>
      </c>
      <c r="D197" s="202" t="s">
        <v>137</v>
      </c>
      <c r="E197" s="203" t="n">
        <v>2</v>
      </c>
      <c r="F197" s="204"/>
      <c r="G197" s="205" t="n">
        <f aca="false">ROUND(E197*F197,2)</f>
        <v>0</v>
      </c>
      <c r="H197" s="204"/>
      <c r="I197" s="205" t="n">
        <f aca="false">ROUND(E197*H197,2)</f>
        <v>0</v>
      </c>
      <c r="J197" s="204"/>
      <c r="K197" s="205" t="n">
        <f aca="false">ROUND(E197*J197,2)</f>
        <v>0</v>
      </c>
      <c r="L197" s="205" t="n">
        <v>15</v>
      </c>
      <c r="M197" s="205" t="n">
        <f aca="false">G197*(1+L197/100)</f>
        <v>0</v>
      </c>
      <c r="N197" s="205" t="n">
        <v>0.00052</v>
      </c>
      <c r="O197" s="205" t="n">
        <f aca="false">ROUND(E197*N197,2)</f>
        <v>0</v>
      </c>
      <c r="P197" s="205" t="n">
        <v>0</v>
      </c>
      <c r="Q197" s="205" t="n">
        <f aca="false">ROUND(E197*P197,2)</f>
        <v>0</v>
      </c>
      <c r="R197" s="205" t="s">
        <v>362</v>
      </c>
      <c r="S197" s="205" t="s">
        <v>128</v>
      </c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 t="s">
        <v>129</v>
      </c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customFormat="false" ht="12.75" hidden="false" customHeight="false" outlineLevel="1" collapsed="false">
      <c r="A198" s="200" t="n">
        <v>93</v>
      </c>
      <c r="B198" s="200" t="s">
        <v>418</v>
      </c>
      <c r="C198" s="201" t="s">
        <v>419</v>
      </c>
      <c r="D198" s="202" t="s">
        <v>137</v>
      </c>
      <c r="E198" s="203" t="n">
        <v>4</v>
      </c>
      <c r="F198" s="204"/>
      <c r="G198" s="205" t="n">
        <f aca="false">ROUND(E198*F198,2)</f>
        <v>0</v>
      </c>
      <c r="H198" s="204"/>
      <c r="I198" s="205" t="n">
        <f aca="false">ROUND(E198*H198,2)</f>
        <v>0</v>
      </c>
      <c r="J198" s="204"/>
      <c r="K198" s="205" t="n">
        <f aca="false">ROUND(E198*J198,2)</f>
        <v>0</v>
      </c>
      <c r="L198" s="205" t="n">
        <v>15</v>
      </c>
      <c r="M198" s="205" t="n">
        <f aca="false">G198*(1+L198/100)</f>
        <v>0</v>
      </c>
      <c r="N198" s="205" t="n">
        <v>0.00054</v>
      </c>
      <c r="O198" s="205" t="n">
        <f aca="false">ROUND(E198*N198,2)</f>
        <v>0</v>
      </c>
      <c r="P198" s="205" t="n">
        <v>0</v>
      </c>
      <c r="Q198" s="205" t="n">
        <f aca="false">ROUND(E198*P198,2)</f>
        <v>0</v>
      </c>
      <c r="R198" s="205" t="s">
        <v>362</v>
      </c>
      <c r="S198" s="205" t="s">
        <v>128</v>
      </c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 t="s">
        <v>129</v>
      </c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customFormat="false" ht="22.5" hidden="false" customHeight="false" outlineLevel="1" collapsed="false">
      <c r="A199" s="200" t="n">
        <v>94</v>
      </c>
      <c r="B199" s="200" t="s">
        <v>420</v>
      </c>
      <c r="C199" s="201" t="s">
        <v>421</v>
      </c>
      <c r="D199" s="202" t="s">
        <v>137</v>
      </c>
      <c r="E199" s="203" t="n">
        <v>2</v>
      </c>
      <c r="F199" s="204"/>
      <c r="G199" s="205" t="n">
        <f aca="false">ROUND(E199*F199,2)</f>
        <v>0</v>
      </c>
      <c r="H199" s="204"/>
      <c r="I199" s="205" t="n">
        <f aca="false">ROUND(E199*H199,2)</f>
        <v>0</v>
      </c>
      <c r="J199" s="204"/>
      <c r="K199" s="205" t="n">
        <f aca="false">ROUND(E199*J199,2)</f>
        <v>0</v>
      </c>
      <c r="L199" s="205" t="n">
        <v>15</v>
      </c>
      <c r="M199" s="205" t="n">
        <f aca="false">G199*(1+L199/100)</f>
        <v>0</v>
      </c>
      <c r="N199" s="205" t="n">
        <v>0.00214</v>
      </c>
      <c r="O199" s="205" t="n">
        <f aca="false">ROUND(E199*N199,2)</f>
        <v>0</v>
      </c>
      <c r="P199" s="205" t="n">
        <v>0</v>
      </c>
      <c r="Q199" s="205" t="n">
        <f aca="false">ROUND(E199*P199,2)</f>
        <v>0</v>
      </c>
      <c r="R199" s="205" t="s">
        <v>362</v>
      </c>
      <c r="S199" s="205" t="s">
        <v>128</v>
      </c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 t="s">
        <v>129</v>
      </c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customFormat="false" ht="12.75" hidden="false" customHeight="false" outlineLevel="1" collapsed="false">
      <c r="A200" s="200" t="n">
        <v>95</v>
      </c>
      <c r="B200" s="200" t="s">
        <v>422</v>
      </c>
      <c r="C200" s="201" t="s">
        <v>423</v>
      </c>
      <c r="D200" s="202" t="s">
        <v>158</v>
      </c>
      <c r="E200" s="203" t="n">
        <v>70.5</v>
      </c>
      <c r="F200" s="204"/>
      <c r="G200" s="205" t="n">
        <f aca="false">ROUND(E200*F200,2)</f>
        <v>0</v>
      </c>
      <c r="H200" s="204"/>
      <c r="I200" s="205" t="n">
        <f aca="false">ROUND(E200*H200,2)</f>
        <v>0</v>
      </c>
      <c r="J200" s="204"/>
      <c r="K200" s="205" t="n">
        <f aca="false">ROUND(E200*J200,2)</f>
        <v>0</v>
      </c>
      <c r="L200" s="205" t="n">
        <v>15</v>
      </c>
      <c r="M200" s="205" t="n">
        <f aca="false">G200*(1+L200/100)</f>
        <v>0</v>
      </c>
      <c r="N200" s="205" t="n">
        <v>0</v>
      </c>
      <c r="O200" s="205" t="n">
        <f aca="false">ROUND(E200*N200,2)</f>
        <v>0</v>
      </c>
      <c r="P200" s="205" t="n">
        <v>0</v>
      </c>
      <c r="Q200" s="205" t="n">
        <f aca="false">ROUND(E200*P200,2)</f>
        <v>0</v>
      </c>
      <c r="R200" s="205" t="s">
        <v>362</v>
      </c>
      <c r="S200" s="205" t="s">
        <v>128</v>
      </c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 t="s">
        <v>129</v>
      </c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customFormat="false" ht="12.75" hidden="false" customHeight="false" outlineLevel="1" collapsed="false">
      <c r="A201" s="200" t="n">
        <v>96</v>
      </c>
      <c r="B201" s="200" t="s">
        <v>424</v>
      </c>
      <c r="C201" s="201" t="s">
        <v>425</v>
      </c>
      <c r="D201" s="202" t="s">
        <v>158</v>
      </c>
      <c r="E201" s="203" t="n">
        <v>70.5</v>
      </c>
      <c r="F201" s="204"/>
      <c r="G201" s="205" t="n">
        <f aca="false">ROUND(E201*F201,2)</f>
        <v>0</v>
      </c>
      <c r="H201" s="204"/>
      <c r="I201" s="205" t="n">
        <f aca="false">ROUND(E201*H201,2)</f>
        <v>0</v>
      </c>
      <c r="J201" s="204"/>
      <c r="K201" s="205" t="n">
        <f aca="false">ROUND(E201*J201,2)</f>
        <v>0</v>
      </c>
      <c r="L201" s="205" t="n">
        <v>15</v>
      </c>
      <c r="M201" s="205" t="n">
        <f aca="false">G201*(1+L201/100)</f>
        <v>0</v>
      </c>
      <c r="N201" s="205" t="n">
        <v>1E-005</v>
      </c>
      <c r="O201" s="205" t="n">
        <f aca="false">ROUND(E201*N201,2)</f>
        <v>0</v>
      </c>
      <c r="P201" s="205" t="n">
        <v>0</v>
      </c>
      <c r="Q201" s="205" t="n">
        <f aca="false">ROUND(E201*P201,2)</f>
        <v>0</v>
      </c>
      <c r="R201" s="205" t="s">
        <v>362</v>
      </c>
      <c r="S201" s="205" t="s">
        <v>128</v>
      </c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 t="s">
        <v>129</v>
      </c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customFormat="false" ht="12.75" hidden="false" customHeight="false" outlineLevel="1" collapsed="false">
      <c r="A202" s="200" t="n">
        <v>97</v>
      </c>
      <c r="B202" s="200" t="s">
        <v>426</v>
      </c>
      <c r="C202" s="201" t="s">
        <v>427</v>
      </c>
      <c r="D202" s="202" t="s">
        <v>137</v>
      </c>
      <c r="E202" s="203" t="n">
        <v>2</v>
      </c>
      <c r="F202" s="204"/>
      <c r="G202" s="205" t="n">
        <f aca="false">ROUND(E202*F202,2)</f>
        <v>0</v>
      </c>
      <c r="H202" s="204"/>
      <c r="I202" s="205" t="n">
        <f aca="false">ROUND(E202*H202,2)</f>
        <v>0</v>
      </c>
      <c r="J202" s="204"/>
      <c r="K202" s="205" t="n">
        <f aca="false">ROUND(E202*J202,2)</f>
        <v>0</v>
      </c>
      <c r="L202" s="205" t="n">
        <v>15</v>
      </c>
      <c r="M202" s="205" t="n">
        <f aca="false">G202*(1+L202/100)</f>
        <v>0</v>
      </c>
      <c r="N202" s="205" t="n">
        <v>0</v>
      </c>
      <c r="O202" s="205" t="n">
        <f aca="false">ROUND(E202*N202,2)</f>
        <v>0</v>
      </c>
      <c r="P202" s="205" t="n">
        <v>0</v>
      </c>
      <c r="Q202" s="205" t="n">
        <f aca="false">ROUND(E202*P202,2)</f>
        <v>0</v>
      </c>
      <c r="R202" s="205"/>
      <c r="S202" s="205" t="s">
        <v>254</v>
      </c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 t="s">
        <v>129</v>
      </c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customFormat="false" ht="12.75" hidden="false" customHeight="false" outlineLevel="1" collapsed="false">
      <c r="A203" s="200" t="n">
        <v>98</v>
      </c>
      <c r="B203" s="200" t="s">
        <v>428</v>
      </c>
      <c r="C203" s="201" t="s">
        <v>429</v>
      </c>
      <c r="D203" s="202" t="s">
        <v>25</v>
      </c>
      <c r="E203" s="215"/>
      <c r="F203" s="204"/>
      <c r="G203" s="205" t="n">
        <f aca="false">ROUND(E203*F203,2)</f>
        <v>0</v>
      </c>
      <c r="H203" s="204"/>
      <c r="I203" s="205" t="n">
        <f aca="false">ROUND(E203*H203,2)</f>
        <v>0</v>
      </c>
      <c r="J203" s="204"/>
      <c r="K203" s="205" t="n">
        <f aca="false">ROUND(E203*J203,2)</f>
        <v>0</v>
      </c>
      <c r="L203" s="205" t="n">
        <v>15</v>
      </c>
      <c r="M203" s="205" t="n">
        <f aca="false">G203*(1+L203/100)</f>
        <v>0</v>
      </c>
      <c r="N203" s="205" t="n">
        <v>0</v>
      </c>
      <c r="O203" s="205" t="n">
        <f aca="false">ROUND(E203*N203,2)</f>
        <v>0</v>
      </c>
      <c r="P203" s="205" t="n">
        <v>0</v>
      </c>
      <c r="Q203" s="205" t="n">
        <f aca="false">ROUND(E203*P203,2)</f>
        <v>0</v>
      </c>
      <c r="R203" s="205" t="s">
        <v>362</v>
      </c>
      <c r="S203" s="205" t="s">
        <v>128</v>
      </c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 t="s">
        <v>325</v>
      </c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customFormat="false" ht="12.75" hidden="false" customHeight="false" outlineLevel="0" collapsed="false">
      <c r="A204" s="210" t="s">
        <v>122</v>
      </c>
      <c r="B204" s="210" t="s">
        <v>70</v>
      </c>
      <c r="C204" s="211" t="s">
        <v>71</v>
      </c>
      <c r="D204" s="212"/>
      <c r="E204" s="213"/>
      <c r="F204" s="214"/>
      <c r="G204" s="214" t="n">
        <f aca="false">SUM(G205:G234)</f>
        <v>0</v>
      </c>
      <c r="H204" s="214"/>
      <c r="I204" s="214" t="n">
        <f aca="false">SUM(I205:I234)</f>
        <v>0</v>
      </c>
      <c r="J204" s="214"/>
      <c r="K204" s="214" t="n">
        <f aca="false">SUM(K205:K234)</f>
        <v>0</v>
      </c>
      <c r="L204" s="214"/>
      <c r="M204" s="214" t="n">
        <f aca="false">SUM(M205:M234)</f>
        <v>0</v>
      </c>
      <c r="N204" s="214"/>
      <c r="O204" s="214" t="n">
        <f aca="false">SUM(O205:O234)</f>
        <v>0.17</v>
      </c>
      <c r="P204" s="214"/>
      <c r="Q204" s="214" t="n">
        <f aca="false">SUM(Q205:Q234)</f>
        <v>0.4</v>
      </c>
      <c r="R204" s="214"/>
      <c r="S204" s="214"/>
      <c r="AE204" s="0" t="s">
        <v>123</v>
      </c>
    </row>
    <row r="205" customFormat="false" ht="12.75" hidden="false" customHeight="false" outlineLevel="1" collapsed="false">
      <c r="A205" s="200" t="n">
        <v>99</v>
      </c>
      <c r="B205" s="200" t="s">
        <v>430</v>
      </c>
      <c r="C205" s="201" t="s">
        <v>431</v>
      </c>
      <c r="D205" s="202" t="s">
        <v>432</v>
      </c>
      <c r="E205" s="203" t="n">
        <v>1</v>
      </c>
      <c r="F205" s="204"/>
      <c r="G205" s="205" t="n">
        <f aca="false">ROUND(E205*F205,2)</f>
        <v>0</v>
      </c>
      <c r="H205" s="204"/>
      <c r="I205" s="205" t="n">
        <f aca="false">ROUND(E205*H205,2)</f>
        <v>0</v>
      </c>
      <c r="J205" s="204"/>
      <c r="K205" s="205" t="n">
        <f aca="false">ROUND(E205*J205,2)</f>
        <v>0</v>
      </c>
      <c r="L205" s="205" t="n">
        <v>15</v>
      </c>
      <c r="M205" s="205" t="n">
        <f aca="false">G205*(1+L205/100)</f>
        <v>0</v>
      </c>
      <c r="N205" s="205" t="n">
        <v>0</v>
      </c>
      <c r="O205" s="205" t="n">
        <f aca="false">ROUND(E205*N205,2)</f>
        <v>0</v>
      </c>
      <c r="P205" s="205" t="n">
        <v>0.01933</v>
      </c>
      <c r="Q205" s="205" t="n">
        <f aca="false">ROUND(E205*P205,2)</f>
        <v>0.02</v>
      </c>
      <c r="R205" s="205" t="s">
        <v>362</v>
      </c>
      <c r="S205" s="205" t="s">
        <v>128</v>
      </c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 t="s">
        <v>129</v>
      </c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customFormat="false" ht="22.5" hidden="false" customHeight="false" outlineLevel="1" collapsed="false">
      <c r="A206" s="200" t="n">
        <v>100</v>
      </c>
      <c r="B206" s="200" t="s">
        <v>433</v>
      </c>
      <c r="C206" s="201" t="s">
        <v>434</v>
      </c>
      <c r="D206" s="202" t="s">
        <v>432</v>
      </c>
      <c r="E206" s="203" t="n">
        <v>2</v>
      </c>
      <c r="F206" s="204"/>
      <c r="G206" s="205" t="n">
        <f aca="false">ROUND(E206*F206,2)</f>
        <v>0</v>
      </c>
      <c r="H206" s="204"/>
      <c r="I206" s="205" t="n">
        <f aca="false">ROUND(E206*H206,2)</f>
        <v>0</v>
      </c>
      <c r="J206" s="204"/>
      <c r="K206" s="205" t="n">
        <f aca="false">ROUND(E206*J206,2)</f>
        <v>0</v>
      </c>
      <c r="L206" s="205" t="n">
        <v>15</v>
      </c>
      <c r="M206" s="205" t="n">
        <f aca="false">G206*(1+L206/100)</f>
        <v>0</v>
      </c>
      <c r="N206" s="205" t="n">
        <v>0.01133</v>
      </c>
      <c r="O206" s="205" t="n">
        <f aca="false">ROUND(E206*N206,2)</f>
        <v>0.02</v>
      </c>
      <c r="P206" s="205" t="n">
        <v>0</v>
      </c>
      <c r="Q206" s="205" t="n">
        <f aca="false">ROUND(E206*P206,2)</f>
        <v>0</v>
      </c>
      <c r="R206" s="205" t="s">
        <v>362</v>
      </c>
      <c r="S206" s="205" t="s">
        <v>128</v>
      </c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 t="s">
        <v>129</v>
      </c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customFormat="false" ht="22.5" hidden="false" customHeight="false" outlineLevel="1" collapsed="false">
      <c r="A207" s="200" t="n">
        <v>101</v>
      </c>
      <c r="B207" s="200" t="s">
        <v>435</v>
      </c>
      <c r="C207" s="201" t="s">
        <v>436</v>
      </c>
      <c r="D207" s="202" t="s">
        <v>432</v>
      </c>
      <c r="E207" s="203" t="n">
        <v>2</v>
      </c>
      <c r="F207" s="204"/>
      <c r="G207" s="205" t="n">
        <f aca="false">ROUND(E207*F207,2)</f>
        <v>0</v>
      </c>
      <c r="H207" s="204"/>
      <c r="I207" s="205" t="n">
        <f aca="false">ROUND(E207*H207,2)</f>
        <v>0</v>
      </c>
      <c r="J207" s="204"/>
      <c r="K207" s="205" t="n">
        <f aca="false">ROUND(E207*J207,2)</f>
        <v>0</v>
      </c>
      <c r="L207" s="205" t="n">
        <v>15</v>
      </c>
      <c r="M207" s="205" t="n">
        <f aca="false">G207*(1+L207/100)</f>
        <v>0</v>
      </c>
      <c r="N207" s="205" t="n">
        <v>0.01889</v>
      </c>
      <c r="O207" s="205" t="n">
        <f aca="false">ROUND(E207*N207,2)</f>
        <v>0.04</v>
      </c>
      <c r="P207" s="205" t="n">
        <v>0</v>
      </c>
      <c r="Q207" s="205" t="n">
        <f aca="false">ROUND(E207*P207,2)</f>
        <v>0</v>
      </c>
      <c r="R207" s="205" t="s">
        <v>362</v>
      </c>
      <c r="S207" s="205" t="s">
        <v>128</v>
      </c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 t="s">
        <v>129</v>
      </c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customFormat="false" ht="12.75" hidden="false" customHeight="false" outlineLevel="1" collapsed="false">
      <c r="A208" s="200" t="n">
        <v>102</v>
      </c>
      <c r="B208" s="200" t="s">
        <v>437</v>
      </c>
      <c r="C208" s="201" t="s">
        <v>438</v>
      </c>
      <c r="D208" s="202" t="s">
        <v>432</v>
      </c>
      <c r="E208" s="203" t="n">
        <v>2</v>
      </c>
      <c r="F208" s="204"/>
      <c r="G208" s="205" t="n">
        <f aca="false">ROUND(E208*F208,2)</f>
        <v>0</v>
      </c>
      <c r="H208" s="204"/>
      <c r="I208" s="205" t="n">
        <f aca="false">ROUND(E208*H208,2)</f>
        <v>0</v>
      </c>
      <c r="J208" s="204"/>
      <c r="K208" s="205" t="n">
        <f aca="false">ROUND(E208*J208,2)</f>
        <v>0</v>
      </c>
      <c r="L208" s="205" t="n">
        <v>15</v>
      </c>
      <c r="M208" s="205" t="n">
        <f aca="false">G208*(1+L208/100)</f>
        <v>0</v>
      </c>
      <c r="N208" s="205" t="n">
        <v>0</v>
      </c>
      <c r="O208" s="205" t="n">
        <f aca="false">ROUND(E208*N208,2)</f>
        <v>0</v>
      </c>
      <c r="P208" s="205" t="n">
        <v>0.01946</v>
      </c>
      <c r="Q208" s="205" t="n">
        <f aca="false">ROUND(E208*P208,2)</f>
        <v>0.04</v>
      </c>
      <c r="R208" s="205" t="s">
        <v>362</v>
      </c>
      <c r="S208" s="205" t="s">
        <v>128</v>
      </c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 t="s">
        <v>129</v>
      </c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customFormat="false" ht="12.75" hidden="false" customHeight="false" outlineLevel="1" collapsed="false">
      <c r="A209" s="200" t="n">
        <v>103</v>
      </c>
      <c r="B209" s="200" t="s">
        <v>439</v>
      </c>
      <c r="C209" s="201" t="s">
        <v>440</v>
      </c>
      <c r="D209" s="202" t="s">
        <v>432</v>
      </c>
      <c r="E209" s="203" t="n">
        <v>2</v>
      </c>
      <c r="F209" s="204"/>
      <c r="G209" s="205" t="n">
        <f aca="false">ROUND(E209*F209,2)</f>
        <v>0</v>
      </c>
      <c r="H209" s="204"/>
      <c r="I209" s="205" t="n">
        <f aca="false">ROUND(E209*H209,2)</f>
        <v>0</v>
      </c>
      <c r="J209" s="204"/>
      <c r="K209" s="205" t="n">
        <f aca="false">ROUND(E209*J209,2)</f>
        <v>0</v>
      </c>
      <c r="L209" s="205" t="n">
        <v>15</v>
      </c>
      <c r="M209" s="205" t="n">
        <f aca="false">G209*(1+L209/100)</f>
        <v>0</v>
      </c>
      <c r="N209" s="205" t="n">
        <v>0.01651</v>
      </c>
      <c r="O209" s="205" t="n">
        <f aca="false">ROUND(E209*N209,2)</f>
        <v>0.03</v>
      </c>
      <c r="P209" s="205" t="n">
        <v>0</v>
      </c>
      <c r="Q209" s="205" t="n">
        <f aca="false">ROUND(E209*P209,2)</f>
        <v>0</v>
      </c>
      <c r="R209" s="205" t="s">
        <v>362</v>
      </c>
      <c r="S209" s="205" t="s">
        <v>128</v>
      </c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 t="s">
        <v>129</v>
      </c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customFormat="false" ht="12.75" hidden="false" customHeight="false" outlineLevel="1" collapsed="false">
      <c r="A210" s="200" t="n">
        <v>104</v>
      </c>
      <c r="B210" s="200" t="s">
        <v>441</v>
      </c>
      <c r="C210" s="201" t="s">
        <v>442</v>
      </c>
      <c r="D210" s="202" t="s">
        <v>432</v>
      </c>
      <c r="E210" s="203" t="n">
        <v>1</v>
      </c>
      <c r="F210" s="204"/>
      <c r="G210" s="205" t="n">
        <f aca="false">ROUND(E210*F210,2)</f>
        <v>0</v>
      </c>
      <c r="H210" s="204"/>
      <c r="I210" s="205" t="n">
        <f aca="false">ROUND(E210*H210,2)</f>
        <v>0</v>
      </c>
      <c r="J210" s="204"/>
      <c r="K210" s="205" t="n">
        <f aca="false">ROUND(E210*J210,2)</f>
        <v>0</v>
      </c>
      <c r="L210" s="205" t="n">
        <v>15</v>
      </c>
      <c r="M210" s="205" t="n">
        <f aca="false">G210*(1+L210/100)</f>
        <v>0</v>
      </c>
      <c r="N210" s="205" t="n">
        <v>0.007</v>
      </c>
      <c r="O210" s="205" t="n">
        <f aca="false">ROUND(E210*N210,2)</f>
        <v>0.01</v>
      </c>
      <c r="P210" s="205" t="n">
        <v>0</v>
      </c>
      <c r="Q210" s="205" t="n">
        <f aca="false">ROUND(E210*P210,2)</f>
        <v>0</v>
      </c>
      <c r="R210" s="205" t="s">
        <v>362</v>
      </c>
      <c r="S210" s="205" t="s">
        <v>128</v>
      </c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 t="s">
        <v>129</v>
      </c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customFormat="false" ht="22.5" hidden="false" customHeight="false" outlineLevel="1" collapsed="false">
      <c r="A211" s="200" t="n">
        <v>105</v>
      </c>
      <c r="B211" s="200" t="s">
        <v>443</v>
      </c>
      <c r="C211" s="201" t="s">
        <v>444</v>
      </c>
      <c r="D211" s="202" t="s">
        <v>432</v>
      </c>
      <c r="E211" s="203" t="n">
        <v>1</v>
      </c>
      <c r="F211" s="204"/>
      <c r="G211" s="205" t="n">
        <f aca="false">ROUND(E211*F211,2)</f>
        <v>0</v>
      </c>
      <c r="H211" s="204"/>
      <c r="I211" s="205" t="n">
        <f aca="false">ROUND(E211*H211,2)</f>
        <v>0</v>
      </c>
      <c r="J211" s="204"/>
      <c r="K211" s="205" t="n">
        <f aca="false">ROUND(E211*J211,2)</f>
        <v>0</v>
      </c>
      <c r="L211" s="205" t="n">
        <v>15</v>
      </c>
      <c r="M211" s="205" t="n">
        <f aca="false">G211*(1+L211/100)</f>
        <v>0</v>
      </c>
      <c r="N211" s="205" t="n">
        <v>0.00049</v>
      </c>
      <c r="O211" s="205" t="n">
        <f aca="false">ROUND(E211*N211,2)</f>
        <v>0</v>
      </c>
      <c r="P211" s="205" t="n">
        <v>0</v>
      </c>
      <c r="Q211" s="205" t="n">
        <f aca="false">ROUND(E211*P211,2)</f>
        <v>0</v>
      </c>
      <c r="R211" s="205" t="s">
        <v>362</v>
      </c>
      <c r="S211" s="205" t="s">
        <v>128</v>
      </c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 t="s">
        <v>129</v>
      </c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customFormat="false" ht="12.75" hidden="false" customHeight="false" outlineLevel="1" collapsed="false">
      <c r="A212" s="200" t="n">
        <v>106</v>
      </c>
      <c r="B212" s="200" t="s">
        <v>445</v>
      </c>
      <c r="C212" s="201" t="s">
        <v>446</v>
      </c>
      <c r="D212" s="202" t="s">
        <v>432</v>
      </c>
      <c r="E212" s="203" t="n">
        <v>1</v>
      </c>
      <c r="F212" s="204"/>
      <c r="G212" s="205" t="n">
        <f aca="false">ROUND(E212*F212,2)</f>
        <v>0</v>
      </c>
      <c r="H212" s="204"/>
      <c r="I212" s="205" t="n">
        <f aca="false">ROUND(E212*H212,2)</f>
        <v>0</v>
      </c>
      <c r="J212" s="204"/>
      <c r="K212" s="205" t="n">
        <f aca="false">ROUND(E212*J212,2)</f>
        <v>0</v>
      </c>
      <c r="L212" s="205" t="n">
        <v>15</v>
      </c>
      <c r="M212" s="205" t="n">
        <f aca="false">G212*(1+L212/100)</f>
        <v>0</v>
      </c>
      <c r="N212" s="205" t="n">
        <v>0</v>
      </c>
      <c r="O212" s="205" t="n">
        <f aca="false">ROUND(E212*N212,2)</f>
        <v>0</v>
      </c>
      <c r="P212" s="205" t="n">
        <v>0.0329</v>
      </c>
      <c r="Q212" s="205" t="n">
        <f aca="false">ROUND(E212*P212,2)</f>
        <v>0.03</v>
      </c>
      <c r="R212" s="205" t="s">
        <v>362</v>
      </c>
      <c r="S212" s="205" t="s">
        <v>128</v>
      </c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 t="s">
        <v>129</v>
      </c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customFormat="false" ht="12.75" hidden="false" customHeight="false" outlineLevel="1" collapsed="false">
      <c r="A213" s="200" t="n">
        <v>107</v>
      </c>
      <c r="B213" s="200" t="s">
        <v>447</v>
      </c>
      <c r="C213" s="201" t="s">
        <v>448</v>
      </c>
      <c r="D213" s="202" t="s">
        <v>432</v>
      </c>
      <c r="E213" s="203" t="n">
        <v>1</v>
      </c>
      <c r="F213" s="204"/>
      <c r="G213" s="205" t="n">
        <f aca="false">ROUND(E213*F213,2)</f>
        <v>0</v>
      </c>
      <c r="H213" s="204"/>
      <c r="I213" s="205" t="n">
        <f aca="false">ROUND(E213*H213,2)</f>
        <v>0</v>
      </c>
      <c r="J213" s="204"/>
      <c r="K213" s="205" t="n">
        <f aca="false">ROUND(E213*J213,2)</f>
        <v>0</v>
      </c>
      <c r="L213" s="205" t="n">
        <v>15</v>
      </c>
      <c r="M213" s="205" t="n">
        <f aca="false">G213*(1+L213/100)</f>
        <v>0</v>
      </c>
      <c r="N213" s="205" t="n">
        <v>0.00062</v>
      </c>
      <c r="O213" s="205" t="n">
        <f aca="false">ROUND(E213*N213,2)</f>
        <v>0</v>
      </c>
      <c r="P213" s="205" t="n">
        <v>0</v>
      </c>
      <c r="Q213" s="205" t="n">
        <f aca="false">ROUND(E213*P213,2)</f>
        <v>0</v>
      </c>
      <c r="R213" s="205" t="s">
        <v>362</v>
      </c>
      <c r="S213" s="205" t="s">
        <v>128</v>
      </c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 t="s">
        <v>129</v>
      </c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customFormat="false" ht="12.75" hidden="false" customHeight="false" outlineLevel="1" collapsed="false">
      <c r="A214" s="200" t="n">
        <v>108</v>
      </c>
      <c r="B214" s="200" t="s">
        <v>449</v>
      </c>
      <c r="C214" s="201" t="s">
        <v>450</v>
      </c>
      <c r="D214" s="202" t="s">
        <v>432</v>
      </c>
      <c r="E214" s="203" t="n">
        <v>1</v>
      </c>
      <c r="F214" s="204"/>
      <c r="G214" s="205" t="n">
        <f aca="false">ROUND(E214*F214,2)</f>
        <v>0</v>
      </c>
      <c r="H214" s="204"/>
      <c r="I214" s="205" t="n">
        <f aca="false">ROUND(E214*H214,2)</f>
        <v>0</v>
      </c>
      <c r="J214" s="204"/>
      <c r="K214" s="205" t="n">
        <f aca="false">ROUND(E214*J214,2)</f>
        <v>0</v>
      </c>
      <c r="L214" s="205" t="n">
        <v>15</v>
      </c>
      <c r="M214" s="205" t="n">
        <f aca="false">G214*(1+L214/100)</f>
        <v>0</v>
      </c>
      <c r="N214" s="205" t="n">
        <v>0.00017</v>
      </c>
      <c r="O214" s="205" t="n">
        <f aca="false">ROUND(E214*N214,2)</f>
        <v>0</v>
      </c>
      <c r="P214" s="205" t="n">
        <v>0</v>
      </c>
      <c r="Q214" s="205" t="n">
        <f aca="false">ROUND(E214*P214,2)</f>
        <v>0</v>
      </c>
      <c r="R214" s="205" t="s">
        <v>362</v>
      </c>
      <c r="S214" s="205" t="s">
        <v>128</v>
      </c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 t="s">
        <v>129</v>
      </c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customFormat="false" ht="22.5" hidden="false" customHeight="false" outlineLevel="1" collapsed="false">
      <c r="A215" s="200" t="n">
        <v>109</v>
      </c>
      <c r="B215" s="200" t="s">
        <v>451</v>
      </c>
      <c r="C215" s="201" t="s">
        <v>452</v>
      </c>
      <c r="D215" s="202" t="s">
        <v>432</v>
      </c>
      <c r="E215" s="203" t="n">
        <v>1</v>
      </c>
      <c r="F215" s="204"/>
      <c r="G215" s="205" t="n">
        <f aca="false">ROUND(E215*F215,2)</f>
        <v>0</v>
      </c>
      <c r="H215" s="204"/>
      <c r="I215" s="205" t="n">
        <f aca="false">ROUND(E215*H215,2)</f>
        <v>0</v>
      </c>
      <c r="J215" s="204"/>
      <c r="K215" s="205" t="n">
        <f aca="false">ROUND(E215*J215,2)</f>
        <v>0</v>
      </c>
      <c r="L215" s="205" t="n">
        <v>15</v>
      </c>
      <c r="M215" s="205" t="n">
        <f aca="false">G215*(1+L215/100)</f>
        <v>0</v>
      </c>
      <c r="N215" s="205" t="n">
        <v>0</v>
      </c>
      <c r="O215" s="205" t="n">
        <f aca="false">ROUND(E215*N215,2)</f>
        <v>0</v>
      </c>
      <c r="P215" s="205" t="n">
        <v>0.088</v>
      </c>
      <c r="Q215" s="205" t="n">
        <f aca="false">ROUND(E215*P215,2)</f>
        <v>0.09</v>
      </c>
      <c r="R215" s="205" t="s">
        <v>362</v>
      </c>
      <c r="S215" s="205" t="s">
        <v>128</v>
      </c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 t="s">
        <v>129</v>
      </c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customFormat="false" ht="12.75" hidden="false" customHeight="false" outlineLevel="1" collapsed="false">
      <c r="A216" s="200" t="n">
        <v>110</v>
      </c>
      <c r="B216" s="200" t="s">
        <v>453</v>
      </c>
      <c r="C216" s="201" t="s">
        <v>454</v>
      </c>
      <c r="D216" s="202" t="s">
        <v>432</v>
      </c>
      <c r="E216" s="203" t="n">
        <v>2</v>
      </c>
      <c r="F216" s="204"/>
      <c r="G216" s="205" t="n">
        <f aca="false">ROUND(E216*F216,2)</f>
        <v>0</v>
      </c>
      <c r="H216" s="204"/>
      <c r="I216" s="205" t="n">
        <f aca="false">ROUND(E216*H216,2)</f>
        <v>0</v>
      </c>
      <c r="J216" s="204"/>
      <c r="K216" s="205" t="n">
        <f aca="false">ROUND(E216*J216,2)</f>
        <v>0</v>
      </c>
      <c r="L216" s="205" t="n">
        <v>15</v>
      </c>
      <c r="M216" s="205" t="n">
        <f aca="false">G216*(1+L216/100)</f>
        <v>0</v>
      </c>
      <c r="N216" s="205" t="n">
        <v>0.00025</v>
      </c>
      <c r="O216" s="205" t="n">
        <f aca="false">ROUND(E216*N216,2)</f>
        <v>0</v>
      </c>
      <c r="P216" s="205" t="n">
        <v>0</v>
      </c>
      <c r="Q216" s="205" t="n">
        <f aca="false">ROUND(E216*P216,2)</f>
        <v>0</v>
      </c>
      <c r="R216" s="205" t="s">
        <v>362</v>
      </c>
      <c r="S216" s="205" t="s">
        <v>128</v>
      </c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 t="s">
        <v>129</v>
      </c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customFormat="false" ht="12.75" hidden="false" customHeight="false" outlineLevel="1" collapsed="false">
      <c r="A217" s="200" t="n">
        <v>111</v>
      </c>
      <c r="B217" s="200" t="s">
        <v>455</v>
      </c>
      <c r="C217" s="201" t="s">
        <v>456</v>
      </c>
      <c r="D217" s="202" t="s">
        <v>432</v>
      </c>
      <c r="E217" s="203" t="n">
        <v>1</v>
      </c>
      <c r="F217" s="204"/>
      <c r="G217" s="205" t="n">
        <f aca="false">ROUND(E217*F217,2)</f>
        <v>0</v>
      </c>
      <c r="H217" s="204"/>
      <c r="I217" s="205" t="n">
        <f aca="false">ROUND(E217*H217,2)</f>
        <v>0</v>
      </c>
      <c r="J217" s="204"/>
      <c r="K217" s="205" t="n">
        <f aca="false">ROUND(E217*J217,2)</f>
        <v>0</v>
      </c>
      <c r="L217" s="205" t="n">
        <v>15</v>
      </c>
      <c r="M217" s="205" t="n">
        <f aca="false">G217*(1+L217/100)</f>
        <v>0</v>
      </c>
      <c r="N217" s="205" t="n">
        <v>0</v>
      </c>
      <c r="O217" s="205" t="n">
        <f aca="false">ROUND(E217*N217,2)</f>
        <v>0</v>
      </c>
      <c r="P217" s="205" t="n">
        <v>0.01707</v>
      </c>
      <c r="Q217" s="205" t="n">
        <f aca="false">ROUND(E217*P217,2)</f>
        <v>0.02</v>
      </c>
      <c r="R217" s="205" t="s">
        <v>362</v>
      </c>
      <c r="S217" s="205" t="s">
        <v>128</v>
      </c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 t="s">
        <v>129</v>
      </c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customFormat="false" ht="12.75" hidden="false" customHeight="false" outlineLevel="1" collapsed="false">
      <c r="A218" s="200" t="n">
        <v>112</v>
      </c>
      <c r="B218" s="200" t="s">
        <v>455</v>
      </c>
      <c r="C218" s="201" t="s">
        <v>456</v>
      </c>
      <c r="D218" s="202" t="s">
        <v>432</v>
      </c>
      <c r="E218" s="203" t="n">
        <v>1</v>
      </c>
      <c r="F218" s="204"/>
      <c r="G218" s="205" t="n">
        <f aca="false">ROUND(E218*F218,2)</f>
        <v>0</v>
      </c>
      <c r="H218" s="204"/>
      <c r="I218" s="205" t="n">
        <f aca="false">ROUND(E218*H218,2)</f>
        <v>0</v>
      </c>
      <c r="J218" s="204"/>
      <c r="K218" s="205" t="n">
        <f aca="false">ROUND(E218*J218,2)</f>
        <v>0</v>
      </c>
      <c r="L218" s="205" t="n">
        <v>15</v>
      </c>
      <c r="M218" s="205" t="n">
        <f aca="false">G218*(1+L218/100)</f>
        <v>0</v>
      </c>
      <c r="N218" s="205" t="n">
        <v>0</v>
      </c>
      <c r="O218" s="205" t="n">
        <f aca="false">ROUND(E218*N218,2)</f>
        <v>0</v>
      </c>
      <c r="P218" s="205" t="n">
        <v>0.01707</v>
      </c>
      <c r="Q218" s="205" t="n">
        <f aca="false">ROUND(E218*P218,2)</f>
        <v>0.02</v>
      </c>
      <c r="R218" s="205" t="s">
        <v>362</v>
      </c>
      <c r="S218" s="205" t="s">
        <v>128</v>
      </c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 t="s">
        <v>129</v>
      </c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customFormat="false" ht="12.75" hidden="false" customHeight="false" outlineLevel="1" collapsed="false">
      <c r="A219" s="200" t="n">
        <v>113</v>
      </c>
      <c r="B219" s="200" t="s">
        <v>457</v>
      </c>
      <c r="C219" s="201" t="s">
        <v>458</v>
      </c>
      <c r="D219" s="202" t="s">
        <v>432</v>
      </c>
      <c r="E219" s="203" t="n">
        <v>1</v>
      </c>
      <c r="F219" s="204"/>
      <c r="G219" s="205" t="n">
        <f aca="false">ROUND(E219*F219,2)</f>
        <v>0</v>
      </c>
      <c r="H219" s="204"/>
      <c r="I219" s="205" t="n">
        <f aca="false">ROUND(E219*H219,2)</f>
        <v>0</v>
      </c>
      <c r="J219" s="204"/>
      <c r="K219" s="205" t="n">
        <f aca="false">ROUND(E219*J219,2)</f>
        <v>0</v>
      </c>
      <c r="L219" s="205" t="n">
        <v>15</v>
      </c>
      <c r="M219" s="205" t="n">
        <f aca="false">G219*(1+L219/100)</f>
        <v>0</v>
      </c>
      <c r="N219" s="205" t="n">
        <v>0</v>
      </c>
      <c r="O219" s="205" t="n">
        <f aca="false">ROUND(E219*N219,2)</f>
        <v>0</v>
      </c>
      <c r="P219" s="205" t="n">
        <v>0.155</v>
      </c>
      <c r="Q219" s="205" t="n">
        <f aca="false">ROUND(E219*P219,2)</f>
        <v>0.16</v>
      </c>
      <c r="R219" s="205" t="s">
        <v>362</v>
      </c>
      <c r="S219" s="205" t="s">
        <v>128</v>
      </c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 t="s">
        <v>129</v>
      </c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customFormat="false" ht="12.75" hidden="false" customHeight="false" outlineLevel="1" collapsed="false">
      <c r="A220" s="200" t="n">
        <v>114</v>
      </c>
      <c r="B220" s="200" t="s">
        <v>459</v>
      </c>
      <c r="C220" s="201" t="s">
        <v>460</v>
      </c>
      <c r="D220" s="202" t="s">
        <v>432</v>
      </c>
      <c r="E220" s="203" t="n">
        <v>1</v>
      </c>
      <c r="F220" s="204"/>
      <c r="G220" s="205" t="n">
        <f aca="false">ROUND(E220*F220,2)</f>
        <v>0</v>
      </c>
      <c r="H220" s="204"/>
      <c r="I220" s="205" t="n">
        <f aca="false">ROUND(E220*H220,2)</f>
        <v>0</v>
      </c>
      <c r="J220" s="204"/>
      <c r="K220" s="205" t="n">
        <f aca="false">ROUND(E220*J220,2)</f>
        <v>0</v>
      </c>
      <c r="L220" s="205" t="n">
        <v>15</v>
      </c>
      <c r="M220" s="205" t="n">
        <f aca="false">G220*(1+L220/100)</f>
        <v>0</v>
      </c>
      <c r="N220" s="205" t="n">
        <v>0</v>
      </c>
      <c r="O220" s="205" t="n">
        <f aca="false">ROUND(E220*N220,2)</f>
        <v>0</v>
      </c>
      <c r="P220" s="205" t="n">
        <v>0.01493</v>
      </c>
      <c r="Q220" s="205" t="n">
        <f aca="false">ROUND(E220*P220,2)</f>
        <v>0.01</v>
      </c>
      <c r="R220" s="205" t="s">
        <v>362</v>
      </c>
      <c r="S220" s="205" t="s">
        <v>128</v>
      </c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 t="s">
        <v>129</v>
      </c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customFormat="false" ht="12.75" hidden="false" customHeight="false" outlineLevel="1" collapsed="false">
      <c r="A221" s="200" t="n">
        <v>115</v>
      </c>
      <c r="B221" s="200" t="s">
        <v>461</v>
      </c>
      <c r="C221" s="201" t="s">
        <v>462</v>
      </c>
      <c r="D221" s="202" t="s">
        <v>137</v>
      </c>
      <c r="E221" s="203" t="n">
        <v>5</v>
      </c>
      <c r="F221" s="204"/>
      <c r="G221" s="205" t="n">
        <f aca="false">ROUND(E221*F221,2)</f>
        <v>0</v>
      </c>
      <c r="H221" s="204"/>
      <c r="I221" s="205" t="n">
        <f aca="false">ROUND(E221*H221,2)</f>
        <v>0</v>
      </c>
      <c r="J221" s="204"/>
      <c r="K221" s="205" t="n">
        <f aca="false">ROUND(E221*J221,2)</f>
        <v>0</v>
      </c>
      <c r="L221" s="205" t="n">
        <v>15</v>
      </c>
      <c r="M221" s="205" t="n">
        <f aca="false">G221*(1+L221/100)</f>
        <v>0</v>
      </c>
      <c r="N221" s="205" t="n">
        <v>0</v>
      </c>
      <c r="O221" s="205" t="n">
        <f aca="false">ROUND(E221*N221,2)</f>
        <v>0</v>
      </c>
      <c r="P221" s="205" t="n">
        <v>0.00049</v>
      </c>
      <c r="Q221" s="205" t="n">
        <f aca="false">ROUND(E221*P221,2)</f>
        <v>0</v>
      </c>
      <c r="R221" s="205" t="s">
        <v>362</v>
      </c>
      <c r="S221" s="205" t="s">
        <v>128</v>
      </c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 t="s">
        <v>129</v>
      </c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customFormat="false" ht="12.75" hidden="false" customHeight="false" outlineLevel="1" collapsed="false">
      <c r="A222" s="200" t="n">
        <v>116</v>
      </c>
      <c r="B222" s="200" t="s">
        <v>463</v>
      </c>
      <c r="C222" s="201" t="s">
        <v>464</v>
      </c>
      <c r="D222" s="202" t="s">
        <v>432</v>
      </c>
      <c r="E222" s="203" t="n">
        <v>6</v>
      </c>
      <c r="F222" s="204"/>
      <c r="G222" s="205" t="n">
        <f aca="false">ROUND(E222*F222,2)</f>
        <v>0</v>
      </c>
      <c r="H222" s="204"/>
      <c r="I222" s="205" t="n">
        <f aca="false">ROUND(E222*H222,2)</f>
        <v>0</v>
      </c>
      <c r="J222" s="204"/>
      <c r="K222" s="205" t="n">
        <f aca="false">ROUND(E222*J222,2)</f>
        <v>0</v>
      </c>
      <c r="L222" s="205" t="n">
        <v>15</v>
      </c>
      <c r="M222" s="205" t="n">
        <f aca="false">G222*(1+L222/100)</f>
        <v>0</v>
      </c>
      <c r="N222" s="205" t="n">
        <v>0.00024</v>
      </c>
      <c r="O222" s="205" t="n">
        <f aca="false">ROUND(E222*N222,2)</f>
        <v>0</v>
      </c>
      <c r="P222" s="205" t="n">
        <v>0</v>
      </c>
      <c r="Q222" s="205" t="n">
        <f aca="false">ROUND(E222*P222,2)</f>
        <v>0</v>
      </c>
      <c r="R222" s="205" t="s">
        <v>362</v>
      </c>
      <c r="S222" s="205" t="s">
        <v>128</v>
      </c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 t="s">
        <v>129</v>
      </c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customFormat="false" ht="22.5" hidden="false" customHeight="false" outlineLevel="1" collapsed="false">
      <c r="A223" s="200" t="n">
        <v>117</v>
      </c>
      <c r="B223" s="200" t="s">
        <v>465</v>
      </c>
      <c r="C223" s="201" t="s">
        <v>466</v>
      </c>
      <c r="D223" s="202" t="s">
        <v>432</v>
      </c>
      <c r="E223" s="203" t="n">
        <v>4</v>
      </c>
      <c r="F223" s="204"/>
      <c r="G223" s="205" t="n">
        <f aca="false">ROUND(E223*F223,2)</f>
        <v>0</v>
      </c>
      <c r="H223" s="204"/>
      <c r="I223" s="205" t="n">
        <f aca="false">ROUND(E223*H223,2)</f>
        <v>0</v>
      </c>
      <c r="J223" s="204"/>
      <c r="K223" s="205" t="n">
        <f aca="false">ROUND(E223*J223,2)</f>
        <v>0</v>
      </c>
      <c r="L223" s="205" t="n">
        <v>15</v>
      </c>
      <c r="M223" s="205" t="n">
        <f aca="false">G223*(1+L223/100)</f>
        <v>0</v>
      </c>
      <c r="N223" s="205" t="n">
        <v>0.00024</v>
      </c>
      <c r="O223" s="205" t="n">
        <f aca="false">ROUND(E223*N223,2)</f>
        <v>0</v>
      </c>
      <c r="P223" s="205" t="n">
        <v>0</v>
      </c>
      <c r="Q223" s="205" t="n">
        <f aca="false">ROUND(E223*P223,2)</f>
        <v>0</v>
      </c>
      <c r="R223" s="205" t="s">
        <v>362</v>
      </c>
      <c r="S223" s="205" t="s">
        <v>128</v>
      </c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 t="s">
        <v>129</v>
      </c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customFormat="false" ht="12.75" hidden="false" customHeight="false" outlineLevel="1" collapsed="false">
      <c r="A224" s="200" t="n">
        <v>118</v>
      </c>
      <c r="B224" s="200" t="s">
        <v>467</v>
      </c>
      <c r="C224" s="201" t="s">
        <v>468</v>
      </c>
      <c r="D224" s="202" t="s">
        <v>432</v>
      </c>
      <c r="E224" s="203" t="n">
        <v>5</v>
      </c>
      <c r="F224" s="204"/>
      <c r="G224" s="205" t="n">
        <f aca="false">ROUND(E224*F224,2)</f>
        <v>0</v>
      </c>
      <c r="H224" s="204"/>
      <c r="I224" s="205" t="n">
        <f aca="false">ROUND(E224*H224,2)</f>
        <v>0</v>
      </c>
      <c r="J224" s="204"/>
      <c r="K224" s="205" t="n">
        <f aca="false">ROUND(E224*J224,2)</f>
        <v>0</v>
      </c>
      <c r="L224" s="205" t="n">
        <v>15</v>
      </c>
      <c r="M224" s="205" t="n">
        <f aca="false">G224*(1+L224/100)</f>
        <v>0</v>
      </c>
      <c r="N224" s="205" t="n">
        <v>0</v>
      </c>
      <c r="O224" s="205" t="n">
        <f aca="false">ROUND(E224*N224,2)</f>
        <v>0</v>
      </c>
      <c r="P224" s="205" t="n">
        <v>0.00156</v>
      </c>
      <c r="Q224" s="205" t="n">
        <f aca="false">ROUND(E224*P224,2)</f>
        <v>0.01</v>
      </c>
      <c r="R224" s="205" t="s">
        <v>362</v>
      </c>
      <c r="S224" s="205" t="s">
        <v>128</v>
      </c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 t="s">
        <v>129</v>
      </c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customFormat="false" ht="12.75" hidden="false" customHeight="false" outlineLevel="1" collapsed="false">
      <c r="A225" s="200" t="n">
        <v>119</v>
      </c>
      <c r="B225" s="200" t="s">
        <v>469</v>
      </c>
      <c r="C225" s="201" t="s">
        <v>470</v>
      </c>
      <c r="D225" s="202" t="s">
        <v>137</v>
      </c>
      <c r="E225" s="203" t="n">
        <v>5</v>
      </c>
      <c r="F225" s="204"/>
      <c r="G225" s="205" t="n">
        <f aca="false">ROUND(E225*F225,2)</f>
        <v>0</v>
      </c>
      <c r="H225" s="204"/>
      <c r="I225" s="205" t="n">
        <f aca="false">ROUND(E225*H225,2)</f>
        <v>0</v>
      </c>
      <c r="J225" s="204"/>
      <c r="K225" s="205" t="n">
        <f aca="false">ROUND(E225*J225,2)</f>
        <v>0</v>
      </c>
      <c r="L225" s="205" t="n">
        <v>15</v>
      </c>
      <c r="M225" s="205" t="n">
        <f aca="false">G225*(1+L225/100)</f>
        <v>0</v>
      </c>
      <c r="N225" s="205" t="n">
        <v>4E-005</v>
      </c>
      <c r="O225" s="205" t="n">
        <f aca="false">ROUND(E225*N225,2)</f>
        <v>0</v>
      </c>
      <c r="P225" s="205" t="n">
        <v>0</v>
      </c>
      <c r="Q225" s="205" t="n">
        <f aca="false">ROUND(E225*P225,2)</f>
        <v>0</v>
      </c>
      <c r="R225" s="205" t="s">
        <v>362</v>
      </c>
      <c r="S225" s="205" t="s">
        <v>128</v>
      </c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 t="s">
        <v>129</v>
      </c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customFormat="false" ht="12.75" hidden="false" customHeight="false" outlineLevel="1" collapsed="false">
      <c r="A226" s="200" t="n">
        <v>120</v>
      </c>
      <c r="B226" s="200" t="s">
        <v>471</v>
      </c>
      <c r="C226" s="201" t="s">
        <v>472</v>
      </c>
      <c r="D226" s="202" t="s">
        <v>432</v>
      </c>
      <c r="E226" s="203" t="n">
        <v>1</v>
      </c>
      <c r="F226" s="204"/>
      <c r="G226" s="205" t="n">
        <f aca="false">ROUND(E226*F226,2)</f>
        <v>0</v>
      </c>
      <c r="H226" s="204"/>
      <c r="I226" s="205" t="n">
        <f aca="false">ROUND(E226*H226,2)</f>
        <v>0</v>
      </c>
      <c r="J226" s="204"/>
      <c r="K226" s="205" t="n">
        <f aca="false">ROUND(E226*J226,2)</f>
        <v>0</v>
      </c>
      <c r="L226" s="205" t="n">
        <v>15</v>
      </c>
      <c r="M226" s="205" t="n">
        <f aca="false">G226*(1+L226/100)</f>
        <v>0</v>
      </c>
      <c r="N226" s="205" t="n">
        <v>0.00012</v>
      </c>
      <c r="O226" s="205" t="n">
        <f aca="false">ROUND(E226*N226,2)</f>
        <v>0</v>
      </c>
      <c r="P226" s="205" t="n">
        <v>0</v>
      </c>
      <c r="Q226" s="205" t="n">
        <f aca="false">ROUND(E226*P226,2)</f>
        <v>0</v>
      </c>
      <c r="R226" s="205" t="s">
        <v>362</v>
      </c>
      <c r="S226" s="205" t="s">
        <v>128</v>
      </c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 t="s">
        <v>129</v>
      </c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customFormat="false" ht="12.75" hidden="false" customHeight="false" outlineLevel="1" collapsed="false">
      <c r="A227" s="200" t="n">
        <v>121</v>
      </c>
      <c r="B227" s="200" t="s">
        <v>473</v>
      </c>
      <c r="C227" s="201" t="s">
        <v>474</v>
      </c>
      <c r="D227" s="202" t="s">
        <v>137</v>
      </c>
      <c r="E227" s="203" t="n">
        <v>1</v>
      </c>
      <c r="F227" s="204"/>
      <c r="G227" s="205" t="n">
        <f aca="false">ROUND(E227*F227,2)</f>
        <v>0</v>
      </c>
      <c r="H227" s="204"/>
      <c r="I227" s="205" t="n">
        <f aca="false">ROUND(E227*H227,2)</f>
        <v>0</v>
      </c>
      <c r="J227" s="204"/>
      <c r="K227" s="205" t="n">
        <f aca="false">ROUND(E227*J227,2)</f>
        <v>0</v>
      </c>
      <c r="L227" s="205" t="n">
        <v>15</v>
      </c>
      <c r="M227" s="205" t="n">
        <f aca="false">G227*(1+L227/100)</f>
        <v>0</v>
      </c>
      <c r="N227" s="205" t="n">
        <v>0.00013</v>
      </c>
      <c r="O227" s="205" t="n">
        <f aca="false">ROUND(E227*N227,2)</f>
        <v>0</v>
      </c>
      <c r="P227" s="205" t="n">
        <v>0</v>
      </c>
      <c r="Q227" s="205" t="n">
        <f aca="false">ROUND(E227*P227,2)</f>
        <v>0</v>
      </c>
      <c r="R227" s="205" t="s">
        <v>362</v>
      </c>
      <c r="S227" s="205" t="s">
        <v>128</v>
      </c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 t="s">
        <v>129</v>
      </c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customFormat="false" ht="22.5" hidden="false" customHeight="false" outlineLevel="1" collapsed="false">
      <c r="A228" s="200" t="n">
        <v>122</v>
      </c>
      <c r="B228" s="200" t="s">
        <v>475</v>
      </c>
      <c r="C228" s="201" t="s">
        <v>476</v>
      </c>
      <c r="D228" s="202" t="s">
        <v>137</v>
      </c>
      <c r="E228" s="203" t="n">
        <v>3</v>
      </c>
      <c r="F228" s="204"/>
      <c r="G228" s="205" t="n">
        <f aca="false">ROUND(E228*F228,2)</f>
        <v>0</v>
      </c>
      <c r="H228" s="204"/>
      <c r="I228" s="205" t="n">
        <f aca="false">ROUND(E228*H228,2)</f>
        <v>0</v>
      </c>
      <c r="J228" s="204"/>
      <c r="K228" s="205" t="n">
        <f aca="false">ROUND(E228*J228,2)</f>
        <v>0</v>
      </c>
      <c r="L228" s="205" t="n">
        <v>15</v>
      </c>
      <c r="M228" s="205" t="n">
        <f aca="false">G228*(1+L228/100)</f>
        <v>0</v>
      </c>
      <c r="N228" s="205" t="n">
        <v>0.001</v>
      </c>
      <c r="O228" s="205" t="n">
        <f aca="false">ROUND(E228*N228,2)</f>
        <v>0</v>
      </c>
      <c r="P228" s="205" t="n">
        <v>0</v>
      </c>
      <c r="Q228" s="205" t="n">
        <f aca="false">ROUND(E228*P228,2)</f>
        <v>0</v>
      </c>
      <c r="R228" s="205" t="s">
        <v>343</v>
      </c>
      <c r="S228" s="205" t="s">
        <v>128</v>
      </c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 t="s">
        <v>344</v>
      </c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customFormat="false" ht="22.5" hidden="false" customHeight="false" outlineLevel="1" collapsed="false">
      <c r="A229" s="200" t="n">
        <v>123</v>
      </c>
      <c r="B229" s="200" t="s">
        <v>477</v>
      </c>
      <c r="C229" s="201" t="s">
        <v>478</v>
      </c>
      <c r="D229" s="202" t="s">
        <v>137</v>
      </c>
      <c r="E229" s="203" t="n">
        <v>1</v>
      </c>
      <c r="F229" s="204"/>
      <c r="G229" s="205" t="n">
        <f aca="false">ROUND(E229*F229,2)</f>
        <v>0</v>
      </c>
      <c r="H229" s="204"/>
      <c r="I229" s="205" t="n">
        <f aca="false">ROUND(E229*H229,2)</f>
        <v>0</v>
      </c>
      <c r="J229" s="204"/>
      <c r="K229" s="205" t="n">
        <f aca="false">ROUND(E229*J229,2)</f>
        <v>0</v>
      </c>
      <c r="L229" s="205" t="n">
        <v>15</v>
      </c>
      <c r="M229" s="205" t="n">
        <f aca="false">G229*(1+L229/100)</f>
        <v>0</v>
      </c>
      <c r="N229" s="205" t="n">
        <v>0.0014</v>
      </c>
      <c r="O229" s="205" t="n">
        <f aca="false">ROUND(E229*N229,2)</f>
        <v>0</v>
      </c>
      <c r="P229" s="205" t="n">
        <v>0</v>
      </c>
      <c r="Q229" s="205" t="n">
        <f aca="false">ROUND(E229*P229,2)</f>
        <v>0</v>
      </c>
      <c r="R229" s="205" t="s">
        <v>343</v>
      </c>
      <c r="S229" s="205" t="s">
        <v>128</v>
      </c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 t="s">
        <v>344</v>
      </c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customFormat="false" ht="12.75" hidden="false" customHeight="false" outlineLevel="1" collapsed="false">
      <c r="A230" s="200" t="n">
        <v>124</v>
      </c>
      <c r="B230" s="200" t="s">
        <v>479</v>
      </c>
      <c r="C230" s="201" t="s">
        <v>480</v>
      </c>
      <c r="D230" s="202" t="s">
        <v>137</v>
      </c>
      <c r="E230" s="203" t="n">
        <v>1</v>
      </c>
      <c r="F230" s="204"/>
      <c r="G230" s="205" t="n">
        <f aca="false">ROUND(E230*F230,2)</f>
        <v>0</v>
      </c>
      <c r="H230" s="204"/>
      <c r="I230" s="205" t="n">
        <f aca="false">ROUND(E230*H230,2)</f>
        <v>0</v>
      </c>
      <c r="J230" s="204"/>
      <c r="K230" s="205" t="n">
        <f aca="false">ROUND(E230*J230,2)</f>
        <v>0</v>
      </c>
      <c r="L230" s="205" t="n">
        <v>15</v>
      </c>
      <c r="M230" s="205" t="n">
        <f aca="false">G230*(1+L230/100)</f>
        <v>0</v>
      </c>
      <c r="N230" s="205" t="n">
        <v>0.00148</v>
      </c>
      <c r="O230" s="205" t="n">
        <f aca="false">ROUND(E230*N230,2)</f>
        <v>0</v>
      </c>
      <c r="P230" s="205" t="n">
        <v>0</v>
      </c>
      <c r="Q230" s="205" t="n">
        <f aca="false">ROUND(E230*P230,2)</f>
        <v>0</v>
      </c>
      <c r="R230" s="205" t="s">
        <v>343</v>
      </c>
      <c r="S230" s="205" t="s">
        <v>128</v>
      </c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 t="s">
        <v>344</v>
      </c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customFormat="false" ht="12.75" hidden="false" customHeight="false" outlineLevel="1" collapsed="false">
      <c r="A231" s="200" t="n">
        <v>125</v>
      </c>
      <c r="B231" s="200" t="s">
        <v>481</v>
      </c>
      <c r="C231" s="201" t="s">
        <v>482</v>
      </c>
      <c r="D231" s="202" t="s">
        <v>137</v>
      </c>
      <c r="E231" s="203" t="n">
        <v>2</v>
      </c>
      <c r="F231" s="204"/>
      <c r="G231" s="205" t="n">
        <f aca="false">ROUND(E231*F231,2)</f>
        <v>0</v>
      </c>
      <c r="H231" s="204"/>
      <c r="I231" s="205" t="n">
        <f aca="false">ROUND(E231*H231,2)</f>
        <v>0</v>
      </c>
      <c r="J231" s="204"/>
      <c r="K231" s="205" t="n">
        <f aca="false">ROUND(E231*J231,2)</f>
        <v>0</v>
      </c>
      <c r="L231" s="205" t="n">
        <v>15</v>
      </c>
      <c r="M231" s="205" t="n">
        <f aca="false">G231*(1+L231/100)</f>
        <v>0</v>
      </c>
      <c r="N231" s="205" t="n">
        <v>0.0009</v>
      </c>
      <c r="O231" s="205" t="n">
        <f aca="false">ROUND(E231*N231,2)</f>
        <v>0</v>
      </c>
      <c r="P231" s="205" t="n">
        <v>0</v>
      </c>
      <c r="Q231" s="205" t="n">
        <f aca="false">ROUND(E231*P231,2)</f>
        <v>0</v>
      </c>
      <c r="R231" s="205" t="s">
        <v>343</v>
      </c>
      <c r="S231" s="205" t="s">
        <v>128</v>
      </c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 t="s">
        <v>344</v>
      </c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customFormat="false" ht="12.75" hidden="false" customHeight="false" outlineLevel="1" collapsed="false">
      <c r="A232" s="200" t="n">
        <v>126</v>
      </c>
      <c r="B232" s="200" t="s">
        <v>483</v>
      </c>
      <c r="C232" s="201" t="s">
        <v>484</v>
      </c>
      <c r="D232" s="202" t="s">
        <v>137</v>
      </c>
      <c r="E232" s="203" t="n">
        <v>1</v>
      </c>
      <c r="F232" s="204"/>
      <c r="G232" s="205" t="n">
        <f aca="false">ROUND(E232*F232,2)</f>
        <v>0</v>
      </c>
      <c r="H232" s="204"/>
      <c r="I232" s="205" t="n">
        <f aca="false">ROUND(E232*H232,2)</f>
        <v>0</v>
      </c>
      <c r="J232" s="204"/>
      <c r="K232" s="205" t="n">
        <f aca="false">ROUND(E232*J232,2)</f>
        <v>0</v>
      </c>
      <c r="L232" s="205" t="n">
        <v>15</v>
      </c>
      <c r="M232" s="205" t="n">
        <f aca="false">G232*(1+L232/100)</f>
        <v>0</v>
      </c>
      <c r="N232" s="205" t="n">
        <v>0.0105</v>
      </c>
      <c r="O232" s="205" t="n">
        <f aca="false">ROUND(E232*N232,2)</f>
        <v>0.01</v>
      </c>
      <c r="P232" s="205" t="n">
        <v>0</v>
      </c>
      <c r="Q232" s="205" t="n">
        <f aca="false">ROUND(E232*P232,2)</f>
        <v>0</v>
      </c>
      <c r="R232" s="205" t="s">
        <v>343</v>
      </c>
      <c r="S232" s="205" t="s">
        <v>128</v>
      </c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 t="s">
        <v>344</v>
      </c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customFormat="false" ht="12.75" hidden="false" customHeight="false" outlineLevel="1" collapsed="false">
      <c r="A233" s="200" t="n">
        <v>127</v>
      </c>
      <c r="B233" s="200" t="s">
        <v>485</v>
      </c>
      <c r="C233" s="201" t="s">
        <v>486</v>
      </c>
      <c r="D233" s="202" t="s">
        <v>137</v>
      </c>
      <c r="E233" s="203" t="n">
        <v>1</v>
      </c>
      <c r="F233" s="204"/>
      <c r="G233" s="205" t="n">
        <f aca="false">ROUND(E233*F233,2)</f>
        <v>0</v>
      </c>
      <c r="H233" s="204"/>
      <c r="I233" s="205" t="n">
        <f aca="false">ROUND(E233*H233,2)</f>
        <v>0</v>
      </c>
      <c r="J233" s="204"/>
      <c r="K233" s="205" t="n">
        <f aca="false">ROUND(E233*J233,2)</f>
        <v>0</v>
      </c>
      <c r="L233" s="205" t="n">
        <v>15</v>
      </c>
      <c r="M233" s="205" t="n">
        <f aca="false">G233*(1+L233/100)</f>
        <v>0</v>
      </c>
      <c r="N233" s="205" t="n">
        <v>0.048</v>
      </c>
      <c r="O233" s="205" t="n">
        <f aca="false">ROUND(E233*N233,2)</f>
        <v>0.05</v>
      </c>
      <c r="P233" s="205" t="n">
        <v>0</v>
      </c>
      <c r="Q233" s="205" t="n">
        <f aca="false">ROUND(E233*P233,2)</f>
        <v>0</v>
      </c>
      <c r="R233" s="205" t="s">
        <v>343</v>
      </c>
      <c r="S233" s="205" t="s">
        <v>128</v>
      </c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 t="s">
        <v>344</v>
      </c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customFormat="false" ht="12.75" hidden="false" customHeight="false" outlineLevel="1" collapsed="false">
      <c r="A234" s="200" t="n">
        <v>128</v>
      </c>
      <c r="B234" s="200" t="s">
        <v>487</v>
      </c>
      <c r="C234" s="201" t="s">
        <v>488</v>
      </c>
      <c r="D234" s="202" t="s">
        <v>137</v>
      </c>
      <c r="E234" s="203" t="n">
        <v>1</v>
      </c>
      <c r="F234" s="204"/>
      <c r="G234" s="205" t="n">
        <f aca="false">ROUND(E234*F234,2)</f>
        <v>0</v>
      </c>
      <c r="H234" s="204"/>
      <c r="I234" s="205" t="n">
        <f aca="false">ROUND(E234*H234,2)</f>
        <v>0</v>
      </c>
      <c r="J234" s="204"/>
      <c r="K234" s="205" t="n">
        <f aca="false">ROUND(E234*J234,2)</f>
        <v>0</v>
      </c>
      <c r="L234" s="205" t="n">
        <v>15</v>
      </c>
      <c r="M234" s="205" t="n">
        <f aca="false">G234*(1+L234/100)</f>
        <v>0</v>
      </c>
      <c r="N234" s="205" t="n">
        <v>0.01</v>
      </c>
      <c r="O234" s="205" t="n">
        <f aca="false">ROUND(E234*N234,2)</f>
        <v>0.01</v>
      </c>
      <c r="P234" s="205" t="n">
        <v>0</v>
      </c>
      <c r="Q234" s="205" t="n">
        <f aca="false">ROUND(E234*P234,2)</f>
        <v>0</v>
      </c>
      <c r="R234" s="205" t="s">
        <v>343</v>
      </c>
      <c r="S234" s="205" t="s">
        <v>128</v>
      </c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 t="s">
        <v>344</v>
      </c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customFormat="false" ht="12.75" hidden="false" customHeight="false" outlineLevel="0" collapsed="false">
      <c r="A235" s="210" t="s">
        <v>122</v>
      </c>
      <c r="B235" s="210" t="s">
        <v>72</v>
      </c>
      <c r="C235" s="211" t="s">
        <v>73</v>
      </c>
      <c r="D235" s="212"/>
      <c r="E235" s="213"/>
      <c r="F235" s="214"/>
      <c r="G235" s="214" t="n">
        <f aca="false">SUM(G236:G256)</f>
        <v>0</v>
      </c>
      <c r="H235" s="214"/>
      <c r="I235" s="214" t="e">
        <f aca="false">SUM(#REF!)</f>
        <v>#REF!</v>
      </c>
      <c r="J235" s="214"/>
      <c r="K235" s="214" t="e">
        <f aca="false">SUM(#REF!)</f>
        <v>#REF!</v>
      </c>
      <c r="L235" s="214"/>
      <c r="M235" s="214" t="e">
        <f aca="false">SUM(#REF!)</f>
        <v>#REF!</v>
      </c>
      <c r="N235" s="214"/>
      <c r="O235" s="214" t="e">
        <f aca="false">SUM(#REF!)</f>
        <v>#REF!</v>
      </c>
      <c r="P235" s="214"/>
      <c r="Q235" s="214" t="e">
        <f aca="false">SUM(#REF!)</f>
        <v>#REF!</v>
      </c>
      <c r="R235" s="214"/>
      <c r="S235" s="214"/>
      <c r="AE235" s="0" t="s">
        <v>123</v>
      </c>
    </row>
    <row r="236" customFormat="false" ht="12.75" hidden="false" customHeight="false" outlineLevel="0" collapsed="false">
      <c r="A236" s="216"/>
      <c r="B236" s="216"/>
      <c r="C236" s="201" t="s">
        <v>489</v>
      </c>
      <c r="D236" s="202" t="s">
        <v>253</v>
      </c>
      <c r="E236" s="203" t="n">
        <v>3</v>
      </c>
      <c r="F236" s="205"/>
      <c r="G236" s="205" t="n">
        <v>0</v>
      </c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</row>
    <row r="237" customFormat="false" ht="12.75" hidden="false" customHeight="false" outlineLevel="0" collapsed="false">
      <c r="A237" s="216"/>
      <c r="B237" s="216"/>
      <c r="C237" s="201" t="s">
        <v>490</v>
      </c>
      <c r="D237" s="202" t="s">
        <v>253</v>
      </c>
      <c r="E237" s="203" t="n">
        <v>20</v>
      </c>
      <c r="F237" s="205"/>
      <c r="G237" s="205" t="n">
        <v>0</v>
      </c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</row>
    <row r="238" customFormat="false" ht="12.75" hidden="false" customHeight="false" outlineLevel="0" collapsed="false">
      <c r="A238" s="216"/>
      <c r="B238" s="216"/>
      <c r="C238" s="201" t="s">
        <v>491</v>
      </c>
      <c r="D238" s="202" t="s">
        <v>253</v>
      </c>
      <c r="E238" s="203" t="n">
        <v>6</v>
      </c>
      <c r="F238" s="205"/>
      <c r="G238" s="205" t="n">
        <v>0</v>
      </c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</row>
    <row r="239" customFormat="false" ht="12.75" hidden="false" customHeight="false" outlineLevel="0" collapsed="false">
      <c r="A239" s="216"/>
      <c r="B239" s="216"/>
      <c r="C239" s="201" t="s">
        <v>492</v>
      </c>
      <c r="D239" s="202" t="s">
        <v>158</v>
      </c>
      <c r="E239" s="203" t="n">
        <v>72</v>
      </c>
      <c r="F239" s="205"/>
      <c r="G239" s="205" t="n">
        <v>0</v>
      </c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</row>
    <row r="240" customFormat="false" ht="12.75" hidden="false" customHeight="false" outlineLevel="0" collapsed="false">
      <c r="A240" s="216"/>
      <c r="B240" s="216"/>
      <c r="C240" s="201" t="s">
        <v>493</v>
      </c>
      <c r="D240" s="202" t="s">
        <v>158</v>
      </c>
      <c r="E240" s="203" t="n">
        <v>72</v>
      </c>
      <c r="F240" s="205"/>
      <c r="G240" s="205" t="n">
        <v>0</v>
      </c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</row>
    <row r="241" customFormat="false" ht="12.75" hidden="false" customHeight="false" outlineLevel="0" collapsed="false">
      <c r="A241" s="216"/>
      <c r="B241" s="216"/>
      <c r="C241" s="201" t="s">
        <v>494</v>
      </c>
      <c r="D241" s="202" t="s">
        <v>158</v>
      </c>
      <c r="E241" s="203" t="n">
        <v>70</v>
      </c>
      <c r="F241" s="205"/>
      <c r="G241" s="205" t="n">
        <v>0</v>
      </c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</row>
    <row r="242" customFormat="false" ht="12.75" hidden="false" customHeight="false" outlineLevel="0" collapsed="false">
      <c r="A242" s="216"/>
      <c r="B242" s="216"/>
      <c r="C242" s="201" t="s">
        <v>495</v>
      </c>
      <c r="D242" s="202" t="s">
        <v>496</v>
      </c>
      <c r="E242" s="203" t="n">
        <v>9</v>
      </c>
      <c r="F242" s="205"/>
      <c r="G242" s="205" t="n">
        <v>0</v>
      </c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</row>
    <row r="243" customFormat="false" ht="12.75" hidden="false" customHeight="false" outlineLevel="0" collapsed="false">
      <c r="A243" s="216"/>
      <c r="B243" s="216"/>
      <c r="C243" s="201" t="s">
        <v>497</v>
      </c>
      <c r="D243" s="202" t="s">
        <v>496</v>
      </c>
      <c r="E243" s="203" t="n">
        <v>1</v>
      </c>
      <c r="F243" s="205"/>
      <c r="G243" s="205" t="n">
        <v>0</v>
      </c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</row>
    <row r="244" customFormat="false" ht="12.75" hidden="false" customHeight="false" outlineLevel="0" collapsed="false">
      <c r="A244" s="216"/>
      <c r="B244" s="216"/>
      <c r="C244" s="201" t="s">
        <v>498</v>
      </c>
      <c r="D244" s="202" t="s">
        <v>496</v>
      </c>
      <c r="E244" s="203" t="n">
        <v>1</v>
      </c>
      <c r="F244" s="205"/>
      <c r="G244" s="205" t="n">
        <v>0</v>
      </c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</row>
    <row r="245" customFormat="false" ht="12.75" hidden="false" customHeight="false" outlineLevel="0" collapsed="false">
      <c r="A245" s="216"/>
      <c r="B245" s="216"/>
      <c r="C245" s="201" t="s">
        <v>499</v>
      </c>
      <c r="D245" s="202" t="s">
        <v>496</v>
      </c>
      <c r="E245" s="203" t="n">
        <v>1</v>
      </c>
      <c r="F245" s="205"/>
      <c r="G245" s="205" t="n">
        <v>0</v>
      </c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</row>
    <row r="246" customFormat="false" ht="12.75" hidden="false" customHeight="false" outlineLevel="0" collapsed="false">
      <c r="A246" s="216"/>
      <c r="B246" s="216"/>
      <c r="C246" s="201" t="s">
        <v>500</v>
      </c>
      <c r="D246" s="202" t="s">
        <v>496</v>
      </c>
      <c r="E246" s="203" t="n">
        <v>1</v>
      </c>
      <c r="F246" s="205"/>
      <c r="G246" s="205" t="n">
        <v>0</v>
      </c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</row>
    <row r="247" customFormat="false" ht="12.75" hidden="false" customHeight="false" outlineLevel="0" collapsed="false">
      <c r="A247" s="216"/>
      <c r="B247" s="216"/>
      <c r="C247" s="201" t="s">
        <v>501</v>
      </c>
      <c r="D247" s="202" t="s">
        <v>496</v>
      </c>
      <c r="E247" s="203" t="n">
        <v>3</v>
      </c>
      <c r="F247" s="205"/>
      <c r="G247" s="205" t="n">
        <v>0</v>
      </c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</row>
    <row r="248" customFormat="false" ht="12.75" hidden="false" customHeight="false" outlineLevel="0" collapsed="false">
      <c r="A248" s="216"/>
      <c r="B248" s="216"/>
      <c r="C248" s="201" t="s">
        <v>502</v>
      </c>
      <c r="D248" s="202" t="s">
        <v>496</v>
      </c>
      <c r="E248" s="203" t="n">
        <v>2</v>
      </c>
      <c r="F248" s="205"/>
      <c r="G248" s="205" t="n">
        <v>0</v>
      </c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</row>
    <row r="249" customFormat="false" ht="12.75" hidden="false" customHeight="false" outlineLevel="0" collapsed="false">
      <c r="A249" s="216"/>
      <c r="B249" s="216"/>
      <c r="C249" s="201" t="s">
        <v>503</v>
      </c>
      <c r="D249" s="202" t="s">
        <v>496</v>
      </c>
      <c r="E249" s="203" t="n">
        <v>7</v>
      </c>
      <c r="F249" s="205"/>
      <c r="G249" s="205" t="n">
        <v>0</v>
      </c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</row>
    <row r="250" customFormat="false" ht="12.75" hidden="false" customHeight="false" outlineLevel="0" collapsed="false">
      <c r="A250" s="216"/>
      <c r="B250" s="216"/>
      <c r="C250" s="201" t="s">
        <v>504</v>
      </c>
      <c r="D250" s="202" t="s">
        <v>496</v>
      </c>
      <c r="E250" s="203" t="n">
        <v>2</v>
      </c>
      <c r="F250" s="205"/>
      <c r="G250" s="205" t="n">
        <v>0</v>
      </c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</row>
    <row r="251" customFormat="false" ht="12.75" hidden="false" customHeight="false" outlineLevel="0" collapsed="false">
      <c r="A251" s="216"/>
      <c r="B251" s="216"/>
      <c r="C251" s="201" t="s">
        <v>505</v>
      </c>
      <c r="D251" s="202" t="s">
        <v>496</v>
      </c>
      <c r="E251" s="203" t="n">
        <v>2</v>
      </c>
      <c r="F251" s="205"/>
      <c r="G251" s="205" t="n">
        <v>0</v>
      </c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</row>
    <row r="252" customFormat="false" ht="12.75" hidden="false" customHeight="false" outlineLevel="0" collapsed="false">
      <c r="A252" s="216"/>
      <c r="B252" s="216"/>
      <c r="C252" s="201" t="s">
        <v>506</v>
      </c>
      <c r="D252" s="202" t="s">
        <v>496</v>
      </c>
      <c r="E252" s="203" t="n">
        <v>6</v>
      </c>
      <c r="F252" s="205"/>
      <c r="G252" s="205" t="n">
        <v>0</v>
      </c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</row>
    <row r="253" customFormat="false" ht="12.75" hidden="false" customHeight="false" outlineLevel="0" collapsed="false">
      <c r="A253" s="216"/>
      <c r="B253" s="216"/>
      <c r="C253" s="201" t="s">
        <v>507</v>
      </c>
      <c r="D253" s="202" t="s">
        <v>496</v>
      </c>
      <c r="E253" s="203" t="n">
        <v>3</v>
      </c>
      <c r="F253" s="205"/>
      <c r="G253" s="205" t="n">
        <v>0</v>
      </c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</row>
    <row r="254" customFormat="false" ht="12.75" hidden="false" customHeight="false" outlineLevel="0" collapsed="false">
      <c r="A254" s="216"/>
      <c r="B254" s="216"/>
      <c r="C254" s="201" t="s">
        <v>508</v>
      </c>
      <c r="D254" s="202" t="s">
        <v>496</v>
      </c>
      <c r="E254" s="203" t="n">
        <v>9</v>
      </c>
      <c r="F254" s="205"/>
      <c r="G254" s="205" t="n">
        <v>0</v>
      </c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</row>
    <row r="255" customFormat="false" ht="12.75" hidden="false" customHeight="false" outlineLevel="0" collapsed="false">
      <c r="A255" s="216"/>
      <c r="B255" s="216"/>
      <c r="C255" s="201" t="s">
        <v>509</v>
      </c>
      <c r="D255" s="202" t="s">
        <v>253</v>
      </c>
      <c r="E255" s="203" t="n">
        <v>16</v>
      </c>
      <c r="F255" s="205"/>
      <c r="G255" s="205" t="n">
        <v>0</v>
      </c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</row>
    <row r="256" customFormat="false" ht="12.75" hidden="false" customHeight="false" outlineLevel="0" collapsed="false">
      <c r="A256" s="216"/>
      <c r="B256" s="216"/>
      <c r="C256" s="201" t="s">
        <v>510</v>
      </c>
      <c r="D256" s="202" t="s">
        <v>253</v>
      </c>
      <c r="E256" s="203" t="n">
        <v>16</v>
      </c>
      <c r="F256" s="205"/>
      <c r="G256" s="205" t="n">
        <v>0</v>
      </c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</row>
    <row r="257" customFormat="false" ht="12.75" hidden="false" customHeight="false" outlineLevel="0" collapsed="false">
      <c r="A257" s="210" t="s">
        <v>122</v>
      </c>
      <c r="B257" s="210" t="s">
        <v>74</v>
      </c>
      <c r="C257" s="211" t="s">
        <v>75</v>
      </c>
      <c r="D257" s="212"/>
      <c r="E257" s="213"/>
      <c r="F257" s="214"/>
      <c r="G257" s="214" t="n">
        <f aca="false">SUM(G258:G281)</f>
        <v>0</v>
      </c>
      <c r="H257" s="214"/>
      <c r="I257" s="214" t="n">
        <f aca="false">SUM(I258:I281)</f>
        <v>0</v>
      </c>
      <c r="J257" s="214"/>
      <c r="K257" s="214" t="n">
        <f aca="false">SUM(K258:K281)</f>
        <v>0</v>
      </c>
      <c r="L257" s="214"/>
      <c r="M257" s="214" t="n">
        <f aca="false">SUM(M258:M281)</f>
        <v>0</v>
      </c>
      <c r="N257" s="214"/>
      <c r="O257" s="214" t="n">
        <f aca="false">SUM(O258:O281)</f>
        <v>5.87</v>
      </c>
      <c r="P257" s="214"/>
      <c r="Q257" s="214" t="n">
        <f aca="false">SUM(Q258:Q281)</f>
        <v>0</v>
      </c>
      <c r="R257" s="214"/>
      <c r="S257" s="214"/>
      <c r="AE257" s="0" t="s">
        <v>123</v>
      </c>
    </row>
    <row r="258" customFormat="false" ht="12.75" hidden="false" customHeight="false" outlineLevel="1" collapsed="false">
      <c r="A258" s="200" t="n">
        <v>130</v>
      </c>
      <c r="B258" s="200" t="s">
        <v>511</v>
      </c>
      <c r="C258" s="201" t="s">
        <v>512</v>
      </c>
      <c r="D258" s="202" t="s">
        <v>148</v>
      </c>
      <c r="E258" s="203" t="n">
        <v>186.795</v>
      </c>
      <c r="F258" s="204"/>
      <c r="G258" s="205" t="n">
        <f aca="false">ROUND(E258*F258,2)</f>
        <v>0</v>
      </c>
      <c r="H258" s="204"/>
      <c r="I258" s="205" t="n">
        <f aca="false">ROUND(E258*H258,2)</f>
        <v>0</v>
      </c>
      <c r="J258" s="204"/>
      <c r="K258" s="205" t="n">
        <f aca="false">ROUND(E258*J258,2)</f>
        <v>0</v>
      </c>
      <c r="L258" s="205" t="n">
        <v>15</v>
      </c>
      <c r="M258" s="205" t="n">
        <f aca="false">G258*(1+L258/100)</f>
        <v>0</v>
      </c>
      <c r="N258" s="205" t="n">
        <v>1E-005</v>
      </c>
      <c r="O258" s="205" t="n">
        <f aca="false">ROUND(E258*N258,2)</f>
        <v>0</v>
      </c>
      <c r="P258" s="205" t="n">
        <v>0</v>
      </c>
      <c r="Q258" s="205" t="n">
        <f aca="false">ROUND(E258*P258,2)</f>
        <v>0</v>
      </c>
      <c r="R258" s="205" t="s">
        <v>197</v>
      </c>
      <c r="S258" s="205" t="s">
        <v>128</v>
      </c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 t="s">
        <v>129</v>
      </c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customFormat="false" ht="12.75" hidden="false" customHeight="false" outlineLevel="1" collapsed="false">
      <c r="A259" s="200"/>
      <c r="B259" s="200"/>
      <c r="C259" s="207" t="s">
        <v>513</v>
      </c>
      <c r="D259" s="208"/>
      <c r="E259" s="209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 t="s">
        <v>131</v>
      </c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customFormat="false" ht="22.5" hidden="false" customHeight="false" outlineLevel="1" collapsed="false">
      <c r="A260" s="200"/>
      <c r="B260" s="200"/>
      <c r="C260" s="207" t="s">
        <v>514</v>
      </c>
      <c r="D260" s="208"/>
      <c r="E260" s="209" t="n">
        <v>114.11</v>
      </c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 t="s">
        <v>131</v>
      </c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customFormat="false" ht="12.75" hidden="false" customHeight="false" outlineLevel="1" collapsed="false">
      <c r="A261" s="200"/>
      <c r="B261" s="200"/>
      <c r="C261" s="207" t="s">
        <v>515</v>
      </c>
      <c r="D261" s="208"/>
      <c r="E261" s="209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 t="s">
        <v>131</v>
      </c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customFormat="false" ht="12.75" hidden="false" customHeight="false" outlineLevel="1" collapsed="false">
      <c r="A262" s="200"/>
      <c r="B262" s="200"/>
      <c r="C262" s="207" t="s">
        <v>516</v>
      </c>
      <c r="D262" s="208"/>
      <c r="E262" s="209" t="n">
        <v>72.685</v>
      </c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 t="s">
        <v>131</v>
      </c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customFormat="false" ht="12.75" hidden="false" customHeight="false" outlineLevel="1" collapsed="false">
      <c r="A263" s="200" t="n">
        <v>131</v>
      </c>
      <c r="B263" s="200" t="s">
        <v>517</v>
      </c>
      <c r="C263" s="201" t="s">
        <v>518</v>
      </c>
      <c r="D263" s="202" t="s">
        <v>148</v>
      </c>
      <c r="E263" s="203" t="n">
        <v>300.905</v>
      </c>
      <c r="F263" s="204"/>
      <c r="G263" s="205" t="n">
        <f aca="false">ROUND(E263*F263,2)</f>
        <v>0</v>
      </c>
      <c r="H263" s="204"/>
      <c r="I263" s="205" t="n">
        <f aca="false">ROUND(E263*H263,2)</f>
        <v>0</v>
      </c>
      <c r="J263" s="204"/>
      <c r="K263" s="205" t="n">
        <f aca="false">ROUND(E263*J263,2)</f>
        <v>0</v>
      </c>
      <c r="L263" s="205" t="n">
        <v>15</v>
      </c>
      <c r="M263" s="205" t="n">
        <f aca="false">G263*(1+L263/100)</f>
        <v>0</v>
      </c>
      <c r="N263" s="205" t="n">
        <v>1E-005</v>
      </c>
      <c r="O263" s="205" t="n">
        <f aca="false">ROUND(E263*N263,2)</f>
        <v>0</v>
      </c>
      <c r="P263" s="205" t="n">
        <v>0</v>
      </c>
      <c r="Q263" s="205" t="n">
        <f aca="false">ROUND(E263*P263,2)</f>
        <v>0</v>
      </c>
      <c r="R263" s="205" t="s">
        <v>295</v>
      </c>
      <c r="S263" s="205" t="s">
        <v>128</v>
      </c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 t="s">
        <v>129</v>
      </c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customFormat="false" ht="12.75" hidden="false" customHeight="false" outlineLevel="1" collapsed="false">
      <c r="A264" s="200"/>
      <c r="B264" s="200"/>
      <c r="C264" s="207" t="s">
        <v>519</v>
      </c>
      <c r="D264" s="208"/>
      <c r="E264" s="209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 t="s">
        <v>131</v>
      </c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customFormat="false" ht="22.5" hidden="false" customHeight="false" outlineLevel="1" collapsed="false">
      <c r="A265" s="200"/>
      <c r="B265" s="200"/>
      <c r="C265" s="207" t="s">
        <v>520</v>
      </c>
      <c r="D265" s="208"/>
      <c r="E265" s="209" t="n">
        <v>228.22</v>
      </c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 t="s">
        <v>131</v>
      </c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customFormat="false" ht="12.75" hidden="false" customHeight="false" outlineLevel="1" collapsed="false">
      <c r="A266" s="200"/>
      <c r="B266" s="200"/>
      <c r="C266" s="207" t="s">
        <v>515</v>
      </c>
      <c r="D266" s="208"/>
      <c r="E266" s="209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 t="s">
        <v>131</v>
      </c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customFormat="false" ht="12.75" hidden="false" customHeight="false" outlineLevel="1" collapsed="false">
      <c r="A267" s="200"/>
      <c r="B267" s="200"/>
      <c r="C267" s="207" t="s">
        <v>516</v>
      </c>
      <c r="D267" s="208"/>
      <c r="E267" s="209" t="n">
        <v>72.685</v>
      </c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 t="s">
        <v>131</v>
      </c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customFormat="false" ht="12.75" hidden="false" customHeight="false" outlineLevel="1" collapsed="false">
      <c r="A268" s="200" t="n">
        <v>132</v>
      </c>
      <c r="B268" s="200" t="s">
        <v>521</v>
      </c>
      <c r="C268" s="201" t="s">
        <v>522</v>
      </c>
      <c r="D268" s="202" t="s">
        <v>126</v>
      </c>
      <c r="E268" s="203" t="n">
        <v>4.51365</v>
      </c>
      <c r="F268" s="204"/>
      <c r="G268" s="205" t="n">
        <f aca="false">ROUND(E268*F268,2)</f>
        <v>0</v>
      </c>
      <c r="H268" s="204"/>
      <c r="I268" s="205" t="n">
        <f aca="false">ROUND(E268*H268,2)</f>
        <v>0</v>
      </c>
      <c r="J268" s="204"/>
      <c r="K268" s="205" t="n">
        <f aca="false">ROUND(E268*J268,2)</f>
        <v>0</v>
      </c>
      <c r="L268" s="205" t="n">
        <v>15</v>
      </c>
      <c r="M268" s="205" t="n">
        <f aca="false">G268*(1+L268/100)</f>
        <v>0</v>
      </c>
      <c r="N268" s="205" t="n">
        <v>0.00295</v>
      </c>
      <c r="O268" s="205" t="n">
        <f aca="false">ROUND(E268*N268,2)</f>
        <v>0.01</v>
      </c>
      <c r="P268" s="205" t="n">
        <v>0</v>
      </c>
      <c r="Q268" s="205" t="n">
        <f aca="false">ROUND(E268*P268,2)</f>
        <v>0</v>
      </c>
      <c r="R268" s="205" t="s">
        <v>295</v>
      </c>
      <c r="S268" s="205" t="s">
        <v>128</v>
      </c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 t="s">
        <v>129</v>
      </c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customFormat="false" ht="12.75" hidden="false" customHeight="false" outlineLevel="1" collapsed="false">
      <c r="A269" s="200"/>
      <c r="B269" s="200"/>
      <c r="C269" s="207"/>
      <c r="D269" s="208"/>
      <c r="E269" s="209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 t="s">
        <v>131</v>
      </c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customFormat="false" ht="12.75" hidden="false" customHeight="false" outlineLevel="1" collapsed="false">
      <c r="A270" s="200"/>
      <c r="B270" s="200"/>
      <c r="C270" s="207" t="s">
        <v>523</v>
      </c>
      <c r="D270" s="208"/>
      <c r="E270" s="209" t="n">
        <v>4.51365</v>
      </c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 t="s">
        <v>131</v>
      </c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customFormat="false" ht="22.5" hidden="false" customHeight="false" outlineLevel="1" collapsed="false">
      <c r="A271" s="200" t="n">
        <v>133</v>
      </c>
      <c r="B271" s="200" t="s">
        <v>524</v>
      </c>
      <c r="C271" s="201" t="s">
        <v>525</v>
      </c>
      <c r="D271" s="202" t="s">
        <v>158</v>
      </c>
      <c r="E271" s="203" t="n">
        <v>138.3875</v>
      </c>
      <c r="F271" s="204"/>
      <c r="G271" s="205" t="n">
        <f aca="false">ROUND(E271*F271,2)</f>
        <v>0</v>
      </c>
      <c r="H271" s="204"/>
      <c r="I271" s="205" t="n">
        <f aca="false">ROUND(E271*H271,2)</f>
        <v>0</v>
      </c>
      <c r="J271" s="204"/>
      <c r="K271" s="205" t="n">
        <f aca="false">ROUND(E271*J271,2)</f>
        <v>0</v>
      </c>
      <c r="L271" s="205" t="n">
        <v>15</v>
      </c>
      <c r="M271" s="205" t="n">
        <f aca="false">G271*(1+L271/100)</f>
        <v>0</v>
      </c>
      <c r="N271" s="205" t="n">
        <v>0.01952</v>
      </c>
      <c r="O271" s="205" t="n">
        <f aca="false">ROUND(E271*N271,2)</f>
        <v>2.7</v>
      </c>
      <c r="P271" s="205" t="n">
        <v>0</v>
      </c>
      <c r="Q271" s="205" t="n">
        <f aca="false">ROUND(E271*P271,2)</f>
        <v>0</v>
      </c>
      <c r="R271" s="205" t="s">
        <v>295</v>
      </c>
      <c r="S271" s="205" t="s">
        <v>128</v>
      </c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 t="s">
        <v>129</v>
      </c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customFormat="false" ht="12.75" hidden="false" customHeight="false" outlineLevel="1" collapsed="false">
      <c r="A272" s="200"/>
      <c r="B272" s="200"/>
      <c r="C272" s="207" t="s">
        <v>526</v>
      </c>
      <c r="D272" s="208"/>
      <c r="E272" s="209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 t="s">
        <v>131</v>
      </c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customFormat="false" ht="22.5" hidden="false" customHeight="false" outlineLevel="1" collapsed="false">
      <c r="A273" s="200"/>
      <c r="B273" s="200"/>
      <c r="C273" s="207" t="s">
        <v>527</v>
      </c>
      <c r="D273" s="208"/>
      <c r="E273" s="209" t="n">
        <v>138.3875</v>
      </c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 t="s">
        <v>131</v>
      </c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customFormat="false" ht="12.75" hidden="false" customHeight="false" outlineLevel="1" collapsed="false">
      <c r="A274" s="200" t="n">
        <v>134</v>
      </c>
      <c r="B274" s="200" t="s">
        <v>528</v>
      </c>
      <c r="C274" s="201" t="s">
        <v>529</v>
      </c>
      <c r="D274" s="202" t="s">
        <v>126</v>
      </c>
      <c r="E274" s="203" t="n">
        <v>4.87168</v>
      </c>
      <c r="F274" s="204"/>
      <c r="G274" s="205" t="n">
        <f aca="false">ROUND(E274*F274,2)</f>
        <v>0</v>
      </c>
      <c r="H274" s="204"/>
      <c r="I274" s="205" t="n">
        <f aca="false">ROUND(E274*H274,2)</f>
        <v>0</v>
      </c>
      <c r="J274" s="204"/>
      <c r="K274" s="205" t="n">
        <f aca="false">ROUND(E274*J274,2)</f>
        <v>0</v>
      </c>
      <c r="L274" s="205" t="n">
        <v>15</v>
      </c>
      <c r="M274" s="205" t="n">
        <f aca="false">G274*(1+L274/100)</f>
        <v>0</v>
      </c>
      <c r="N274" s="205" t="n">
        <v>0.00311</v>
      </c>
      <c r="O274" s="205" t="n">
        <f aca="false">ROUND(E274*N274,2)</f>
        <v>0.02</v>
      </c>
      <c r="P274" s="205" t="n">
        <v>0</v>
      </c>
      <c r="Q274" s="205" t="n">
        <f aca="false">ROUND(E274*P274,2)</f>
        <v>0</v>
      </c>
      <c r="R274" s="205" t="s">
        <v>295</v>
      </c>
      <c r="S274" s="205" t="s">
        <v>128</v>
      </c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 t="s">
        <v>129</v>
      </c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customFormat="false" ht="12.75" hidden="false" customHeight="false" outlineLevel="1" collapsed="false">
      <c r="A275" s="200"/>
      <c r="B275" s="200"/>
      <c r="C275" s="207" t="s">
        <v>530</v>
      </c>
      <c r="D275" s="208"/>
      <c r="E275" s="209" t="n">
        <v>4.87168</v>
      </c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 t="s">
        <v>131</v>
      </c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customFormat="false" ht="12.75" hidden="false" customHeight="false" outlineLevel="1" collapsed="false">
      <c r="A276" s="200" t="n">
        <v>135</v>
      </c>
      <c r="B276" s="200" t="s">
        <v>531</v>
      </c>
      <c r="C276" s="201" t="s">
        <v>532</v>
      </c>
      <c r="D276" s="202" t="s">
        <v>148</v>
      </c>
      <c r="E276" s="203" t="n">
        <v>330.9955</v>
      </c>
      <c r="F276" s="204"/>
      <c r="G276" s="205" t="n">
        <f aca="false">ROUND(E276*F276,2)</f>
        <v>0</v>
      </c>
      <c r="H276" s="204"/>
      <c r="I276" s="205" t="n">
        <f aca="false">ROUND(E276*H276,2)</f>
        <v>0</v>
      </c>
      <c r="J276" s="204"/>
      <c r="K276" s="205" t="n">
        <f aca="false">ROUND(E276*J276,2)</f>
        <v>0</v>
      </c>
      <c r="L276" s="205" t="n">
        <v>15</v>
      </c>
      <c r="M276" s="205" t="n">
        <f aca="false">G276*(1+L276/100)</f>
        <v>0</v>
      </c>
      <c r="N276" s="205" t="n">
        <v>0.0095</v>
      </c>
      <c r="O276" s="205" t="n">
        <f aca="false">ROUND(E276*N276,2)</f>
        <v>3.14</v>
      </c>
      <c r="P276" s="205" t="n">
        <v>0</v>
      </c>
      <c r="Q276" s="205" t="n">
        <f aca="false">ROUND(E276*P276,2)</f>
        <v>0</v>
      </c>
      <c r="R276" s="205" t="s">
        <v>343</v>
      </c>
      <c r="S276" s="205" t="s">
        <v>128</v>
      </c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 t="s">
        <v>344</v>
      </c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customFormat="false" ht="12.75" hidden="false" customHeight="false" outlineLevel="1" collapsed="false">
      <c r="A277" s="200"/>
      <c r="B277" s="200"/>
      <c r="C277" s="207" t="s">
        <v>519</v>
      </c>
      <c r="D277" s="208"/>
      <c r="E277" s="209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 t="s">
        <v>131</v>
      </c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customFormat="false" ht="22.5" hidden="false" customHeight="false" outlineLevel="1" collapsed="false">
      <c r="A278" s="200"/>
      <c r="B278" s="200"/>
      <c r="C278" s="207" t="s">
        <v>533</v>
      </c>
      <c r="D278" s="208"/>
      <c r="E278" s="209" t="n">
        <v>251.042</v>
      </c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 t="s">
        <v>131</v>
      </c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customFormat="false" ht="12.75" hidden="false" customHeight="false" outlineLevel="1" collapsed="false">
      <c r="A279" s="200"/>
      <c r="B279" s="200"/>
      <c r="C279" s="207" t="s">
        <v>515</v>
      </c>
      <c r="D279" s="208"/>
      <c r="E279" s="209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 t="s">
        <v>131</v>
      </c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customFormat="false" ht="12.75" hidden="false" customHeight="false" outlineLevel="1" collapsed="false">
      <c r="A280" s="200"/>
      <c r="B280" s="200"/>
      <c r="C280" s="207" t="s">
        <v>534</v>
      </c>
      <c r="D280" s="208"/>
      <c r="E280" s="209" t="n">
        <v>79.9535</v>
      </c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 t="s">
        <v>131</v>
      </c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customFormat="false" ht="22.5" hidden="false" customHeight="false" outlineLevel="1" collapsed="false">
      <c r="A281" s="200" t="n">
        <v>136</v>
      </c>
      <c r="B281" s="200" t="s">
        <v>535</v>
      </c>
      <c r="C281" s="201" t="s">
        <v>536</v>
      </c>
      <c r="D281" s="202" t="s">
        <v>25</v>
      </c>
      <c r="E281" s="215"/>
      <c r="F281" s="204"/>
      <c r="G281" s="205" t="n">
        <f aca="false">ROUND(E281*F281,2)</f>
        <v>0</v>
      </c>
      <c r="H281" s="204"/>
      <c r="I281" s="205" t="n">
        <f aca="false">ROUND(E281*H281,2)</f>
        <v>0</v>
      </c>
      <c r="J281" s="204"/>
      <c r="K281" s="205" t="n">
        <f aca="false">ROUND(E281*J281,2)</f>
        <v>0</v>
      </c>
      <c r="L281" s="205" t="n">
        <v>15</v>
      </c>
      <c r="M281" s="205" t="n">
        <f aca="false">G281*(1+L281/100)</f>
        <v>0</v>
      </c>
      <c r="N281" s="205" t="n">
        <v>0</v>
      </c>
      <c r="O281" s="205" t="n">
        <f aca="false">ROUND(E281*N281,2)</f>
        <v>0</v>
      </c>
      <c r="P281" s="205" t="n">
        <v>0</v>
      </c>
      <c r="Q281" s="205" t="n">
        <f aca="false">ROUND(E281*P281,2)</f>
        <v>0</v>
      </c>
      <c r="R281" s="205" t="s">
        <v>295</v>
      </c>
      <c r="S281" s="205" t="s">
        <v>128</v>
      </c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 t="s">
        <v>325</v>
      </c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customFormat="false" ht="12.75" hidden="false" customHeight="false" outlineLevel="0" collapsed="false">
      <c r="A282" s="210" t="s">
        <v>122</v>
      </c>
      <c r="B282" s="210" t="s">
        <v>76</v>
      </c>
      <c r="C282" s="211" t="s">
        <v>77</v>
      </c>
      <c r="D282" s="212"/>
      <c r="E282" s="213"/>
      <c r="F282" s="214"/>
      <c r="G282" s="214" t="n">
        <f aca="false">SUM(G283:G299)</f>
        <v>0</v>
      </c>
      <c r="H282" s="214"/>
      <c r="I282" s="214" t="n">
        <f aca="false">SUM(I283:I299)</f>
        <v>0</v>
      </c>
      <c r="J282" s="214"/>
      <c r="K282" s="214" t="n">
        <f aca="false">SUM(K283:K299)</f>
        <v>0</v>
      </c>
      <c r="L282" s="214"/>
      <c r="M282" s="214" t="n">
        <f aca="false">SUM(M283:M299)</f>
        <v>0</v>
      </c>
      <c r="N282" s="214"/>
      <c r="O282" s="214" t="n">
        <f aca="false">SUM(O283:O299)</f>
        <v>0.56</v>
      </c>
      <c r="P282" s="214"/>
      <c r="Q282" s="214" t="n">
        <f aca="false">SUM(Q283:Q299)</f>
        <v>0</v>
      </c>
      <c r="R282" s="214"/>
      <c r="S282" s="214"/>
      <c r="AE282" s="0" t="s">
        <v>123</v>
      </c>
    </row>
    <row r="283" customFormat="false" ht="12.75" hidden="false" customHeight="false" outlineLevel="1" collapsed="false">
      <c r="A283" s="200" t="n">
        <v>137</v>
      </c>
      <c r="B283" s="200" t="s">
        <v>537</v>
      </c>
      <c r="C283" s="201" t="s">
        <v>538</v>
      </c>
      <c r="D283" s="202" t="s">
        <v>137</v>
      </c>
      <c r="E283" s="203" t="n">
        <v>4</v>
      </c>
      <c r="F283" s="204"/>
      <c r="G283" s="205" t="n">
        <f aca="false">ROUND(E283*F283,2)</f>
        <v>0</v>
      </c>
      <c r="H283" s="204"/>
      <c r="I283" s="205" t="n">
        <f aca="false">ROUND(E283*H283,2)</f>
        <v>0</v>
      </c>
      <c r="J283" s="204"/>
      <c r="K283" s="205" t="n">
        <f aca="false">ROUND(E283*J283,2)</f>
        <v>0</v>
      </c>
      <c r="L283" s="205" t="n">
        <v>15</v>
      </c>
      <c r="M283" s="205" t="n">
        <f aca="false">G283*(1+L283/100)</f>
        <v>0</v>
      </c>
      <c r="N283" s="205" t="n">
        <v>0.00028</v>
      </c>
      <c r="O283" s="205" t="n">
        <f aca="false">ROUND(E283*N283,2)</f>
        <v>0</v>
      </c>
      <c r="P283" s="205" t="n">
        <v>0</v>
      </c>
      <c r="Q283" s="205" t="n">
        <f aca="false">ROUND(E283*P283,2)</f>
        <v>0</v>
      </c>
      <c r="R283" s="205" t="s">
        <v>307</v>
      </c>
      <c r="S283" s="205" t="s">
        <v>128</v>
      </c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 t="s">
        <v>129</v>
      </c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customFormat="false" ht="12.75" hidden="false" customHeight="false" outlineLevel="1" collapsed="false">
      <c r="A284" s="200" t="n">
        <v>138</v>
      </c>
      <c r="B284" s="200" t="s">
        <v>539</v>
      </c>
      <c r="C284" s="201" t="s">
        <v>540</v>
      </c>
      <c r="D284" s="202" t="s">
        <v>137</v>
      </c>
      <c r="E284" s="203" t="n">
        <v>8</v>
      </c>
      <c r="F284" s="204"/>
      <c r="G284" s="205" t="n">
        <f aca="false">ROUND(E284*F284,2)</f>
        <v>0</v>
      </c>
      <c r="H284" s="204"/>
      <c r="I284" s="205" t="n">
        <f aca="false">ROUND(E284*H284,2)</f>
        <v>0</v>
      </c>
      <c r="J284" s="204"/>
      <c r="K284" s="205" t="n">
        <f aca="false">ROUND(E284*J284,2)</f>
        <v>0</v>
      </c>
      <c r="L284" s="205" t="n">
        <v>15</v>
      </c>
      <c r="M284" s="205" t="n">
        <f aca="false">G284*(1+L284/100)</f>
        <v>0</v>
      </c>
      <c r="N284" s="205" t="n">
        <v>0.0004</v>
      </c>
      <c r="O284" s="205" t="n">
        <f aca="false">ROUND(E284*N284,2)</f>
        <v>0</v>
      </c>
      <c r="P284" s="205" t="n">
        <v>0</v>
      </c>
      <c r="Q284" s="205" t="n">
        <f aca="false">ROUND(E284*P284,2)</f>
        <v>0</v>
      </c>
      <c r="R284" s="205" t="s">
        <v>307</v>
      </c>
      <c r="S284" s="205" t="s">
        <v>128</v>
      </c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 t="s">
        <v>129</v>
      </c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customFormat="false" ht="12.75" hidden="false" customHeight="false" outlineLevel="1" collapsed="false">
      <c r="A285" s="200" t="n">
        <v>139</v>
      </c>
      <c r="B285" s="200" t="s">
        <v>541</v>
      </c>
      <c r="C285" s="201" t="s">
        <v>542</v>
      </c>
      <c r="D285" s="202" t="s">
        <v>137</v>
      </c>
      <c r="E285" s="203" t="n">
        <v>8</v>
      </c>
      <c r="F285" s="204"/>
      <c r="G285" s="205" t="n">
        <v>0</v>
      </c>
      <c r="H285" s="204"/>
      <c r="I285" s="205" t="n">
        <f aca="false">ROUND(E285*H285,2)</f>
        <v>0</v>
      </c>
      <c r="J285" s="204"/>
      <c r="K285" s="205" t="n">
        <f aca="false">ROUND(E285*J285,2)</f>
        <v>0</v>
      </c>
      <c r="L285" s="205" t="n">
        <v>15</v>
      </c>
      <c r="M285" s="205" t="n">
        <f aca="false">G285*(1+L285/100)</f>
        <v>0</v>
      </c>
      <c r="N285" s="205" t="n">
        <v>0</v>
      </c>
      <c r="O285" s="205" t="n">
        <f aca="false">ROUND(E285*N285,2)</f>
        <v>0</v>
      </c>
      <c r="P285" s="205" t="n">
        <v>0</v>
      </c>
      <c r="Q285" s="205" t="n">
        <f aca="false">ROUND(E285*P285,2)</f>
        <v>0</v>
      </c>
      <c r="R285" s="205" t="s">
        <v>307</v>
      </c>
      <c r="S285" s="205" t="s">
        <v>128</v>
      </c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 t="s">
        <v>129</v>
      </c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customFormat="false" ht="12.75" hidden="false" customHeight="false" outlineLevel="1" collapsed="false">
      <c r="A286" s="200" t="n">
        <v>140</v>
      </c>
      <c r="B286" s="200" t="s">
        <v>543</v>
      </c>
      <c r="C286" s="201" t="s">
        <v>544</v>
      </c>
      <c r="D286" s="202" t="s">
        <v>137</v>
      </c>
      <c r="E286" s="203" t="n">
        <v>1</v>
      </c>
      <c r="F286" s="204"/>
      <c r="G286" s="205" t="n">
        <f aca="false">ROUND(E286*F286,2)</f>
        <v>0</v>
      </c>
      <c r="H286" s="204"/>
      <c r="I286" s="205" t="n">
        <f aca="false">ROUND(E286*H286,2)</f>
        <v>0</v>
      </c>
      <c r="J286" s="204"/>
      <c r="K286" s="205" t="n">
        <f aca="false">ROUND(E286*J286,2)</f>
        <v>0</v>
      </c>
      <c r="L286" s="205" t="n">
        <v>15</v>
      </c>
      <c r="M286" s="205" t="n">
        <f aca="false">G286*(1+L286/100)</f>
        <v>0</v>
      </c>
      <c r="N286" s="205" t="n">
        <v>0</v>
      </c>
      <c r="O286" s="205" t="n">
        <f aca="false">ROUND(E286*N286,2)</f>
        <v>0</v>
      </c>
      <c r="P286" s="205" t="n">
        <v>0</v>
      </c>
      <c r="Q286" s="205" t="n">
        <f aca="false">ROUND(E286*P286,2)</f>
        <v>0</v>
      </c>
      <c r="R286" s="205"/>
      <c r="S286" s="205" t="s">
        <v>254</v>
      </c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 t="s">
        <v>129</v>
      </c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customFormat="false" ht="12.75" hidden="false" customHeight="false" outlineLevel="1" collapsed="false">
      <c r="A287" s="200" t="n">
        <v>141</v>
      </c>
      <c r="B287" s="200" t="s">
        <v>545</v>
      </c>
      <c r="C287" s="201" t="s">
        <v>546</v>
      </c>
      <c r="D287" s="202" t="s">
        <v>137</v>
      </c>
      <c r="E287" s="203" t="n">
        <v>1</v>
      </c>
      <c r="F287" s="204"/>
      <c r="G287" s="205" t="n">
        <v>0</v>
      </c>
      <c r="H287" s="204"/>
      <c r="I287" s="205" t="n">
        <f aca="false">ROUND(E287*H287,2)</f>
        <v>0</v>
      </c>
      <c r="J287" s="204"/>
      <c r="K287" s="205" t="n">
        <f aca="false">ROUND(E287*J287,2)</f>
        <v>0</v>
      </c>
      <c r="L287" s="205" t="n">
        <v>15</v>
      </c>
      <c r="M287" s="205" t="n">
        <f aca="false">G287*(1+L287/100)</f>
        <v>0</v>
      </c>
      <c r="N287" s="205" t="n">
        <v>0</v>
      </c>
      <c r="O287" s="205" t="n">
        <f aca="false">ROUND(E287*N287,2)</f>
        <v>0</v>
      </c>
      <c r="P287" s="205" t="n">
        <v>0</v>
      </c>
      <c r="Q287" s="205" t="n">
        <f aca="false">ROUND(E287*P287,2)</f>
        <v>0</v>
      </c>
      <c r="R287" s="205"/>
      <c r="S287" s="205" t="s">
        <v>254</v>
      </c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 t="s">
        <v>129</v>
      </c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customFormat="false" ht="33.75" hidden="false" customHeight="false" outlineLevel="1" collapsed="false">
      <c r="A288" s="200" t="n">
        <v>142</v>
      </c>
      <c r="B288" s="200" t="s">
        <v>547</v>
      </c>
      <c r="C288" s="201" t="s">
        <v>548</v>
      </c>
      <c r="D288" s="202" t="s">
        <v>549</v>
      </c>
      <c r="E288" s="203" t="n">
        <v>1</v>
      </c>
      <c r="F288" s="204"/>
      <c r="G288" s="205" t="n">
        <f aca="false">ROUND(E288*F288,2)</f>
        <v>0</v>
      </c>
      <c r="H288" s="204"/>
      <c r="I288" s="205" t="n">
        <f aca="false">ROUND(E288*H288,2)</f>
        <v>0</v>
      </c>
      <c r="J288" s="204"/>
      <c r="K288" s="205" t="n">
        <f aca="false">ROUND(E288*J288,2)</f>
        <v>0</v>
      </c>
      <c r="L288" s="205" t="n">
        <v>15</v>
      </c>
      <c r="M288" s="205" t="n">
        <f aca="false">G288*(1+L288/100)</f>
        <v>0</v>
      </c>
      <c r="N288" s="205" t="n">
        <v>0</v>
      </c>
      <c r="O288" s="205" t="n">
        <f aca="false">ROUND(E288*N288,2)</f>
        <v>0</v>
      </c>
      <c r="P288" s="205" t="n">
        <v>0</v>
      </c>
      <c r="Q288" s="205" t="n">
        <f aca="false">ROUND(E288*P288,2)</f>
        <v>0</v>
      </c>
      <c r="R288" s="205"/>
      <c r="S288" s="205" t="s">
        <v>254</v>
      </c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 t="s">
        <v>129</v>
      </c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customFormat="false" ht="12.75" hidden="false" customHeight="false" outlineLevel="1" collapsed="false">
      <c r="A289" s="200" t="n">
        <v>143</v>
      </c>
      <c r="B289" s="200" t="s">
        <v>550</v>
      </c>
      <c r="C289" s="201" t="s">
        <v>551</v>
      </c>
      <c r="D289" s="202" t="s">
        <v>549</v>
      </c>
      <c r="E289" s="203" t="n">
        <v>1</v>
      </c>
      <c r="F289" s="204"/>
      <c r="G289" s="205" t="n">
        <f aca="false">ROUND(E289*F289,2)</f>
        <v>0</v>
      </c>
      <c r="H289" s="204"/>
      <c r="I289" s="205" t="n">
        <f aca="false">ROUND(E289*H289,2)</f>
        <v>0</v>
      </c>
      <c r="J289" s="204"/>
      <c r="K289" s="205" t="n">
        <f aca="false">ROUND(E289*J289,2)</f>
        <v>0</v>
      </c>
      <c r="L289" s="205" t="n">
        <v>15</v>
      </c>
      <c r="M289" s="205" t="n">
        <f aca="false">G289*(1+L289/100)</f>
        <v>0</v>
      </c>
      <c r="N289" s="205" t="n">
        <v>0</v>
      </c>
      <c r="O289" s="205" t="n">
        <f aca="false">ROUND(E289*N289,2)</f>
        <v>0</v>
      </c>
      <c r="P289" s="205" t="n">
        <v>0</v>
      </c>
      <c r="Q289" s="205" t="n">
        <f aca="false">ROUND(E289*P289,2)</f>
        <v>0</v>
      </c>
      <c r="R289" s="205"/>
      <c r="S289" s="205" t="s">
        <v>254</v>
      </c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 t="s">
        <v>129</v>
      </c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customFormat="false" ht="12.75" hidden="false" customHeight="false" outlineLevel="1" collapsed="false">
      <c r="A290" s="200" t="n">
        <v>144</v>
      </c>
      <c r="B290" s="200" t="s">
        <v>552</v>
      </c>
      <c r="C290" s="201" t="s">
        <v>553</v>
      </c>
      <c r="D290" s="202" t="s">
        <v>549</v>
      </c>
      <c r="E290" s="203" t="n">
        <v>1</v>
      </c>
      <c r="F290" s="204"/>
      <c r="G290" s="205" t="n">
        <f aca="false">ROUND(E290*F290,2)</f>
        <v>0</v>
      </c>
      <c r="H290" s="204"/>
      <c r="I290" s="205" t="n">
        <f aca="false">ROUND(E290*H290,2)</f>
        <v>0</v>
      </c>
      <c r="J290" s="204"/>
      <c r="K290" s="205" t="n">
        <f aca="false">ROUND(E290*J290,2)</f>
        <v>0</v>
      </c>
      <c r="L290" s="205" t="n">
        <v>15</v>
      </c>
      <c r="M290" s="205" t="n">
        <f aca="false">G290*(1+L290/100)</f>
        <v>0</v>
      </c>
      <c r="N290" s="205" t="n">
        <v>0</v>
      </c>
      <c r="O290" s="205" t="n">
        <f aca="false">ROUND(E290*N290,2)</f>
        <v>0</v>
      </c>
      <c r="P290" s="205" t="n">
        <v>0</v>
      </c>
      <c r="Q290" s="205" t="n">
        <f aca="false">ROUND(E290*P290,2)</f>
        <v>0</v>
      </c>
      <c r="R290" s="205"/>
      <c r="S290" s="205" t="s">
        <v>254</v>
      </c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 t="s">
        <v>129</v>
      </c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customFormat="false" ht="12.75" hidden="false" customHeight="false" outlineLevel="1" collapsed="false">
      <c r="A291" s="200" t="n">
        <v>145</v>
      </c>
      <c r="B291" s="200" t="s">
        <v>554</v>
      </c>
      <c r="C291" s="201" t="s">
        <v>555</v>
      </c>
      <c r="D291" s="202" t="s">
        <v>137</v>
      </c>
      <c r="E291" s="203" t="n">
        <v>8</v>
      </c>
      <c r="F291" s="204"/>
      <c r="G291" s="205" t="n">
        <f aca="false">ROUND(E291*F291,2)</f>
        <v>0</v>
      </c>
      <c r="H291" s="204"/>
      <c r="I291" s="205" t="n">
        <f aca="false">ROUND(E291*H291,2)</f>
        <v>0</v>
      </c>
      <c r="J291" s="204"/>
      <c r="K291" s="205" t="n">
        <f aca="false">ROUND(E291*J291,2)</f>
        <v>0</v>
      </c>
      <c r="L291" s="205" t="n">
        <v>15</v>
      </c>
      <c r="M291" s="205" t="n">
        <f aca="false">G291*(1+L291/100)</f>
        <v>0</v>
      </c>
      <c r="N291" s="205" t="n">
        <v>0.00075</v>
      </c>
      <c r="O291" s="205" t="n">
        <f aca="false">ROUND(E291*N291,2)</f>
        <v>0.01</v>
      </c>
      <c r="P291" s="205" t="n">
        <v>0</v>
      </c>
      <c r="Q291" s="205" t="n">
        <f aca="false">ROUND(E291*P291,2)</f>
        <v>0</v>
      </c>
      <c r="R291" s="205" t="s">
        <v>343</v>
      </c>
      <c r="S291" s="205" t="s">
        <v>128</v>
      </c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 t="s">
        <v>344</v>
      </c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customFormat="false" ht="33.75" hidden="false" customHeight="false" outlineLevel="1" collapsed="false">
      <c r="A292" s="200" t="n">
        <v>146</v>
      </c>
      <c r="B292" s="200" t="s">
        <v>556</v>
      </c>
      <c r="C292" s="201" t="s">
        <v>557</v>
      </c>
      <c r="D292" s="202" t="s">
        <v>137</v>
      </c>
      <c r="E292" s="203" t="n">
        <v>5</v>
      </c>
      <c r="F292" s="204"/>
      <c r="G292" s="205" t="n">
        <f aca="false">ROUND(E292*F292,2)</f>
        <v>0</v>
      </c>
      <c r="H292" s="204"/>
      <c r="I292" s="205" t="n">
        <f aca="false">ROUND(E292*H292,2)</f>
        <v>0</v>
      </c>
      <c r="J292" s="204"/>
      <c r="K292" s="205" t="n">
        <f aca="false">ROUND(E292*J292,2)</f>
        <v>0</v>
      </c>
      <c r="L292" s="205" t="n">
        <v>15</v>
      </c>
      <c r="M292" s="205" t="n">
        <f aca="false">G292*(1+L292/100)</f>
        <v>0</v>
      </c>
      <c r="N292" s="205" t="n">
        <v>0.00594</v>
      </c>
      <c r="O292" s="205" t="n">
        <f aca="false">ROUND(E292*N292,2)</f>
        <v>0.03</v>
      </c>
      <c r="P292" s="205" t="n">
        <v>0</v>
      </c>
      <c r="Q292" s="205" t="n">
        <f aca="false">ROUND(E292*P292,2)</f>
        <v>0</v>
      </c>
      <c r="R292" s="205" t="s">
        <v>343</v>
      </c>
      <c r="S292" s="205" t="s">
        <v>128</v>
      </c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 t="s">
        <v>344</v>
      </c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customFormat="false" ht="22.5" hidden="false" customHeight="false" outlineLevel="1" collapsed="false">
      <c r="A293" s="200" t="n">
        <v>147</v>
      </c>
      <c r="B293" s="200" t="s">
        <v>558</v>
      </c>
      <c r="C293" s="201" t="s">
        <v>559</v>
      </c>
      <c r="D293" s="202" t="s">
        <v>137</v>
      </c>
      <c r="E293" s="203" t="n">
        <v>5</v>
      </c>
      <c r="F293" s="204"/>
      <c r="G293" s="205" t="n">
        <f aca="false">ROUND(E293*F293,2)</f>
        <v>0</v>
      </c>
      <c r="H293" s="204"/>
      <c r="I293" s="205" t="n">
        <f aca="false">ROUND(E293*H293,2)</f>
        <v>0</v>
      </c>
      <c r="J293" s="204"/>
      <c r="K293" s="205" t="n">
        <f aca="false">ROUND(E293*J293,2)</f>
        <v>0</v>
      </c>
      <c r="L293" s="205" t="n">
        <v>15</v>
      </c>
      <c r="M293" s="205" t="n">
        <f aca="false">G293*(1+L293/100)</f>
        <v>0</v>
      </c>
      <c r="N293" s="205" t="n">
        <v>0.0283</v>
      </c>
      <c r="O293" s="205" t="n">
        <f aca="false">ROUND(E293*N293,2)</f>
        <v>0.14</v>
      </c>
      <c r="P293" s="205" t="n">
        <v>0</v>
      </c>
      <c r="Q293" s="205" t="n">
        <f aca="false">ROUND(E293*P293,2)</f>
        <v>0</v>
      </c>
      <c r="R293" s="205" t="s">
        <v>343</v>
      </c>
      <c r="S293" s="205" t="s">
        <v>128</v>
      </c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 t="s">
        <v>344</v>
      </c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customFormat="false" ht="12.75" hidden="false" customHeight="false" outlineLevel="1" collapsed="false">
      <c r="A294" s="200" t="n">
        <v>148</v>
      </c>
      <c r="B294" s="200" t="s">
        <v>560</v>
      </c>
      <c r="C294" s="201" t="s">
        <v>561</v>
      </c>
      <c r="D294" s="202" t="s">
        <v>137</v>
      </c>
      <c r="E294" s="203" t="n">
        <v>6</v>
      </c>
      <c r="F294" s="204"/>
      <c r="G294" s="205" t="n">
        <f aca="false">ROUND(E294*F294,2)</f>
        <v>0</v>
      </c>
      <c r="H294" s="204"/>
      <c r="I294" s="205" t="n">
        <f aca="false">ROUND(E294*H294,2)</f>
        <v>0</v>
      </c>
      <c r="J294" s="204"/>
      <c r="K294" s="205" t="n">
        <f aca="false">ROUND(E294*J294,2)</f>
        <v>0</v>
      </c>
      <c r="L294" s="205" t="n">
        <v>15</v>
      </c>
      <c r="M294" s="205" t="n">
        <f aca="false">G294*(1+L294/100)</f>
        <v>0</v>
      </c>
      <c r="N294" s="205" t="n">
        <v>0.0215</v>
      </c>
      <c r="O294" s="205" t="n">
        <f aca="false">ROUND(E294*N294,2)</f>
        <v>0.13</v>
      </c>
      <c r="P294" s="205" t="n">
        <v>0</v>
      </c>
      <c r="Q294" s="205" t="n">
        <f aca="false">ROUND(E294*P294,2)</f>
        <v>0</v>
      </c>
      <c r="R294" s="205" t="s">
        <v>343</v>
      </c>
      <c r="S294" s="205" t="s">
        <v>128</v>
      </c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 t="s">
        <v>344</v>
      </c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customFormat="false" ht="22.5" hidden="false" customHeight="false" outlineLevel="1" collapsed="false">
      <c r="A295" s="200" t="n">
        <v>149</v>
      </c>
      <c r="B295" s="200" t="s">
        <v>562</v>
      </c>
      <c r="C295" s="201" t="s">
        <v>563</v>
      </c>
      <c r="D295" s="202" t="s">
        <v>137</v>
      </c>
      <c r="E295" s="203" t="n">
        <v>2</v>
      </c>
      <c r="F295" s="204"/>
      <c r="G295" s="205" t="n">
        <f aca="false">ROUND(E295*F295,2)</f>
        <v>0</v>
      </c>
      <c r="H295" s="204"/>
      <c r="I295" s="205" t="n">
        <f aca="false">ROUND(E295*H295,2)</f>
        <v>0</v>
      </c>
      <c r="J295" s="204"/>
      <c r="K295" s="205" t="n">
        <f aca="false">ROUND(E295*J295,2)</f>
        <v>0</v>
      </c>
      <c r="L295" s="205" t="n">
        <v>15</v>
      </c>
      <c r="M295" s="205" t="n">
        <f aca="false">G295*(1+L295/100)</f>
        <v>0</v>
      </c>
      <c r="N295" s="205" t="n">
        <v>0.038</v>
      </c>
      <c r="O295" s="205" t="n">
        <f aca="false">ROUND(E295*N295,2)</f>
        <v>0.08</v>
      </c>
      <c r="P295" s="205" t="n">
        <v>0</v>
      </c>
      <c r="Q295" s="205" t="n">
        <f aca="false">ROUND(E295*P295,2)</f>
        <v>0</v>
      </c>
      <c r="R295" s="205" t="s">
        <v>343</v>
      </c>
      <c r="S295" s="205" t="s">
        <v>128</v>
      </c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 t="s">
        <v>344</v>
      </c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customFormat="false" ht="22.5" hidden="false" customHeight="false" outlineLevel="1" collapsed="false">
      <c r="A296" s="200" t="n">
        <v>150</v>
      </c>
      <c r="B296" s="200" t="s">
        <v>564</v>
      </c>
      <c r="C296" s="201" t="s">
        <v>565</v>
      </c>
      <c r="D296" s="202" t="s">
        <v>137</v>
      </c>
      <c r="E296" s="203" t="n">
        <v>5</v>
      </c>
      <c r="F296" s="204"/>
      <c r="G296" s="205" t="n">
        <f aca="false">ROUND(E296*F296,2)</f>
        <v>0</v>
      </c>
      <c r="H296" s="204"/>
      <c r="I296" s="205" t="n">
        <f aca="false">ROUND(E296*H296,2)</f>
        <v>0</v>
      </c>
      <c r="J296" s="204"/>
      <c r="K296" s="205" t="n">
        <f aca="false">ROUND(E296*J296,2)</f>
        <v>0</v>
      </c>
      <c r="L296" s="205" t="n">
        <v>15</v>
      </c>
      <c r="M296" s="205" t="n">
        <f aca="false">G296*(1+L296/100)</f>
        <v>0</v>
      </c>
      <c r="N296" s="205" t="n">
        <v>0.016</v>
      </c>
      <c r="O296" s="205" t="n">
        <f aca="false">ROUND(E296*N296,2)</f>
        <v>0.08</v>
      </c>
      <c r="P296" s="205" t="n">
        <v>0</v>
      </c>
      <c r="Q296" s="205" t="n">
        <f aca="false">ROUND(E296*P296,2)</f>
        <v>0</v>
      </c>
      <c r="R296" s="205" t="s">
        <v>343</v>
      </c>
      <c r="S296" s="205" t="s">
        <v>128</v>
      </c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 t="s">
        <v>344</v>
      </c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customFormat="false" ht="22.5" hidden="false" customHeight="false" outlineLevel="1" collapsed="false">
      <c r="A297" s="200" t="n">
        <v>151</v>
      </c>
      <c r="B297" s="200" t="s">
        <v>566</v>
      </c>
      <c r="C297" s="201" t="s">
        <v>567</v>
      </c>
      <c r="D297" s="202" t="s">
        <v>137</v>
      </c>
      <c r="E297" s="203" t="n">
        <v>2</v>
      </c>
      <c r="F297" s="204"/>
      <c r="G297" s="205" t="n">
        <f aca="false">ROUND(E297*F297,2)</f>
        <v>0</v>
      </c>
      <c r="H297" s="204"/>
      <c r="I297" s="205" t="n">
        <f aca="false">ROUND(E297*H297,2)</f>
        <v>0</v>
      </c>
      <c r="J297" s="204"/>
      <c r="K297" s="205" t="n">
        <f aca="false">ROUND(E297*J297,2)</f>
        <v>0</v>
      </c>
      <c r="L297" s="205" t="n">
        <v>15</v>
      </c>
      <c r="M297" s="205" t="n">
        <f aca="false">G297*(1+L297/100)</f>
        <v>0</v>
      </c>
      <c r="N297" s="205" t="n">
        <v>0.026</v>
      </c>
      <c r="O297" s="205" t="n">
        <f aca="false">ROUND(E297*N297,2)</f>
        <v>0.05</v>
      </c>
      <c r="P297" s="205" t="n">
        <v>0</v>
      </c>
      <c r="Q297" s="205" t="n">
        <f aca="false">ROUND(E297*P297,2)</f>
        <v>0</v>
      </c>
      <c r="R297" s="205" t="s">
        <v>343</v>
      </c>
      <c r="S297" s="205" t="s">
        <v>128</v>
      </c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 t="s">
        <v>344</v>
      </c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customFormat="false" ht="22.5" hidden="false" customHeight="false" outlineLevel="1" collapsed="false">
      <c r="A298" s="200" t="n">
        <v>152</v>
      </c>
      <c r="B298" s="200" t="s">
        <v>568</v>
      </c>
      <c r="C298" s="201" t="s">
        <v>569</v>
      </c>
      <c r="D298" s="202" t="s">
        <v>137</v>
      </c>
      <c r="E298" s="203" t="n">
        <v>1</v>
      </c>
      <c r="F298" s="204"/>
      <c r="G298" s="205" t="n">
        <f aca="false">ROUND(E298*F298,2)</f>
        <v>0</v>
      </c>
      <c r="H298" s="204"/>
      <c r="I298" s="205" t="n">
        <f aca="false">ROUND(E298*H298,2)</f>
        <v>0</v>
      </c>
      <c r="J298" s="204"/>
      <c r="K298" s="205" t="n">
        <f aca="false">ROUND(E298*J298,2)</f>
        <v>0</v>
      </c>
      <c r="L298" s="205" t="n">
        <v>15</v>
      </c>
      <c r="M298" s="205" t="n">
        <f aca="false">G298*(1+L298/100)</f>
        <v>0</v>
      </c>
      <c r="N298" s="205" t="n">
        <v>0.035</v>
      </c>
      <c r="O298" s="205" t="n">
        <f aca="false">ROUND(E298*N298,2)</f>
        <v>0.04</v>
      </c>
      <c r="P298" s="205" t="n">
        <v>0</v>
      </c>
      <c r="Q298" s="205" t="n">
        <f aca="false">ROUND(E298*P298,2)</f>
        <v>0</v>
      </c>
      <c r="R298" s="205" t="s">
        <v>343</v>
      </c>
      <c r="S298" s="205" t="s">
        <v>128</v>
      </c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 t="s">
        <v>344</v>
      </c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customFormat="false" ht="12.75" hidden="false" customHeight="false" outlineLevel="1" collapsed="false">
      <c r="A299" s="200" t="n">
        <v>153</v>
      </c>
      <c r="B299" s="200" t="s">
        <v>570</v>
      </c>
      <c r="C299" s="201" t="s">
        <v>571</v>
      </c>
      <c r="D299" s="202" t="s">
        <v>25</v>
      </c>
      <c r="E299" s="215"/>
      <c r="F299" s="204"/>
      <c r="G299" s="205" t="n">
        <f aca="false">ROUND(E299*F299,2)</f>
        <v>0</v>
      </c>
      <c r="H299" s="204"/>
      <c r="I299" s="205" t="n">
        <f aca="false">ROUND(E299*H299,2)</f>
        <v>0</v>
      </c>
      <c r="J299" s="204"/>
      <c r="K299" s="205" t="n">
        <f aca="false">ROUND(E299*J299,2)</f>
        <v>0</v>
      </c>
      <c r="L299" s="205" t="n">
        <v>15</v>
      </c>
      <c r="M299" s="205" t="n">
        <f aca="false">G299*(1+L299/100)</f>
        <v>0</v>
      </c>
      <c r="N299" s="205" t="n">
        <v>0</v>
      </c>
      <c r="O299" s="205" t="n">
        <f aca="false">ROUND(E299*N299,2)</f>
        <v>0</v>
      </c>
      <c r="P299" s="205" t="n">
        <v>0</v>
      </c>
      <c r="Q299" s="205" t="n">
        <f aca="false">ROUND(E299*P299,2)</f>
        <v>0</v>
      </c>
      <c r="R299" s="205" t="s">
        <v>307</v>
      </c>
      <c r="S299" s="205" t="s">
        <v>128</v>
      </c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 t="s">
        <v>325</v>
      </c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customFormat="false" ht="12.75" hidden="false" customHeight="false" outlineLevel="0" collapsed="false">
      <c r="A300" s="210" t="s">
        <v>122</v>
      </c>
      <c r="B300" s="210" t="s">
        <v>78</v>
      </c>
      <c r="C300" s="211" t="s">
        <v>79</v>
      </c>
      <c r="D300" s="212"/>
      <c r="E300" s="213"/>
      <c r="F300" s="214"/>
      <c r="G300" s="214" t="n">
        <f aca="false">SUM(G301:G312)</f>
        <v>0</v>
      </c>
      <c r="H300" s="214"/>
      <c r="I300" s="214" t="n">
        <f aca="false">SUM(I301:I312)</f>
        <v>0</v>
      </c>
      <c r="J300" s="214"/>
      <c r="K300" s="214" t="n">
        <f aca="false">SUM(K301:K312)</f>
        <v>0</v>
      </c>
      <c r="L300" s="214"/>
      <c r="M300" s="214" t="n">
        <f aca="false">SUM(M301:M312)</f>
        <v>0</v>
      </c>
      <c r="N300" s="214"/>
      <c r="O300" s="214" t="n">
        <f aca="false">SUM(O301:O312)</f>
        <v>0.58</v>
      </c>
      <c r="P300" s="214"/>
      <c r="Q300" s="214" t="n">
        <f aca="false">SUM(Q301:Q312)</f>
        <v>0</v>
      </c>
      <c r="R300" s="214"/>
      <c r="S300" s="214"/>
      <c r="AE300" s="0" t="s">
        <v>123</v>
      </c>
    </row>
    <row r="301" customFormat="false" ht="12.75" hidden="false" customHeight="false" outlineLevel="1" collapsed="false">
      <c r="A301" s="200" t="n">
        <v>154</v>
      </c>
      <c r="B301" s="200" t="s">
        <v>572</v>
      </c>
      <c r="C301" s="201" t="s">
        <v>573</v>
      </c>
      <c r="D301" s="202" t="s">
        <v>158</v>
      </c>
      <c r="E301" s="203" t="n">
        <v>8.5</v>
      </c>
      <c r="F301" s="204"/>
      <c r="G301" s="205" t="n">
        <f aca="false">ROUND(E301*F301,2)</f>
        <v>0</v>
      </c>
      <c r="H301" s="204"/>
      <c r="I301" s="205" t="n">
        <f aca="false">ROUND(E301*H301,2)</f>
        <v>0</v>
      </c>
      <c r="J301" s="204"/>
      <c r="K301" s="205" t="n">
        <f aca="false">ROUND(E301*J301,2)</f>
        <v>0</v>
      </c>
      <c r="L301" s="205" t="n">
        <v>15</v>
      </c>
      <c r="M301" s="205" t="n">
        <f aca="false">G301*(1+L301/100)</f>
        <v>0</v>
      </c>
      <c r="N301" s="205" t="n">
        <v>0</v>
      </c>
      <c r="O301" s="205" t="n">
        <f aca="false">ROUND(E301*N301,2)</f>
        <v>0</v>
      </c>
      <c r="P301" s="205" t="n">
        <v>0</v>
      </c>
      <c r="Q301" s="205" t="n">
        <f aca="false">ROUND(E301*P301,2)</f>
        <v>0</v>
      </c>
      <c r="R301" s="205" t="s">
        <v>574</v>
      </c>
      <c r="S301" s="205" t="s">
        <v>128</v>
      </c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 t="s">
        <v>129</v>
      </c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customFormat="false" ht="12.75" hidden="false" customHeight="false" outlineLevel="1" collapsed="false">
      <c r="A302" s="200"/>
      <c r="B302" s="200"/>
      <c r="C302" s="207" t="s">
        <v>575</v>
      </c>
      <c r="D302" s="208"/>
      <c r="E302" s="209" t="n">
        <v>8.5</v>
      </c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 t="s">
        <v>131</v>
      </c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customFormat="false" ht="22.5" hidden="false" customHeight="false" outlineLevel="1" collapsed="false">
      <c r="A303" s="200" t="n">
        <v>155</v>
      </c>
      <c r="B303" s="200" t="s">
        <v>576</v>
      </c>
      <c r="C303" s="201" t="s">
        <v>577</v>
      </c>
      <c r="D303" s="202" t="s">
        <v>158</v>
      </c>
      <c r="E303" s="203" t="n">
        <v>6.9</v>
      </c>
      <c r="F303" s="204"/>
      <c r="G303" s="205" t="n">
        <f aca="false">ROUND(E303*F303,2)</f>
        <v>0</v>
      </c>
      <c r="H303" s="204"/>
      <c r="I303" s="205" t="n">
        <f aca="false">ROUND(E303*H303,2)</f>
        <v>0</v>
      </c>
      <c r="J303" s="204"/>
      <c r="K303" s="205" t="n">
        <f aca="false">ROUND(E303*J303,2)</f>
        <v>0</v>
      </c>
      <c r="L303" s="205" t="n">
        <v>15</v>
      </c>
      <c r="M303" s="205" t="n">
        <f aca="false">G303*(1+L303/100)</f>
        <v>0</v>
      </c>
      <c r="N303" s="205" t="n">
        <v>0.00051</v>
      </c>
      <c r="O303" s="205" t="n">
        <f aca="false">ROUND(E303*N303,2)</f>
        <v>0</v>
      </c>
      <c r="P303" s="205" t="n">
        <v>0</v>
      </c>
      <c r="Q303" s="205" t="n">
        <f aca="false">ROUND(E303*P303,2)</f>
        <v>0</v>
      </c>
      <c r="R303" s="205" t="s">
        <v>574</v>
      </c>
      <c r="S303" s="205" t="s">
        <v>128</v>
      </c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 t="s">
        <v>578</v>
      </c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customFormat="false" ht="12.75" hidden="false" customHeight="false" outlineLevel="1" collapsed="false">
      <c r="A304" s="200"/>
      <c r="B304" s="200"/>
      <c r="C304" s="207" t="s">
        <v>579</v>
      </c>
      <c r="D304" s="208"/>
      <c r="E304" s="209" t="n">
        <v>6.9</v>
      </c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 t="s">
        <v>131</v>
      </c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customFormat="false" ht="12.75" hidden="false" customHeight="false" outlineLevel="1" collapsed="false">
      <c r="A305" s="200" t="n">
        <v>156</v>
      </c>
      <c r="B305" s="200" t="s">
        <v>580</v>
      </c>
      <c r="C305" s="201" t="s">
        <v>581</v>
      </c>
      <c r="D305" s="202" t="s">
        <v>158</v>
      </c>
      <c r="E305" s="203" t="n">
        <v>6.9</v>
      </c>
      <c r="F305" s="204"/>
      <c r="G305" s="205" t="n">
        <f aca="false">ROUND(E305*F305,2)</f>
        <v>0</v>
      </c>
      <c r="H305" s="204"/>
      <c r="I305" s="205" t="n">
        <f aca="false">ROUND(E305*H305,2)</f>
        <v>0</v>
      </c>
      <c r="J305" s="204"/>
      <c r="K305" s="205" t="n">
        <f aca="false">ROUND(E305*J305,2)</f>
        <v>0</v>
      </c>
      <c r="L305" s="205" t="n">
        <v>15</v>
      </c>
      <c r="M305" s="205" t="n">
        <f aca="false">G305*(1+L305/100)</f>
        <v>0</v>
      </c>
      <c r="N305" s="205" t="n">
        <v>0</v>
      </c>
      <c r="O305" s="205" t="n">
        <f aca="false">ROUND(E305*N305,2)</f>
        <v>0</v>
      </c>
      <c r="P305" s="205" t="n">
        <v>0</v>
      </c>
      <c r="Q305" s="205" t="n">
        <f aca="false">ROUND(E305*P305,2)</f>
        <v>0</v>
      </c>
      <c r="R305" s="205" t="s">
        <v>574</v>
      </c>
      <c r="S305" s="205" t="s">
        <v>128</v>
      </c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 t="s">
        <v>129</v>
      </c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customFormat="false" ht="22.5" hidden="false" customHeight="false" outlineLevel="1" collapsed="false">
      <c r="A306" s="200" t="n">
        <v>157</v>
      </c>
      <c r="B306" s="200" t="s">
        <v>582</v>
      </c>
      <c r="C306" s="201" t="s">
        <v>583</v>
      </c>
      <c r="D306" s="202" t="s">
        <v>148</v>
      </c>
      <c r="E306" s="203" t="n">
        <v>23.44</v>
      </c>
      <c r="F306" s="204"/>
      <c r="G306" s="205" t="n">
        <f aca="false">ROUND(E306*F306,2)</f>
        <v>0</v>
      </c>
      <c r="H306" s="204"/>
      <c r="I306" s="205" t="n">
        <f aca="false">ROUND(E306*H306,2)</f>
        <v>0</v>
      </c>
      <c r="J306" s="204"/>
      <c r="K306" s="205" t="n">
        <f aca="false">ROUND(E306*J306,2)</f>
        <v>0</v>
      </c>
      <c r="L306" s="205" t="n">
        <v>15</v>
      </c>
      <c r="M306" s="205" t="n">
        <f aca="false">G306*(1+L306/100)</f>
        <v>0</v>
      </c>
      <c r="N306" s="205" t="n">
        <v>0.00285</v>
      </c>
      <c r="O306" s="205" t="n">
        <f aca="false">ROUND(E306*N306,2)</f>
        <v>0.07</v>
      </c>
      <c r="P306" s="205" t="n">
        <v>0</v>
      </c>
      <c r="Q306" s="205" t="n">
        <f aca="false">ROUND(E306*P306,2)</f>
        <v>0</v>
      </c>
      <c r="R306" s="205"/>
      <c r="S306" s="205" t="s">
        <v>128</v>
      </c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 t="s">
        <v>578</v>
      </c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customFormat="false" ht="12.75" hidden="false" customHeight="false" outlineLevel="1" collapsed="false">
      <c r="A307" s="200"/>
      <c r="B307" s="200"/>
      <c r="C307" s="207" t="s">
        <v>584</v>
      </c>
      <c r="D307" s="208"/>
      <c r="E307" s="209" t="n">
        <v>13.74</v>
      </c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 t="s">
        <v>131</v>
      </c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customFormat="false" ht="12.75" hidden="false" customHeight="false" outlineLevel="1" collapsed="false">
      <c r="A308" s="200"/>
      <c r="B308" s="200"/>
      <c r="C308" s="207" t="s">
        <v>585</v>
      </c>
      <c r="D308" s="208"/>
      <c r="E308" s="209" t="n">
        <v>9.7</v>
      </c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 t="s">
        <v>131</v>
      </c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customFormat="false" ht="22.5" hidden="false" customHeight="false" outlineLevel="1" collapsed="false">
      <c r="A309" s="200" t="n">
        <v>158</v>
      </c>
      <c r="B309" s="200" t="s">
        <v>586</v>
      </c>
      <c r="C309" s="201" t="s">
        <v>587</v>
      </c>
      <c r="D309" s="202" t="s">
        <v>158</v>
      </c>
      <c r="E309" s="203" t="n">
        <v>10</v>
      </c>
      <c r="F309" s="204"/>
      <c r="G309" s="205" t="n">
        <f aca="false">ROUND(E309*F309,2)</f>
        <v>0</v>
      </c>
      <c r="H309" s="204"/>
      <c r="I309" s="205" t="n">
        <f aca="false">ROUND(E309*H309,2)</f>
        <v>0</v>
      </c>
      <c r="J309" s="204"/>
      <c r="K309" s="205" t="n">
        <f aca="false">ROUND(E309*J309,2)</f>
        <v>0</v>
      </c>
      <c r="L309" s="205" t="n">
        <v>15</v>
      </c>
      <c r="M309" s="205" t="n">
        <f aca="false">G309*(1+L309/100)</f>
        <v>0</v>
      </c>
      <c r="N309" s="205" t="n">
        <v>0.00034</v>
      </c>
      <c r="O309" s="205" t="n">
        <f aca="false">ROUND(E309*N309,2)</f>
        <v>0</v>
      </c>
      <c r="P309" s="205" t="n">
        <v>0</v>
      </c>
      <c r="Q309" s="205" t="n">
        <f aca="false">ROUND(E309*P309,2)</f>
        <v>0</v>
      </c>
      <c r="R309" s="205" t="s">
        <v>343</v>
      </c>
      <c r="S309" s="205" t="s">
        <v>128</v>
      </c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 t="s">
        <v>344</v>
      </c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customFormat="false" ht="12.75" hidden="false" customHeight="false" outlineLevel="1" collapsed="false">
      <c r="A310" s="200" t="n">
        <v>159</v>
      </c>
      <c r="B310" s="200" t="s">
        <v>588</v>
      </c>
      <c r="C310" s="201" t="s">
        <v>589</v>
      </c>
      <c r="D310" s="202" t="s">
        <v>148</v>
      </c>
      <c r="E310" s="203" t="n">
        <v>26.719</v>
      </c>
      <c r="F310" s="204"/>
      <c r="G310" s="205" t="n">
        <f aca="false">ROUND(E310*F310,2)</f>
        <v>0</v>
      </c>
      <c r="H310" s="204"/>
      <c r="I310" s="205" t="n">
        <f aca="false">ROUND(E310*H310,2)</f>
        <v>0</v>
      </c>
      <c r="J310" s="204"/>
      <c r="K310" s="205" t="n">
        <f aca="false">ROUND(E310*J310,2)</f>
        <v>0</v>
      </c>
      <c r="L310" s="205" t="n">
        <v>15</v>
      </c>
      <c r="M310" s="205" t="n">
        <f aca="false">G310*(1+L310/100)</f>
        <v>0</v>
      </c>
      <c r="N310" s="205" t="n">
        <v>0.0192</v>
      </c>
      <c r="O310" s="205" t="n">
        <f aca="false">ROUND(E310*N310,2)</f>
        <v>0.51</v>
      </c>
      <c r="P310" s="205" t="n">
        <v>0</v>
      </c>
      <c r="Q310" s="205" t="n">
        <f aca="false">ROUND(E310*P310,2)</f>
        <v>0</v>
      </c>
      <c r="R310" s="205" t="s">
        <v>343</v>
      </c>
      <c r="S310" s="205" t="s">
        <v>128</v>
      </c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 t="s">
        <v>590</v>
      </c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customFormat="false" ht="12.75" hidden="false" customHeight="false" outlineLevel="1" collapsed="false">
      <c r="A311" s="200"/>
      <c r="B311" s="200"/>
      <c r="C311" s="207" t="s">
        <v>591</v>
      </c>
      <c r="D311" s="208"/>
      <c r="E311" s="209" t="n">
        <v>26.719</v>
      </c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 t="s">
        <v>131</v>
      </c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customFormat="false" ht="12.75" hidden="false" customHeight="false" outlineLevel="1" collapsed="false">
      <c r="A312" s="200" t="n">
        <v>160</v>
      </c>
      <c r="B312" s="200" t="s">
        <v>592</v>
      </c>
      <c r="C312" s="201" t="s">
        <v>593</v>
      </c>
      <c r="D312" s="202" t="s">
        <v>25</v>
      </c>
      <c r="E312" s="215"/>
      <c r="F312" s="204"/>
      <c r="G312" s="205" t="n">
        <f aca="false">ROUND(E312*F312,2)</f>
        <v>0</v>
      </c>
      <c r="H312" s="204"/>
      <c r="I312" s="205" t="n">
        <f aca="false">ROUND(E312*H312,2)</f>
        <v>0</v>
      </c>
      <c r="J312" s="204"/>
      <c r="K312" s="205" t="n">
        <f aca="false">ROUND(E312*J312,2)</f>
        <v>0</v>
      </c>
      <c r="L312" s="205" t="n">
        <v>15</v>
      </c>
      <c r="M312" s="205" t="n">
        <f aca="false">G312*(1+L312/100)</f>
        <v>0</v>
      </c>
      <c r="N312" s="205" t="n">
        <v>0</v>
      </c>
      <c r="O312" s="205" t="n">
        <f aca="false">ROUND(E312*N312,2)</f>
        <v>0</v>
      </c>
      <c r="P312" s="205" t="n">
        <v>0</v>
      </c>
      <c r="Q312" s="205" t="n">
        <f aca="false">ROUND(E312*P312,2)</f>
        <v>0</v>
      </c>
      <c r="R312" s="205"/>
      <c r="S312" s="205" t="s">
        <v>128</v>
      </c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 t="s">
        <v>594</v>
      </c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customFormat="false" ht="12.75" hidden="false" customHeight="false" outlineLevel="0" collapsed="false">
      <c r="A313" s="210" t="s">
        <v>122</v>
      </c>
      <c r="B313" s="210" t="s">
        <v>80</v>
      </c>
      <c r="C313" s="211" t="s">
        <v>81</v>
      </c>
      <c r="D313" s="212"/>
      <c r="E313" s="213"/>
      <c r="F313" s="214"/>
      <c r="G313" s="214" t="n">
        <f aca="false">SUM(G314:G320)</f>
        <v>0</v>
      </c>
      <c r="H313" s="214"/>
      <c r="I313" s="214" t="n">
        <f aca="false">SUM(I314:I320)</f>
        <v>0</v>
      </c>
      <c r="J313" s="214"/>
      <c r="K313" s="214" t="n">
        <f aca="false">SUM(K314:K320)</f>
        <v>0</v>
      </c>
      <c r="L313" s="214"/>
      <c r="M313" s="214" t="n">
        <f aca="false">SUM(M314:M320)</f>
        <v>0</v>
      </c>
      <c r="N313" s="214"/>
      <c r="O313" s="214" t="n">
        <f aca="false">SUM(O314:O320)</f>
        <v>1.61</v>
      </c>
      <c r="P313" s="214"/>
      <c r="Q313" s="214" t="n">
        <f aca="false">SUM(Q314:Q320)</f>
        <v>0</v>
      </c>
      <c r="R313" s="214"/>
      <c r="S313" s="214"/>
      <c r="AE313" s="0" t="s">
        <v>123</v>
      </c>
    </row>
    <row r="314" customFormat="false" ht="22.5" hidden="false" customHeight="false" outlineLevel="1" collapsed="false">
      <c r="A314" s="200" t="n">
        <v>161</v>
      </c>
      <c r="B314" s="200" t="s">
        <v>595</v>
      </c>
      <c r="C314" s="201" t="s">
        <v>596</v>
      </c>
      <c r="D314" s="202" t="s">
        <v>148</v>
      </c>
      <c r="E314" s="203" t="n">
        <v>186.49</v>
      </c>
      <c r="F314" s="204"/>
      <c r="G314" s="205" t="n">
        <f aca="false">ROUND(E314*F314,2)</f>
        <v>0</v>
      </c>
      <c r="H314" s="204"/>
      <c r="I314" s="205" t="n">
        <f aca="false">ROUND(E314*H314,2)</f>
        <v>0</v>
      </c>
      <c r="J314" s="204"/>
      <c r="K314" s="205" t="n">
        <f aca="false">ROUND(E314*J314,2)</f>
        <v>0</v>
      </c>
      <c r="L314" s="205" t="n">
        <v>15</v>
      </c>
      <c r="M314" s="205" t="n">
        <f aca="false">G314*(1+L314/100)</f>
        <v>0</v>
      </c>
      <c r="N314" s="205" t="n">
        <v>0.0004</v>
      </c>
      <c r="O314" s="205" t="n">
        <f aca="false">ROUND(E314*N314,2)</f>
        <v>0.07</v>
      </c>
      <c r="P314" s="205" t="n">
        <v>0</v>
      </c>
      <c r="Q314" s="205" t="n">
        <f aca="false">ROUND(E314*P314,2)</f>
        <v>0</v>
      </c>
      <c r="R314" s="205" t="s">
        <v>597</v>
      </c>
      <c r="S314" s="205" t="s">
        <v>128</v>
      </c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 t="s">
        <v>598</v>
      </c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customFormat="false" ht="12.75" hidden="false" customHeight="false" outlineLevel="1" collapsed="false">
      <c r="A315" s="200"/>
      <c r="B315" s="200"/>
      <c r="C315" s="207" t="s">
        <v>513</v>
      </c>
      <c r="D315" s="208"/>
      <c r="E315" s="209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 t="s">
        <v>131</v>
      </c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customFormat="false" ht="22.5" hidden="false" customHeight="false" outlineLevel="1" collapsed="false">
      <c r="A316" s="200"/>
      <c r="B316" s="200"/>
      <c r="C316" s="207" t="s">
        <v>599</v>
      </c>
      <c r="D316" s="208"/>
      <c r="E316" s="209" t="n">
        <v>92.52</v>
      </c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 t="s">
        <v>131</v>
      </c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customFormat="false" ht="12.75" hidden="false" customHeight="false" outlineLevel="1" collapsed="false">
      <c r="A317" s="200"/>
      <c r="B317" s="200"/>
      <c r="C317" s="207" t="s">
        <v>515</v>
      </c>
      <c r="D317" s="208"/>
      <c r="E317" s="209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 t="s">
        <v>131</v>
      </c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customFormat="false" ht="12.75" hidden="false" customHeight="false" outlineLevel="1" collapsed="false">
      <c r="A318" s="200"/>
      <c r="B318" s="200"/>
      <c r="C318" s="207" t="s">
        <v>600</v>
      </c>
      <c r="D318" s="208"/>
      <c r="E318" s="209" t="n">
        <v>93.97</v>
      </c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 t="s">
        <v>131</v>
      </c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customFormat="false" ht="12.75" hidden="false" customHeight="false" outlineLevel="1" collapsed="false">
      <c r="A319" s="200" t="n">
        <v>162</v>
      </c>
      <c r="B319" s="200" t="s">
        <v>601</v>
      </c>
      <c r="C319" s="201" t="s">
        <v>602</v>
      </c>
      <c r="D319" s="202" t="s">
        <v>148</v>
      </c>
      <c r="E319" s="203" t="n">
        <v>205.139</v>
      </c>
      <c r="F319" s="204"/>
      <c r="G319" s="205" t="n">
        <f aca="false">ROUND(E319*F319,2)</f>
        <v>0</v>
      </c>
      <c r="H319" s="204"/>
      <c r="I319" s="205" t="n">
        <f aca="false">ROUND(E319*H319,2)</f>
        <v>0</v>
      </c>
      <c r="J319" s="204"/>
      <c r="K319" s="205" t="n">
        <f aca="false">ROUND(E319*J319,2)</f>
        <v>0</v>
      </c>
      <c r="L319" s="205" t="n">
        <v>15</v>
      </c>
      <c r="M319" s="205" t="n">
        <f aca="false">G319*(1+L319/100)</f>
        <v>0</v>
      </c>
      <c r="N319" s="205" t="n">
        <v>0.0075</v>
      </c>
      <c r="O319" s="205" t="n">
        <f aca="false">ROUND(E319*N319,2)</f>
        <v>1.54</v>
      </c>
      <c r="P319" s="205" t="n">
        <v>0</v>
      </c>
      <c r="Q319" s="205" t="n">
        <f aca="false">ROUND(E319*P319,2)</f>
        <v>0</v>
      </c>
      <c r="R319" s="205" t="s">
        <v>343</v>
      </c>
      <c r="S319" s="205" t="s">
        <v>128</v>
      </c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 t="s">
        <v>344</v>
      </c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customFormat="false" ht="12.75" hidden="false" customHeight="false" outlineLevel="1" collapsed="false">
      <c r="A320" s="200"/>
      <c r="B320" s="200"/>
      <c r="C320" s="207" t="s">
        <v>603</v>
      </c>
      <c r="D320" s="208"/>
      <c r="E320" s="209" t="n">
        <v>205.139</v>
      </c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 t="s">
        <v>131</v>
      </c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customFormat="false" ht="12.75" hidden="false" customHeight="false" outlineLevel="0" collapsed="false">
      <c r="A321" s="210" t="s">
        <v>122</v>
      </c>
      <c r="B321" s="210" t="s">
        <v>82</v>
      </c>
      <c r="C321" s="211" t="s">
        <v>83</v>
      </c>
      <c r="D321" s="212"/>
      <c r="E321" s="213"/>
      <c r="F321" s="214"/>
      <c r="G321" s="214" t="n">
        <f aca="false">SUM(G322:G328)</f>
        <v>0</v>
      </c>
      <c r="H321" s="214"/>
      <c r="I321" s="214" t="n">
        <f aca="false">SUM(I322:I328)</f>
        <v>0</v>
      </c>
      <c r="J321" s="214"/>
      <c r="K321" s="214" t="n">
        <f aca="false">SUM(K322:K328)</f>
        <v>0</v>
      </c>
      <c r="L321" s="214"/>
      <c r="M321" s="214" t="n">
        <f aca="false">SUM(M322:M328)</f>
        <v>0</v>
      </c>
      <c r="N321" s="214"/>
      <c r="O321" s="214" t="n">
        <f aca="false">SUM(O322:O328)</f>
        <v>1.16</v>
      </c>
      <c r="P321" s="214"/>
      <c r="Q321" s="214" t="n">
        <f aca="false">SUM(Q322:Q328)</f>
        <v>0</v>
      </c>
      <c r="R321" s="214"/>
      <c r="S321" s="214"/>
      <c r="AE321" s="0" t="s">
        <v>123</v>
      </c>
    </row>
    <row r="322" customFormat="false" ht="22.5" hidden="false" customHeight="false" outlineLevel="1" collapsed="false">
      <c r="A322" s="200" t="n">
        <v>163</v>
      </c>
      <c r="B322" s="200" t="s">
        <v>604</v>
      </c>
      <c r="C322" s="201" t="s">
        <v>605</v>
      </c>
      <c r="D322" s="202" t="s">
        <v>148</v>
      </c>
      <c r="E322" s="203" t="n">
        <v>52.4</v>
      </c>
      <c r="F322" s="204"/>
      <c r="G322" s="205" t="n">
        <f aca="false">ROUND(E322*F322,2)</f>
        <v>0</v>
      </c>
      <c r="H322" s="204"/>
      <c r="I322" s="205" t="n">
        <f aca="false">ROUND(E322*H322,2)</f>
        <v>0</v>
      </c>
      <c r="J322" s="204"/>
      <c r="K322" s="205" t="n">
        <f aca="false">ROUND(E322*J322,2)</f>
        <v>0</v>
      </c>
      <c r="L322" s="205" t="n">
        <v>15</v>
      </c>
      <c r="M322" s="205" t="n">
        <f aca="false">G322*(1+L322/100)</f>
        <v>0</v>
      </c>
      <c r="N322" s="205" t="n">
        <v>0.00016</v>
      </c>
      <c r="O322" s="205" t="n">
        <f aca="false">ROUND(E322*N322,2)</f>
        <v>0.01</v>
      </c>
      <c r="P322" s="205" t="n">
        <v>0</v>
      </c>
      <c r="Q322" s="205" t="n">
        <f aca="false">ROUND(E322*P322,2)</f>
        <v>0</v>
      </c>
      <c r="R322" s="205" t="s">
        <v>574</v>
      </c>
      <c r="S322" s="205" t="s">
        <v>128</v>
      </c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 t="s">
        <v>129</v>
      </c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customFormat="false" ht="12.75" hidden="false" customHeight="false" outlineLevel="1" collapsed="false">
      <c r="A323" s="200" t="n">
        <v>164</v>
      </c>
      <c r="B323" s="200" t="s">
        <v>606</v>
      </c>
      <c r="C323" s="201" t="s">
        <v>607</v>
      </c>
      <c r="D323" s="202" t="s">
        <v>148</v>
      </c>
      <c r="E323" s="203" t="n">
        <v>52.4</v>
      </c>
      <c r="F323" s="204"/>
      <c r="G323" s="205" t="n">
        <f aca="false">ROUND(E323*F323,2)</f>
        <v>0</v>
      </c>
      <c r="H323" s="204"/>
      <c r="I323" s="205" t="n">
        <f aca="false">ROUND(E323*H323,2)</f>
        <v>0</v>
      </c>
      <c r="J323" s="204"/>
      <c r="K323" s="205" t="n">
        <f aca="false">ROUND(E323*J323,2)</f>
        <v>0</v>
      </c>
      <c r="L323" s="205" t="n">
        <v>15</v>
      </c>
      <c r="M323" s="205" t="n">
        <f aca="false">G323*(1+L323/100)</f>
        <v>0</v>
      </c>
      <c r="N323" s="205" t="n">
        <v>0.00276</v>
      </c>
      <c r="O323" s="205" t="n">
        <f aca="false">ROUND(E323*N323,2)</f>
        <v>0.14</v>
      </c>
      <c r="P323" s="205" t="n">
        <v>0</v>
      </c>
      <c r="Q323" s="205" t="n">
        <f aca="false">ROUND(E323*P323,2)</f>
        <v>0</v>
      </c>
      <c r="R323" s="205"/>
      <c r="S323" s="205" t="s">
        <v>128</v>
      </c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 t="s">
        <v>578</v>
      </c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customFormat="false" ht="22.5" hidden="false" customHeight="false" outlineLevel="1" collapsed="false">
      <c r="A324" s="200"/>
      <c r="B324" s="200"/>
      <c r="C324" s="207" t="s">
        <v>235</v>
      </c>
      <c r="D324" s="208"/>
      <c r="E324" s="209" t="n">
        <v>27.6</v>
      </c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 t="s">
        <v>131</v>
      </c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customFormat="false" ht="12.75" hidden="false" customHeight="false" outlineLevel="1" collapsed="false">
      <c r="A325" s="200"/>
      <c r="B325" s="200"/>
      <c r="C325" s="207" t="s">
        <v>236</v>
      </c>
      <c r="D325" s="208"/>
      <c r="E325" s="209" t="n">
        <v>24.8</v>
      </c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 t="s">
        <v>131</v>
      </c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customFormat="false" ht="12.75" hidden="false" customHeight="false" outlineLevel="1" collapsed="false">
      <c r="A326" s="200" t="n">
        <v>165</v>
      </c>
      <c r="B326" s="200" t="s">
        <v>608</v>
      </c>
      <c r="C326" s="201" t="s">
        <v>609</v>
      </c>
      <c r="D326" s="202" t="s">
        <v>148</v>
      </c>
      <c r="E326" s="203" t="n">
        <v>57.64</v>
      </c>
      <c r="F326" s="204"/>
      <c r="G326" s="205" t="n">
        <f aca="false">ROUND(E326*F326,2)</f>
        <v>0</v>
      </c>
      <c r="H326" s="204"/>
      <c r="I326" s="205" t="n">
        <f aca="false">ROUND(E326*H326,2)</f>
        <v>0</v>
      </c>
      <c r="J326" s="204"/>
      <c r="K326" s="205" t="n">
        <f aca="false">ROUND(E326*J326,2)</f>
        <v>0</v>
      </c>
      <c r="L326" s="205" t="n">
        <v>15</v>
      </c>
      <c r="M326" s="205" t="n">
        <f aca="false">G326*(1+L326/100)</f>
        <v>0</v>
      </c>
      <c r="N326" s="205" t="n">
        <v>0.0176</v>
      </c>
      <c r="O326" s="205" t="n">
        <f aca="false">ROUND(E326*N326,2)</f>
        <v>1.01</v>
      </c>
      <c r="P326" s="205" t="n">
        <v>0</v>
      </c>
      <c r="Q326" s="205" t="n">
        <f aca="false">ROUND(E326*P326,2)</f>
        <v>0</v>
      </c>
      <c r="R326" s="205" t="s">
        <v>343</v>
      </c>
      <c r="S326" s="205" t="s">
        <v>128</v>
      </c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 t="s">
        <v>590</v>
      </c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customFormat="false" ht="12.75" hidden="false" customHeight="false" outlineLevel="1" collapsed="false">
      <c r="A327" s="200"/>
      <c r="B327" s="200"/>
      <c r="C327" s="207" t="s">
        <v>610</v>
      </c>
      <c r="D327" s="208"/>
      <c r="E327" s="209" t="n">
        <v>57.64</v>
      </c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 t="s">
        <v>131</v>
      </c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customFormat="false" ht="12.75" hidden="false" customHeight="false" outlineLevel="1" collapsed="false">
      <c r="A328" s="200" t="n">
        <v>166</v>
      </c>
      <c r="B328" s="200" t="s">
        <v>611</v>
      </c>
      <c r="C328" s="201" t="s">
        <v>612</v>
      </c>
      <c r="D328" s="202" t="s">
        <v>25</v>
      </c>
      <c r="E328" s="215"/>
      <c r="F328" s="204"/>
      <c r="G328" s="205" t="n">
        <f aca="false">ROUND(E328*F328,2)</f>
        <v>0</v>
      </c>
      <c r="H328" s="204"/>
      <c r="I328" s="205" t="n">
        <f aca="false">ROUND(E328*H328,2)</f>
        <v>0</v>
      </c>
      <c r="J328" s="204"/>
      <c r="K328" s="205" t="n">
        <f aca="false">ROUND(E328*J328,2)</f>
        <v>0</v>
      </c>
      <c r="L328" s="205" t="n">
        <v>15</v>
      </c>
      <c r="M328" s="205" t="n">
        <f aca="false">G328*(1+L328/100)</f>
        <v>0</v>
      </c>
      <c r="N328" s="205" t="n">
        <v>0</v>
      </c>
      <c r="O328" s="205" t="n">
        <f aca="false">ROUND(E328*N328,2)</f>
        <v>0</v>
      </c>
      <c r="P328" s="205" t="n">
        <v>0</v>
      </c>
      <c r="Q328" s="205" t="n">
        <f aca="false">ROUND(E328*P328,2)</f>
        <v>0</v>
      </c>
      <c r="R328" s="205"/>
      <c r="S328" s="205" t="s">
        <v>128</v>
      </c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 t="s">
        <v>594</v>
      </c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customFormat="false" ht="12.75" hidden="false" customHeight="false" outlineLevel="0" collapsed="false">
      <c r="A329" s="210" t="s">
        <v>122</v>
      </c>
      <c r="B329" s="210" t="s">
        <v>84</v>
      </c>
      <c r="C329" s="211" t="s">
        <v>85</v>
      </c>
      <c r="D329" s="212"/>
      <c r="E329" s="213"/>
      <c r="F329" s="214"/>
      <c r="G329" s="214" t="n">
        <f aca="false">SUM(G330:G334)</f>
        <v>0</v>
      </c>
      <c r="H329" s="214"/>
      <c r="I329" s="214" t="n">
        <f aca="false">SUM(I330:I334)</f>
        <v>0</v>
      </c>
      <c r="J329" s="214"/>
      <c r="K329" s="214" t="n">
        <f aca="false">SUM(K330:K334)</f>
        <v>0</v>
      </c>
      <c r="L329" s="214"/>
      <c r="M329" s="214" t="n">
        <f aca="false">SUM(M330:M334)</f>
        <v>0</v>
      </c>
      <c r="N329" s="214"/>
      <c r="O329" s="214" t="n">
        <f aca="false">SUM(O330:O334)</f>
        <v>0.01</v>
      </c>
      <c r="P329" s="214"/>
      <c r="Q329" s="214" t="n">
        <f aca="false">SUM(Q330:Q334)</f>
        <v>0</v>
      </c>
      <c r="R329" s="214"/>
      <c r="S329" s="214"/>
      <c r="AE329" s="0" t="s">
        <v>123</v>
      </c>
    </row>
    <row r="330" customFormat="false" ht="12.75" hidden="false" customHeight="false" outlineLevel="1" collapsed="false">
      <c r="A330" s="200" t="n">
        <v>167</v>
      </c>
      <c r="B330" s="200" t="s">
        <v>613</v>
      </c>
      <c r="C330" s="201" t="s">
        <v>614</v>
      </c>
      <c r="D330" s="202" t="s">
        <v>148</v>
      </c>
      <c r="E330" s="203" t="n">
        <v>16.8</v>
      </c>
      <c r="F330" s="204"/>
      <c r="G330" s="205" t="n">
        <f aca="false">ROUND(E330*F330,2)</f>
        <v>0</v>
      </c>
      <c r="H330" s="204"/>
      <c r="I330" s="205" t="n">
        <f aca="false">ROUND(E330*H330,2)</f>
        <v>0</v>
      </c>
      <c r="J330" s="204"/>
      <c r="K330" s="205" t="n">
        <f aca="false">ROUND(E330*J330,2)</f>
        <v>0</v>
      </c>
      <c r="L330" s="205" t="n">
        <v>15</v>
      </c>
      <c r="M330" s="205" t="n">
        <f aca="false">G330*(1+L330/100)</f>
        <v>0</v>
      </c>
      <c r="N330" s="205" t="n">
        <v>0.00026</v>
      </c>
      <c r="O330" s="205" t="n">
        <f aca="false">ROUND(E330*N330,2)</f>
        <v>0</v>
      </c>
      <c r="P330" s="205" t="n">
        <v>0</v>
      </c>
      <c r="Q330" s="205" t="n">
        <f aca="false">ROUND(E330*P330,2)</f>
        <v>0</v>
      </c>
      <c r="R330" s="205" t="s">
        <v>615</v>
      </c>
      <c r="S330" s="205" t="s">
        <v>128</v>
      </c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 t="s">
        <v>129</v>
      </c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customFormat="false" ht="12.75" hidden="false" customHeight="false" outlineLevel="1" collapsed="false">
      <c r="A331" s="200"/>
      <c r="B331" s="200"/>
      <c r="C331" s="207" t="s">
        <v>616</v>
      </c>
      <c r="D331" s="208"/>
      <c r="E331" s="209" t="n">
        <v>16.8</v>
      </c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 t="s">
        <v>131</v>
      </c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customFormat="false" ht="12.75" hidden="false" customHeight="false" outlineLevel="1" collapsed="false">
      <c r="A332" s="200" t="n">
        <v>168</v>
      </c>
      <c r="B332" s="200" t="s">
        <v>617</v>
      </c>
      <c r="C332" s="201" t="s">
        <v>618</v>
      </c>
      <c r="D332" s="202" t="s">
        <v>148</v>
      </c>
      <c r="E332" s="203" t="n">
        <v>23.616</v>
      </c>
      <c r="F332" s="204"/>
      <c r="G332" s="205" t="n">
        <f aca="false">ROUND(E332*F332,2)</f>
        <v>0</v>
      </c>
      <c r="H332" s="204"/>
      <c r="I332" s="205" t="n">
        <f aca="false">ROUND(E332*H332,2)</f>
        <v>0</v>
      </c>
      <c r="J332" s="204"/>
      <c r="K332" s="205" t="n">
        <f aca="false">ROUND(E332*J332,2)</f>
        <v>0</v>
      </c>
      <c r="L332" s="205" t="n">
        <v>15</v>
      </c>
      <c r="M332" s="205" t="n">
        <f aca="false">G332*(1+L332/100)</f>
        <v>0</v>
      </c>
      <c r="N332" s="205" t="n">
        <v>0.00049</v>
      </c>
      <c r="O332" s="205" t="n">
        <f aca="false">ROUND(E332*N332,2)</f>
        <v>0.01</v>
      </c>
      <c r="P332" s="205" t="n">
        <v>0</v>
      </c>
      <c r="Q332" s="205" t="n">
        <f aca="false">ROUND(E332*P332,2)</f>
        <v>0</v>
      </c>
      <c r="R332" s="205" t="s">
        <v>615</v>
      </c>
      <c r="S332" s="205" t="s">
        <v>128</v>
      </c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 t="s">
        <v>129</v>
      </c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customFormat="false" ht="22.5" hidden="false" customHeight="false" outlineLevel="1" collapsed="false">
      <c r="A333" s="200"/>
      <c r="B333" s="200"/>
      <c r="C333" s="207" t="s">
        <v>619</v>
      </c>
      <c r="D333" s="208"/>
      <c r="E333" s="209" t="n">
        <v>23.616</v>
      </c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 t="s">
        <v>131</v>
      </c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customFormat="false" ht="12.75" hidden="false" customHeight="false" outlineLevel="1" collapsed="false">
      <c r="A334" s="200" t="n">
        <v>169</v>
      </c>
      <c r="B334" s="200" t="s">
        <v>620</v>
      </c>
      <c r="C334" s="201" t="s">
        <v>621</v>
      </c>
      <c r="D334" s="202" t="s">
        <v>148</v>
      </c>
      <c r="E334" s="203" t="n">
        <v>23.616</v>
      </c>
      <c r="F334" s="204"/>
      <c r="G334" s="205" t="n">
        <f aca="false">ROUND(E334*F334,2)</f>
        <v>0</v>
      </c>
      <c r="H334" s="204"/>
      <c r="I334" s="205" t="n">
        <f aca="false">ROUND(E334*H334,2)</f>
        <v>0</v>
      </c>
      <c r="J334" s="204"/>
      <c r="K334" s="205" t="n">
        <f aca="false">ROUND(E334*J334,2)</f>
        <v>0</v>
      </c>
      <c r="L334" s="205" t="n">
        <v>15</v>
      </c>
      <c r="M334" s="205" t="n">
        <f aca="false">G334*(1+L334/100)</f>
        <v>0</v>
      </c>
      <c r="N334" s="205" t="n">
        <v>0</v>
      </c>
      <c r="O334" s="205" t="n">
        <f aca="false">ROUND(E334*N334,2)</f>
        <v>0</v>
      </c>
      <c r="P334" s="205" t="n">
        <v>0</v>
      </c>
      <c r="Q334" s="205" t="n">
        <f aca="false">ROUND(E334*P334,2)</f>
        <v>0</v>
      </c>
      <c r="R334" s="205"/>
      <c r="S334" s="205" t="s">
        <v>254</v>
      </c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 t="s">
        <v>129</v>
      </c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customFormat="false" ht="12.75" hidden="false" customHeight="false" outlineLevel="0" collapsed="false">
      <c r="A335" s="210" t="s">
        <v>122</v>
      </c>
      <c r="B335" s="210" t="s">
        <v>86</v>
      </c>
      <c r="C335" s="211" t="s">
        <v>87</v>
      </c>
      <c r="D335" s="212"/>
      <c r="E335" s="213"/>
      <c r="F335" s="214"/>
      <c r="G335" s="214" t="n">
        <f aca="false">SUM(G336:G339)</f>
        <v>0</v>
      </c>
      <c r="H335" s="214"/>
      <c r="I335" s="214" t="n">
        <f aca="false">SUM(I336:I339)</f>
        <v>0</v>
      </c>
      <c r="J335" s="214"/>
      <c r="K335" s="214" t="n">
        <f aca="false">SUM(K336:K339)</f>
        <v>0</v>
      </c>
      <c r="L335" s="214"/>
      <c r="M335" s="214" t="n">
        <f aca="false">SUM(M336:M339)</f>
        <v>0</v>
      </c>
      <c r="N335" s="214"/>
      <c r="O335" s="214" t="n">
        <f aca="false">SUM(O336:O339)</f>
        <v>0.38</v>
      </c>
      <c r="P335" s="214"/>
      <c r="Q335" s="214" t="n">
        <f aca="false">SUM(Q336:Q339)</f>
        <v>0</v>
      </c>
      <c r="R335" s="214"/>
      <c r="S335" s="214"/>
      <c r="AE335" s="0" t="s">
        <v>123</v>
      </c>
    </row>
    <row r="336" customFormat="false" ht="22.5" hidden="false" customHeight="false" outlineLevel="1" collapsed="false">
      <c r="A336" s="200" t="n">
        <v>170</v>
      </c>
      <c r="B336" s="200" t="s">
        <v>622</v>
      </c>
      <c r="C336" s="201" t="s">
        <v>623</v>
      </c>
      <c r="D336" s="202" t="s">
        <v>148</v>
      </c>
      <c r="E336" s="203" t="n">
        <v>588.68</v>
      </c>
      <c r="F336" s="204"/>
      <c r="G336" s="205" t="n">
        <f aca="false">ROUND(E336*F336,2)</f>
        <v>0</v>
      </c>
      <c r="H336" s="204"/>
      <c r="I336" s="205" t="n">
        <f aca="false">ROUND(E336*H336,2)</f>
        <v>0</v>
      </c>
      <c r="J336" s="204"/>
      <c r="K336" s="205" t="n">
        <f aca="false">ROUND(E336*J336,2)</f>
        <v>0</v>
      </c>
      <c r="L336" s="205" t="n">
        <v>15</v>
      </c>
      <c r="M336" s="205" t="n">
        <f aca="false">G336*(1+L336/100)</f>
        <v>0</v>
      </c>
      <c r="N336" s="205" t="n">
        <v>0.00064</v>
      </c>
      <c r="O336" s="205" t="n">
        <f aca="false">ROUND(E336*N336,2)</f>
        <v>0.38</v>
      </c>
      <c r="P336" s="205" t="n">
        <v>0</v>
      </c>
      <c r="Q336" s="205" t="n">
        <f aca="false">ROUND(E336*P336,2)</f>
        <v>0</v>
      </c>
      <c r="R336" s="205" t="s">
        <v>624</v>
      </c>
      <c r="S336" s="205" t="s">
        <v>128</v>
      </c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 t="s">
        <v>129</v>
      </c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customFormat="false" ht="12.75" hidden="false" customHeight="false" outlineLevel="1" collapsed="false">
      <c r="A337" s="200"/>
      <c r="B337" s="200"/>
      <c r="C337" s="207" t="s">
        <v>625</v>
      </c>
      <c r="D337" s="208"/>
      <c r="E337" s="209" t="n">
        <v>201.13</v>
      </c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 t="s">
        <v>131</v>
      </c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customFormat="false" ht="12.75" hidden="false" customHeight="false" outlineLevel="1" collapsed="false">
      <c r="A338" s="200"/>
      <c r="B338" s="200"/>
      <c r="C338" s="207" t="s">
        <v>626</v>
      </c>
      <c r="D338" s="208"/>
      <c r="E338" s="209" t="n">
        <v>337.55</v>
      </c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 t="s">
        <v>131</v>
      </c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customFormat="false" ht="12.75" hidden="false" customHeight="false" outlineLevel="1" collapsed="false">
      <c r="A339" s="200"/>
      <c r="B339" s="200"/>
      <c r="C339" s="207" t="s">
        <v>627</v>
      </c>
      <c r="D339" s="208"/>
      <c r="E339" s="209" t="n">
        <v>50</v>
      </c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 t="s">
        <v>131</v>
      </c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customFormat="false" ht="12.75" hidden="false" customHeight="false" outlineLevel="0" collapsed="false">
      <c r="A340" s="210" t="s">
        <v>122</v>
      </c>
      <c r="B340" s="210" t="s">
        <v>88</v>
      </c>
      <c r="C340" s="211" t="s">
        <v>89</v>
      </c>
      <c r="D340" s="212"/>
      <c r="E340" s="213"/>
      <c r="F340" s="214"/>
      <c r="G340" s="214" t="n">
        <f aca="false">SUM(G342:G350,G352:G353,G356:G358,G360:G365,G368:G374,G376:G378,G380:G387,G389:G392,G394:G398,G400)</f>
        <v>0</v>
      </c>
      <c r="H340" s="214"/>
      <c r="I340" s="214" t="e">
        <f aca="false">SUM(#REF!)</f>
        <v>#REF!</v>
      </c>
      <c r="J340" s="214"/>
      <c r="K340" s="214" t="e">
        <f aca="false">SUM(#REF!)</f>
        <v>#REF!</v>
      </c>
      <c r="L340" s="214"/>
      <c r="M340" s="214" t="e">
        <f aca="false">SUM(#REF!)</f>
        <v>#REF!</v>
      </c>
      <c r="N340" s="214"/>
      <c r="O340" s="214" t="e">
        <f aca="false">SUM(#REF!)</f>
        <v>#REF!</v>
      </c>
      <c r="P340" s="214"/>
      <c r="Q340" s="214" t="e">
        <f aca="false">SUM(#REF!)</f>
        <v>#REF!</v>
      </c>
      <c r="R340" s="214"/>
      <c r="S340" s="214"/>
      <c r="AE340" s="0" t="s">
        <v>123</v>
      </c>
    </row>
    <row r="341" customFormat="false" ht="12.75" hidden="false" customHeight="false" outlineLevel="0" collapsed="false">
      <c r="A341" s="216"/>
      <c r="B341" s="216"/>
      <c r="C341" s="218" t="s">
        <v>628</v>
      </c>
      <c r="D341" s="219"/>
      <c r="E341" s="220"/>
      <c r="F341" s="221"/>
      <c r="G341" s="221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</row>
    <row r="342" customFormat="false" ht="12.75" hidden="false" customHeight="false" outlineLevel="0" collapsed="false">
      <c r="A342" s="216"/>
      <c r="B342" s="216"/>
      <c r="C342" s="201" t="s">
        <v>629</v>
      </c>
      <c r="D342" s="202" t="s">
        <v>158</v>
      </c>
      <c r="E342" s="203" t="n">
        <v>19</v>
      </c>
      <c r="F342" s="205"/>
      <c r="G342" s="205" t="n">
        <v>0</v>
      </c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</row>
    <row r="343" customFormat="false" ht="12.75" hidden="false" customHeight="false" outlineLevel="0" collapsed="false">
      <c r="A343" s="216"/>
      <c r="B343" s="216"/>
      <c r="C343" s="201" t="s">
        <v>630</v>
      </c>
      <c r="D343" s="202" t="s">
        <v>158</v>
      </c>
      <c r="E343" s="203" t="n">
        <v>90</v>
      </c>
      <c r="F343" s="205"/>
      <c r="G343" s="205" t="n">
        <v>0</v>
      </c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</row>
    <row r="344" customFormat="false" ht="12.75" hidden="false" customHeight="false" outlineLevel="0" collapsed="false">
      <c r="A344" s="216"/>
      <c r="B344" s="216"/>
      <c r="C344" s="201" t="s">
        <v>631</v>
      </c>
      <c r="D344" s="202" t="s">
        <v>158</v>
      </c>
      <c r="E344" s="203" t="n">
        <v>11</v>
      </c>
      <c r="F344" s="205"/>
      <c r="G344" s="205" t="n">
        <v>0</v>
      </c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</row>
    <row r="345" customFormat="false" ht="12.75" hidden="false" customHeight="false" outlineLevel="0" collapsed="false">
      <c r="A345" s="216"/>
      <c r="B345" s="216"/>
      <c r="C345" s="201" t="s">
        <v>632</v>
      </c>
      <c r="D345" s="202" t="s">
        <v>158</v>
      </c>
      <c r="E345" s="203" t="n">
        <v>50</v>
      </c>
      <c r="F345" s="205"/>
      <c r="G345" s="205" t="n">
        <v>0</v>
      </c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</row>
    <row r="346" customFormat="false" ht="12.75" hidden="false" customHeight="false" outlineLevel="0" collapsed="false">
      <c r="A346" s="216"/>
      <c r="B346" s="216"/>
      <c r="C346" s="201" t="s">
        <v>633</v>
      </c>
      <c r="D346" s="202" t="s">
        <v>158</v>
      </c>
      <c r="E346" s="203" t="n">
        <v>140</v>
      </c>
      <c r="F346" s="205"/>
      <c r="G346" s="205" t="n">
        <v>0</v>
      </c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</row>
    <row r="347" customFormat="false" ht="12.75" hidden="false" customHeight="false" outlineLevel="0" collapsed="false">
      <c r="A347" s="216"/>
      <c r="B347" s="216"/>
      <c r="C347" s="201" t="s">
        <v>634</v>
      </c>
      <c r="D347" s="202" t="s">
        <v>158</v>
      </c>
      <c r="E347" s="203" t="n">
        <v>190</v>
      </c>
      <c r="F347" s="205"/>
      <c r="G347" s="205" t="n">
        <v>0</v>
      </c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</row>
    <row r="348" customFormat="false" ht="12.75" hidden="false" customHeight="false" outlineLevel="0" collapsed="false">
      <c r="A348" s="216"/>
      <c r="B348" s="216"/>
      <c r="C348" s="201" t="s">
        <v>635</v>
      </c>
      <c r="D348" s="202" t="s">
        <v>158</v>
      </c>
      <c r="E348" s="203" t="n">
        <v>15</v>
      </c>
      <c r="F348" s="205"/>
      <c r="G348" s="205" t="n">
        <v>0</v>
      </c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</row>
    <row r="349" customFormat="false" ht="12.75" hidden="false" customHeight="false" outlineLevel="0" collapsed="false">
      <c r="A349" s="216"/>
      <c r="B349" s="216"/>
      <c r="C349" s="201" t="s">
        <v>636</v>
      </c>
      <c r="D349" s="202" t="s">
        <v>158</v>
      </c>
      <c r="E349" s="203" t="n">
        <v>18</v>
      </c>
      <c r="F349" s="205"/>
      <c r="G349" s="205" t="n">
        <v>0</v>
      </c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</row>
    <row r="350" customFormat="false" ht="12.75" hidden="false" customHeight="false" outlineLevel="0" collapsed="false">
      <c r="A350" s="216"/>
      <c r="B350" s="216"/>
      <c r="C350" s="201" t="s">
        <v>637</v>
      </c>
      <c r="D350" s="202" t="s">
        <v>158</v>
      </c>
      <c r="E350" s="203" t="n">
        <v>90</v>
      </c>
      <c r="F350" s="205"/>
      <c r="G350" s="205" t="n">
        <v>0</v>
      </c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</row>
    <row r="351" customFormat="false" ht="12.75" hidden="false" customHeight="false" outlineLevel="0" collapsed="false">
      <c r="A351" s="216"/>
      <c r="B351" s="216"/>
      <c r="C351" s="218" t="s">
        <v>638</v>
      </c>
      <c r="D351" s="219"/>
      <c r="E351" s="220"/>
      <c r="F351" s="221"/>
      <c r="G351" s="221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</row>
    <row r="352" customFormat="false" ht="12.75" hidden="false" customHeight="false" outlineLevel="0" collapsed="false">
      <c r="A352" s="216"/>
      <c r="B352" s="216"/>
      <c r="C352" s="201" t="s">
        <v>639</v>
      </c>
      <c r="D352" s="202" t="s">
        <v>158</v>
      </c>
      <c r="E352" s="203" t="n">
        <v>90</v>
      </c>
      <c r="F352" s="205"/>
      <c r="G352" s="205" t="n">
        <v>0</v>
      </c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</row>
    <row r="353" customFormat="false" ht="12.75" hidden="false" customHeight="false" outlineLevel="0" collapsed="false">
      <c r="A353" s="216"/>
      <c r="B353" s="216"/>
      <c r="C353" s="201" t="s">
        <v>640</v>
      </c>
      <c r="D353" s="202" t="s">
        <v>158</v>
      </c>
      <c r="E353" s="203" t="n">
        <v>25</v>
      </c>
      <c r="F353" s="205"/>
      <c r="G353" s="205" t="n">
        <v>0</v>
      </c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</row>
    <row r="354" customFormat="false" ht="12.75" hidden="false" customHeight="false" outlineLevel="0" collapsed="false">
      <c r="A354" s="216"/>
      <c r="B354" s="216"/>
      <c r="C354" s="218" t="s">
        <v>641</v>
      </c>
      <c r="D354" s="219"/>
      <c r="E354" s="220"/>
      <c r="F354" s="221"/>
      <c r="G354" s="221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</row>
    <row r="355" customFormat="false" ht="12.75" hidden="false" customHeight="false" outlineLevel="0" collapsed="false">
      <c r="A355" s="216"/>
      <c r="B355" s="216"/>
      <c r="C355" s="218" t="s">
        <v>642</v>
      </c>
      <c r="D355" s="219"/>
      <c r="E355" s="220"/>
      <c r="F355" s="221"/>
      <c r="G355" s="221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</row>
    <row r="356" customFormat="false" ht="12.75" hidden="false" customHeight="false" outlineLevel="0" collapsed="false">
      <c r="A356" s="216"/>
      <c r="B356" s="216"/>
      <c r="C356" s="201" t="s">
        <v>643</v>
      </c>
      <c r="D356" s="202" t="s">
        <v>158</v>
      </c>
      <c r="E356" s="203" t="n">
        <v>30</v>
      </c>
      <c r="F356" s="205"/>
      <c r="G356" s="205" t="n">
        <v>0</v>
      </c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</row>
    <row r="357" customFormat="false" ht="12.75" hidden="false" customHeight="false" outlineLevel="0" collapsed="false">
      <c r="A357" s="216"/>
      <c r="B357" s="216"/>
      <c r="C357" s="201" t="s">
        <v>644</v>
      </c>
      <c r="D357" s="202" t="s">
        <v>158</v>
      </c>
      <c r="E357" s="203" t="n">
        <v>30</v>
      </c>
      <c r="F357" s="205"/>
      <c r="G357" s="205" t="n">
        <v>0</v>
      </c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</row>
    <row r="358" customFormat="false" ht="12.75" hidden="false" customHeight="false" outlineLevel="0" collapsed="false">
      <c r="A358" s="216"/>
      <c r="B358" s="216"/>
      <c r="C358" s="201" t="s">
        <v>645</v>
      </c>
      <c r="D358" s="202" t="s">
        <v>158</v>
      </c>
      <c r="E358" s="203" t="n">
        <v>10</v>
      </c>
      <c r="F358" s="205"/>
      <c r="G358" s="205" t="n">
        <v>0</v>
      </c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</row>
    <row r="359" customFormat="false" ht="12.75" hidden="false" customHeight="false" outlineLevel="0" collapsed="false">
      <c r="A359" s="216"/>
      <c r="B359" s="216"/>
      <c r="C359" s="218" t="s">
        <v>646</v>
      </c>
      <c r="D359" s="219"/>
      <c r="E359" s="220"/>
      <c r="F359" s="221"/>
      <c r="G359" s="221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</row>
    <row r="360" customFormat="false" ht="12.75" hidden="false" customHeight="false" outlineLevel="0" collapsed="false">
      <c r="A360" s="216"/>
      <c r="B360" s="216"/>
      <c r="C360" s="201" t="s">
        <v>647</v>
      </c>
      <c r="D360" s="202" t="s">
        <v>496</v>
      </c>
      <c r="E360" s="203" t="n">
        <v>83</v>
      </c>
      <c r="F360" s="205"/>
      <c r="G360" s="205" t="n">
        <v>0</v>
      </c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</row>
    <row r="361" customFormat="false" ht="22.5" hidden="false" customHeight="false" outlineLevel="0" collapsed="false">
      <c r="A361" s="216"/>
      <c r="B361" s="216"/>
      <c r="C361" s="201" t="s">
        <v>648</v>
      </c>
      <c r="D361" s="202" t="s">
        <v>496</v>
      </c>
      <c r="E361" s="203" t="n">
        <v>25</v>
      </c>
      <c r="F361" s="205"/>
      <c r="G361" s="205" t="n">
        <v>0</v>
      </c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</row>
    <row r="362" customFormat="false" ht="12.75" hidden="false" customHeight="false" outlineLevel="0" collapsed="false">
      <c r="A362" s="216"/>
      <c r="B362" s="216"/>
      <c r="C362" s="201" t="s">
        <v>649</v>
      </c>
      <c r="D362" s="202" t="s">
        <v>496</v>
      </c>
      <c r="E362" s="203" t="n">
        <v>5</v>
      </c>
      <c r="F362" s="205"/>
      <c r="G362" s="205" t="n">
        <v>0</v>
      </c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</row>
    <row r="363" customFormat="false" ht="12.75" hidden="false" customHeight="false" outlineLevel="0" collapsed="false">
      <c r="A363" s="216"/>
      <c r="B363" s="216"/>
      <c r="C363" s="201" t="s">
        <v>650</v>
      </c>
      <c r="D363" s="202" t="s">
        <v>496</v>
      </c>
      <c r="E363" s="203" t="n">
        <v>10</v>
      </c>
      <c r="F363" s="205"/>
      <c r="G363" s="205" t="n">
        <v>0</v>
      </c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</row>
    <row r="364" customFormat="false" ht="12.75" hidden="false" customHeight="false" outlineLevel="0" collapsed="false">
      <c r="A364" s="216"/>
      <c r="B364" s="216"/>
      <c r="C364" s="201" t="s">
        <v>651</v>
      </c>
      <c r="D364" s="202" t="s">
        <v>496</v>
      </c>
      <c r="E364" s="203" t="n">
        <v>1</v>
      </c>
      <c r="F364" s="205"/>
      <c r="G364" s="205" t="n">
        <v>0</v>
      </c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</row>
    <row r="365" customFormat="false" ht="12.75" hidden="false" customHeight="false" outlineLevel="0" collapsed="false">
      <c r="A365" s="216"/>
      <c r="B365" s="216"/>
      <c r="C365" s="201" t="s">
        <v>652</v>
      </c>
      <c r="D365" s="202" t="s">
        <v>496</v>
      </c>
      <c r="E365" s="203" t="n">
        <v>1</v>
      </c>
      <c r="F365" s="205"/>
      <c r="G365" s="205" t="n">
        <v>0</v>
      </c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</row>
    <row r="366" customFormat="false" ht="12.75" hidden="false" customHeight="false" outlineLevel="0" collapsed="false">
      <c r="A366" s="216"/>
      <c r="B366" s="216"/>
      <c r="C366" s="218" t="s">
        <v>653</v>
      </c>
      <c r="D366" s="219"/>
      <c r="E366" s="220"/>
      <c r="F366" s="221"/>
      <c r="G366" s="221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</row>
    <row r="367" customFormat="false" ht="12.75" hidden="false" customHeight="false" outlineLevel="0" collapsed="false">
      <c r="A367" s="216"/>
      <c r="B367" s="216"/>
      <c r="C367" s="218" t="s">
        <v>654</v>
      </c>
      <c r="D367" s="219"/>
      <c r="E367" s="220"/>
      <c r="F367" s="221"/>
      <c r="G367" s="221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</row>
    <row r="368" customFormat="false" ht="12.75" hidden="false" customHeight="false" outlineLevel="0" collapsed="false">
      <c r="A368" s="216"/>
      <c r="B368" s="216"/>
      <c r="C368" s="201" t="s">
        <v>655</v>
      </c>
      <c r="D368" s="202" t="s">
        <v>496</v>
      </c>
      <c r="E368" s="203" t="n">
        <v>7</v>
      </c>
      <c r="F368" s="205"/>
      <c r="G368" s="205" t="n">
        <v>0</v>
      </c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</row>
    <row r="369" customFormat="false" ht="12.75" hidden="false" customHeight="false" outlineLevel="0" collapsed="false">
      <c r="A369" s="216"/>
      <c r="B369" s="216"/>
      <c r="C369" s="201" t="s">
        <v>656</v>
      </c>
      <c r="D369" s="202" t="s">
        <v>496</v>
      </c>
      <c r="E369" s="203" t="n">
        <v>2</v>
      </c>
      <c r="F369" s="205"/>
      <c r="G369" s="205" t="n">
        <v>0</v>
      </c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</row>
    <row r="370" customFormat="false" ht="12.75" hidden="false" customHeight="false" outlineLevel="0" collapsed="false">
      <c r="A370" s="216"/>
      <c r="B370" s="216"/>
      <c r="C370" s="201" t="s">
        <v>657</v>
      </c>
      <c r="D370" s="202" t="s">
        <v>496</v>
      </c>
      <c r="E370" s="203" t="n">
        <v>3</v>
      </c>
      <c r="F370" s="205"/>
      <c r="G370" s="205" t="n">
        <v>0</v>
      </c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</row>
    <row r="371" customFormat="false" ht="12.75" hidden="false" customHeight="false" outlineLevel="0" collapsed="false">
      <c r="A371" s="216"/>
      <c r="B371" s="216"/>
      <c r="C371" s="201" t="s">
        <v>658</v>
      </c>
      <c r="D371" s="202" t="s">
        <v>496</v>
      </c>
      <c r="E371" s="203" t="n">
        <v>17</v>
      </c>
      <c r="F371" s="205"/>
      <c r="G371" s="205" t="n">
        <v>0</v>
      </c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</row>
    <row r="372" customFormat="false" ht="12.75" hidden="false" customHeight="false" outlineLevel="0" collapsed="false">
      <c r="A372" s="216"/>
      <c r="B372" s="216"/>
      <c r="C372" s="201" t="s">
        <v>659</v>
      </c>
      <c r="D372" s="202" t="s">
        <v>496</v>
      </c>
      <c r="E372" s="203" t="n">
        <v>44</v>
      </c>
      <c r="F372" s="205"/>
      <c r="G372" s="205" t="n">
        <v>0</v>
      </c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</row>
    <row r="373" customFormat="false" ht="12.75" hidden="false" customHeight="false" outlineLevel="0" collapsed="false">
      <c r="A373" s="216"/>
      <c r="B373" s="216"/>
      <c r="C373" s="201" t="s">
        <v>660</v>
      </c>
      <c r="D373" s="202" t="s">
        <v>496</v>
      </c>
      <c r="E373" s="203" t="n">
        <v>10</v>
      </c>
      <c r="F373" s="205"/>
      <c r="G373" s="205" t="n">
        <v>0</v>
      </c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</row>
    <row r="374" customFormat="false" ht="22.5" hidden="false" customHeight="false" outlineLevel="0" collapsed="false">
      <c r="A374" s="216"/>
      <c r="B374" s="216"/>
      <c r="C374" s="201" t="s">
        <v>661</v>
      </c>
      <c r="D374" s="202" t="s">
        <v>496</v>
      </c>
      <c r="E374" s="203" t="n">
        <v>2</v>
      </c>
      <c r="F374" s="205"/>
      <c r="G374" s="205" t="n">
        <v>0</v>
      </c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</row>
    <row r="375" customFormat="false" ht="12.75" hidden="false" customHeight="false" outlineLevel="0" collapsed="false">
      <c r="A375" s="216"/>
      <c r="B375" s="216"/>
      <c r="C375" s="218" t="s">
        <v>662</v>
      </c>
      <c r="D375" s="219"/>
      <c r="E375" s="220"/>
      <c r="F375" s="221"/>
      <c r="G375" s="221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</row>
    <row r="376" customFormat="false" ht="12.75" hidden="false" customHeight="false" outlineLevel="0" collapsed="false">
      <c r="A376" s="216"/>
      <c r="B376" s="216"/>
      <c r="C376" s="201" t="s">
        <v>663</v>
      </c>
      <c r="D376" s="202" t="s">
        <v>496</v>
      </c>
      <c r="E376" s="203" t="n">
        <v>2</v>
      </c>
      <c r="F376" s="205"/>
      <c r="G376" s="205" t="n">
        <v>0</v>
      </c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</row>
    <row r="377" customFormat="false" ht="12.75" hidden="false" customHeight="false" outlineLevel="0" collapsed="false">
      <c r="A377" s="216"/>
      <c r="B377" s="216"/>
      <c r="C377" s="201" t="s">
        <v>664</v>
      </c>
      <c r="D377" s="202" t="s">
        <v>496</v>
      </c>
      <c r="E377" s="203" t="n">
        <v>1</v>
      </c>
      <c r="F377" s="205"/>
      <c r="G377" s="205" t="n">
        <v>0</v>
      </c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</row>
    <row r="378" customFormat="false" ht="12.75" hidden="false" customHeight="false" outlineLevel="0" collapsed="false">
      <c r="A378" s="216"/>
      <c r="B378" s="216"/>
      <c r="C378" s="201" t="s">
        <v>665</v>
      </c>
      <c r="D378" s="202" t="s">
        <v>496</v>
      </c>
      <c r="E378" s="203" t="n">
        <v>1</v>
      </c>
      <c r="F378" s="205"/>
      <c r="G378" s="205" t="n">
        <v>0</v>
      </c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</row>
    <row r="379" customFormat="false" ht="12.75" hidden="false" customHeight="false" outlineLevel="0" collapsed="false">
      <c r="A379" s="216"/>
      <c r="B379" s="216"/>
      <c r="C379" s="218" t="s">
        <v>666</v>
      </c>
      <c r="D379" s="219"/>
      <c r="E379" s="220"/>
      <c r="F379" s="221"/>
      <c r="G379" s="221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</row>
    <row r="380" customFormat="false" ht="22.5" hidden="false" customHeight="false" outlineLevel="0" collapsed="false">
      <c r="A380" s="216"/>
      <c r="B380" s="216"/>
      <c r="C380" s="201" t="s">
        <v>667</v>
      </c>
      <c r="D380" s="202" t="s">
        <v>496</v>
      </c>
      <c r="E380" s="203" t="n">
        <v>2</v>
      </c>
      <c r="F380" s="205"/>
      <c r="G380" s="205" t="n">
        <v>0</v>
      </c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</row>
    <row r="381" customFormat="false" ht="22.5" hidden="false" customHeight="false" outlineLevel="0" collapsed="false">
      <c r="A381" s="216"/>
      <c r="B381" s="216"/>
      <c r="C381" s="201" t="s">
        <v>668</v>
      </c>
      <c r="D381" s="202" t="s">
        <v>496</v>
      </c>
      <c r="E381" s="203" t="n">
        <v>1</v>
      </c>
      <c r="F381" s="205"/>
      <c r="G381" s="205" t="n">
        <v>0</v>
      </c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</row>
    <row r="382" customFormat="false" ht="22.5" hidden="false" customHeight="false" outlineLevel="0" collapsed="false">
      <c r="A382" s="216"/>
      <c r="B382" s="216"/>
      <c r="C382" s="201" t="s">
        <v>669</v>
      </c>
      <c r="D382" s="202" t="s">
        <v>496</v>
      </c>
      <c r="E382" s="203" t="n">
        <v>1</v>
      </c>
      <c r="F382" s="205"/>
      <c r="G382" s="205" t="n">
        <v>0</v>
      </c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</row>
    <row r="383" customFormat="false" ht="33.75" hidden="false" customHeight="false" outlineLevel="0" collapsed="false">
      <c r="A383" s="216"/>
      <c r="B383" s="216"/>
      <c r="C383" s="201" t="s">
        <v>670</v>
      </c>
      <c r="D383" s="202" t="s">
        <v>496</v>
      </c>
      <c r="E383" s="203" t="n">
        <v>3</v>
      </c>
      <c r="F383" s="205"/>
      <c r="G383" s="205" t="n">
        <v>0</v>
      </c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</row>
    <row r="384" customFormat="false" ht="22.5" hidden="false" customHeight="false" outlineLevel="0" collapsed="false">
      <c r="A384" s="216"/>
      <c r="B384" s="216"/>
      <c r="C384" s="201" t="s">
        <v>671</v>
      </c>
      <c r="D384" s="202" t="s">
        <v>496</v>
      </c>
      <c r="E384" s="203" t="n">
        <v>5</v>
      </c>
      <c r="F384" s="205"/>
      <c r="G384" s="205" t="n">
        <v>0</v>
      </c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</row>
    <row r="385" customFormat="false" ht="22.5" hidden="false" customHeight="false" outlineLevel="0" collapsed="false">
      <c r="A385" s="216"/>
      <c r="B385" s="216"/>
      <c r="C385" s="201" t="s">
        <v>672</v>
      </c>
      <c r="D385" s="202" t="s">
        <v>496</v>
      </c>
      <c r="E385" s="203" t="n">
        <v>3</v>
      </c>
      <c r="F385" s="205"/>
      <c r="G385" s="205" t="n">
        <v>0</v>
      </c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</row>
    <row r="386" customFormat="false" ht="22.5" hidden="false" customHeight="false" outlineLevel="0" collapsed="false">
      <c r="A386" s="216"/>
      <c r="B386" s="216"/>
      <c r="C386" s="201" t="s">
        <v>673</v>
      </c>
      <c r="D386" s="202" t="s">
        <v>496</v>
      </c>
      <c r="E386" s="203" t="n">
        <v>1</v>
      </c>
      <c r="F386" s="205"/>
      <c r="G386" s="205" t="n">
        <v>0</v>
      </c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</row>
    <row r="387" customFormat="false" ht="22.5" hidden="false" customHeight="false" outlineLevel="0" collapsed="false">
      <c r="A387" s="216"/>
      <c r="B387" s="216"/>
      <c r="C387" s="201" t="s">
        <v>674</v>
      </c>
      <c r="D387" s="202" t="s">
        <v>496</v>
      </c>
      <c r="E387" s="203" t="n">
        <v>5</v>
      </c>
      <c r="F387" s="205"/>
      <c r="G387" s="205" t="n">
        <v>0</v>
      </c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</row>
    <row r="388" customFormat="false" ht="12.75" hidden="false" customHeight="false" outlineLevel="0" collapsed="false">
      <c r="A388" s="216"/>
      <c r="B388" s="216"/>
      <c r="C388" s="218" t="s">
        <v>675</v>
      </c>
      <c r="D388" s="219"/>
      <c r="E388" s="220"/>
      <c r="F388" s="221"/>
      <c r="G388" s="221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</row>
    <row r="389" customFormat="false" ht="12.75" hidden="false" customHeight="false" outlineLevel="0" collapsed="false">
      <c r="A389" s="216"/>
      <c r="B389" s="216"/>
      <c r="C389" s="201" t="s">
        <v>676</v>
      </c>
      <c r="D389" s="202" t="s">
        <v>496</v>
      </c>
      <c r="E389" s="203" t="n">
        <v>1</v>
      </c>
      <c r="F389" s="205"/>
      <c r="G389" s="205" t="n">
        <v>0</v>
      </c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</row>
    <row r="390" customFormat="false" ht="12.75" hidden="false" customHeight="false" outlineLevel="0" collapsed="false">
      <c r="A390" s="216"/>
      <c r="B390" s="216"/>
      <c r="C390" s="201" t="s">
        <v>677</v>
      </c>
      <c r="D390" s="202" t="s">
        <v>496</v>
      </c>
      <c r="E390" s="203" t="n">
        <v>1</v>
      </c>
      <c r="F390" s="205"/>
      <c r="G390" s="205" t="n">
        <v>0</v>
      </c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</row>
    <row r="391" customFormat="false" ht="12.75" hidden="false" customHeight="false" outlineLevel="0" collapsed="false">
      <c r="A391" s="216"/>
      <c r="B391" s="216"/>
      <c r="C391" s="201" t="s">
        <v>678</v>
      </c>
      <c r="D391" s="202" t="s">
        <v>496</v>
      </c>
      <c r="E391" s="203" t="n">
        <v>2</v>
      </c>
      <c r="F391" s="205"/>
      <c r="G391" s="205" t="n">
        <v>0</v>
      </c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</row>
    <row r="392" customFormat="false" ht="12.75" hidden="false" customHeight="false" outlineLevel="0" collapsed="false">
      <c r="A392" s="216"/>
      <c r="B392" s="216"/>
      <c r="C392" s="201" t="s">
        <v>679</v>
      </c>
      <c r="D392" s="202"/>
      <c r="E392" s="203"/>
      <c r="F392" s="205"/>
      <c r="G392" s="205" t="n">
        <v>0</v>
      </c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</row>
    <row r="393" customFormat="false" ht="12.75" hidden="false" customHeight="false" outlineLevel="0" collapsed="false">
      <c r="A393" s="216"/>
      <c r="B393" s="216"/>
      <c r="C393" s="218" t="s">
        <v>680</v>
      </c>
      <c r="D393" s="219"/>
      <c r="E393" s="220"/>
      <c r="F393" s="221"/>
      <c r="G393" s="221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</row>
    <row r="394" customFormat="false" ht="12.75" hidden="false" customHeight="false" outlineLevel="0" collapsed="false">
      <c r="A394" s="216"/>
      <c r="B394" s="216"/>
      <c r="C394" s="201" t="s">
        <v>681</v>
      </c>
      <c r="D394" s="202"/>
      <c r="E394" s="203"/>
      <c r="F394" s="205"/>
      <c r="G394" s="205" t="n">
        <v>0</v>
      </c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</row>
    <row r="395" customFormat="false" ht="12.75" hidden="false" customHeight="false" outlineLevel="0" collapsed="false">
      <c r="A395" s="216"/>
      <c r="B395" s="216"/>
      <c r="C395" s="201" t="s">
        <v>682</v>
      </c>
      <c r="D395" s="202"/>
      <c r="E395" s="203"/>
      <c r="F395" s="205"/>
      <c r="G395" s="205" t="n">
        <v>0</v>
      </c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</row>
    <row r="396" customFormat="false" ht="12.75" hidden="false" customHeight="false" outlineLevel="0" collapsed="false">
      <c r="A396" s="216"/>
      <c r="B396" s="216"/>
      <c r="C396" s="201" t="s">
        <v>683</v>
      </c>
      <c r="D396" s="202"/>
      <c r="E396" s="203"/>
      <c r="F396" s="205"/>
      <c r="G396" s="205" t="n">
        <v>0</v>
      </c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</row>
    <row r="397" customFormat="false" ht="12.75" hidden="false" customHeight="false" outlineLevel="0" collapsed="false">
      <c r="A397" s="216"/>
      <c r="B397" s="216"/>
      <c r="C397" s="201" t="s">
        <v>684</v>
      </c>
      <c r="D397" s="202"/>
      <c r="E397" s="203"/>
      <c r="F397" s="205"/>
      <c r="G397" s="205" t="n">
        <v>0</v>
      </c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</row>
    <row r="398" customFormat="false" ht="12.75" hidden="false" customHeight="false" outlineLevel="0" collapsed="false">
      <c r="A398" s="216"/>
      <c r="B398" s="216"/>
      <c r="C398" s="201" t="s">
        <v>685</v>
      </c>
      <c r="D398" s="202"/>
      <c r="E398" s="203"/>
      <c r="F398" s="205"/>
      <c r="G398" s="205" t="n">
        <v>0</v>
      </c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</row>
    <row r="399" customFormat="false" ht="12.75" hidden="false" customHeight="false" outlineLevel="0" collapsed="false">
      <c r="A399" s="216"/>
      <c r="B399" s="216"/>
      <c r="C399" s="218" t="s">
        <v>686</v>
      </c>
      <c r="D399" s="219"/>
      <c r="E399" s="220"/>
      <c r="F399" s="221"/>
      <c r="G399" s="221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</row>
    <row r="400" customFormat="false" ht="12.75" hidden="false" customHeight="false" outlineLevel="0" collapsed="false">
      <c r="A400" s="216"/>
      <c r="B400" s="216"/>
      <c r="C400" s="201" t="s">
        <v>686</v>
      </c>
      <c r="D400" s="202"/>
      <c r="E400" s="203"/>
      <c r="F400" s="205"/>
      <c r="G400" s="205" t="n">
        <v>0</v>
      </c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</row>
    <row r="401" customFormat="false" ht="12.75" hidden="false" customHeight="false" outlineLevel="0" collapsed="false">
      <c r="A401" s="210" t="s">
        <v>122</v>
      </c>
      <c r="B401" s="210" t="s">
        <v>90</v>
      </c>
      <c r="C401" s="211" t="s">
        <v>91</v>
      </c>
      <c r="D401" s="212"/>
      <c r="E401" s="213"/>
      <c r="F401" s="214"/>
      <c r="G401" s="214" t="n">
        <f aca="false">SUM(G402:G403)</f>
        <v>0</v>
      </c>
      <c r="H401" s="214"/>
      <c r="I401" s="214" t="n">
        <f aca="false">SUM(I402:I403)</f>
        <v>0</v>
      </c>
      <c r="J401" s="214"/>
      <c r="K401" s="214" t="n">
        <f aca="false">SUM(K402:K403)</f>
        <v>0</v>
      </c>
      <c r="L401" s="214"/>
      <c r="M401" s="214" t="n">
        <f aca="false">SUM(M402:M403)</f>
        <v>0</v>
      </c>
      <c r="N401" s="214"/>
      <c r="O401" s="214" t="n">
        <f aca="false">SUM(O402:O403)</f>
        <v>0</v>
      </c>
      <c r="P401" s="214"/>
      <c r="Q401" s="214" t="n">
        <f aca="false">SUM(Q402:Q403)</f>
        <v>0</v>
      </c>
      <c r="R401" s="214"/>
      <c r="S401" s="214"/>
      <c r="AE401" s="0" t="s">
        <v>123</v>
      </c>
    </row>
    <row r="402" customFormat="false" ht="12.75" hidden="false" customHeight="false" outlineLevel="1" collapsed="false">
      <c r="A402" s="200" t="n">
        <v>172</v>
      </c>
      <c r="B402" s="200" t="s">
        <v>687</v>
      </c>
      <c r="C402" s="201" t="s">
        <v>688</v>
      </c>
      <c r="D402" s="202" t="s">
        <v>137</v>
      </c>
      <c r="E402" s="203" t="n">
        <v>3</v>
      </c>
      <c r="F402" s="204"/>
      <c r="G402" s="205" t="n">
        <f aca="false">ROUND(E402*F402,2)</f>
        <v>0</v>
      </c>
      <c r="H402" s="204"/>
      <c r="I402" s="205" t="n">
        <f aca="false">ROUND(E402*H402,2)</f>
        <v>0</v>
      </c>
      <c r="J402" s="204"/>
      <c r="K402" s="205" t="n">
        <f aca="false">ROUND(E402*J402,2)</f>
        <v>0</v>
      </c>
      <c r="L402" s="205" t="n">
        <v>15</v>
      </c>
      <c r="M402" s="205" t="n">
        <f aca="false">G402*(1+L402/100)</f>
        <v>0</v>
      </c>
      <c r="N402" s="205" t="n">
        <v>0</v>
      </c>
      <c r="O402" s="205" t="n">
        <f aca="false">ROUND(E402*N402,2)</f>
        <v>0</v>
      </c>
      <c r="P402" s="205" t="n">
        <v>0</v>
      </c>
      <c r="Q402" s="205" t="n">
        <f aca="false">ROUND(E402*P402,2)</f>
        <v>0</v>
      </c>
      <c r="R402" s="205"/>
      <c r="S402" s="205" t="s">
        <v>254</v>
      </c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 t="s">
        <v>129</v>
      </c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customFormat="false" ht="12.75" hidden="false" customHeight="false" outlineLevel="1" collapsed="false">
      <c r="A403" s="200" t="n">
        <v>173</v>
      </c>
      <c r="B403" s="200" t="s">
        <v>689</v>
      </c>
      <c r="C403" s="201" t="s">
        <v>690</v>
      </c>
      <c r="D403" s="202" t="s">
        <v>137</v>
      </c>
      <c r="E403" s="203" t="n">
        <v>2</v>
      </c>
      <c r="F403" s="204"/>
      <c r="G403" s="205" t="n">
        <f aca="false">ROUND(E403*F403,2)</f>
        <v>0</v>
      </c>
      <c r="H403" s="204"/>
      <c r="I403" s="205" t="n">
        <f aca="false">ROUND(E403*H403,2)</f>
        <v>0</v>
      </c>
      <c r="J403" s="204"/>
      <c r="K403" s="205" t="n">
        <f aca="false">ROUND(E403*J403,2)</f>
        <v>0</v>
      </c>
      <c r="L403" s="205" t="n">
        <v>15</v>
      </c>
      <c r="M403" s="205" t="n">
        <f aca="false">G403*(1+L403/100)</f>
        <v>0</v>
      </c>
      <c r="N403" s="205" t="n">
        <v>0</v>
      </c>
      <c r="O403" s="205" t="n">
        <f aca="false">ROUND(E403*N403,2)</f>
        <v>0</v>
      </c>
      <c r="P403" s="205" t="n">
        <v>0</v>
      </c>
      <c r="Q403" s="205" t="n">
        <f aca="false">ROUND(E403*P403,2)</f>
        <v>0</v>
      </c>
      <c r="R403" s="205"/>
      <c r="S403" s="205" t="s">
        <v>254</v>
      </c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 t="s">
        <v>129</v>
      </c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customFormat="false" ht="12.75" hidden="false" customHeight="false" outlineLevel="0" collapsed="false">
      <c r="A404" s="210" t="s">
        <v>122</v>
      </c>
      <c r="B404" s="210" t="s">
        <v>92</v>
      </c>
      <c r="C404" s="211" t="s">
        <v>93</v>
      </c>
      <c r="D404" s="212"/>
      <c r="E404" s="213"/>
      <c r="F404" s="214"/>
      <c r="G404" s="214" t="n">
        <f aca="false">SUM(G405:G411)</f>
        <v>0</v>
      </c>
      <c r="H404" s="214"/>
      <c r="I404" s="214" t="n">
        <f aca="false">SUM(I405:I411)</f>
        <v>0</v>
      </c>
      <c r="J404" s="214"/>
      <c r="K404" s="214" t="n">
        <f aca="false">SUM(K405:K411)</f>
        <v>0</v>
      </c>
      <c r="L404" s="214"/>
      <c r="M404" s="214" t="n">
        <f aca="false">SUM(M405:M411)</f>
        <v>0</v>
      </c>
      <c r="N404" s="214"/>
      <c r="O404" s="214" t="n">
        <f aca="false">SUM(O405:O411)</f>
        <v>0</v>
      </c>
      <c r="P404" s="214"/>
      <c r="Q404" s="214" t="n">
        <f aca="false">SUM(Q405:Q411)</f>
        <v>0</v>
      </c>
      <c r="R404" s="214"/>
      <c r="S404" s="214"/>
      <c r="AE404" s="0" t="s">
        <v>123</v>
      </c>
    </row>
    <row r="405" customFormat="false" ht="12.75" hidden="false" customHeight="false" outlineLevel="1" collapsed="false">
      <c r="A405" s="200" t="n">
        <v>174</v>
      </c>
      <c r="B405" s="200" t="s">
        <v>691</v>
      </c>
      <c r="C405" s="201" t="s">
        <v>692</v>
      </c>
      <c r="D405" s="202" t="s">
        <v>143</v>
      </c>
      <c r="E405" s="203" t="n">
        <v>22.14134</v>
      </c>
      <c r="F405" s="204"/>
      <c r="G405" s="205" t="n">
        <f aca="false">ROUND(E405*F405,2)</f>
        <v>0</v>
      </c>
      <c r="H405" s="204"/>
      <c r="I405" s="205" t="n">
        <f aca="false">ROUND(E405*H405,2)</f>
        <v>0</v>
      </c>
      <c r="J405" s="204"/>
      <c r="K405" s="205" t="n">
        <f aca="false">ROUND(E405*J405,2)</f>
        <v>0</v>
      </c>
      <c r="L405" s="205" t="n">
        <v>15</v>
      </c>
      <c r="M405" s="205" t="n">
        <f aca="false">G405*(1+L405/100)</f>
        <v>0</v>
      </c>
      <c r="N405" s="205" t="n">
        <v>0</v>
      </c>
      <c r="O405" s="205" t="n">
        <f aca="false">ROUND(E405*N405,2)</f>
        <v>0</v>
      </c>
      <c r="P405" s="205" t="n">
        <v>0</v>
      </c>
      <c r="Q405" s="205" t="n">
        <f aca="false">ROUND(E405*P405,2)</f>
        <v>0</v>
      </c>
      <c r="R405" s="205" t="s">
        <v>693</v>
      </c>
      <c r="S405" s="205" t="s">
        <v>128</v>
      </c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 t="s">
        <v>694</v>
      </c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customFormat="false" ht="12.75" hidden="false" customHeight="false" outlineLevel="1" collapsed="false">
      <c r="A406" s="200" t="n">
        <v>175</v>
      </c>
      <c r="B406" s="200" t="s">
        <v>695</v>
      </c>
      <c r="C406" s="201" t="s">
        <v>696</v>
      </c>
      <c r="D406" s="202" t="s">
        <v>143</v>
      </c>
      <c r="E406" s="203" t="n">
        <v>22.14134</v>
      </c>
      <c r="F406" s="204"/>
      <c r="G406" s="205" t="n">
        <f aca="false">ROUND(E406*F406,2)</f>
        <v>0</v>
      </c>
      <c r="H406" s="204"/>
      <c r="I406" s="205" t="n">
        <f aca="false">ROUND(E406*H406,2)</f>
        <v>0</v>
      </c>
      <c r="J406" s="204"/>
      <c r="K406" s="205" t="n">
        <f aca="false">ROUND(E406*J406,2)</f>
        <v>0</v>
      </c>
      <c r="L406" s="205" t="n">
        <v>15</v>
      </c>
      <c r="M406" s="205" t="n">
        <f aca="false">G406*(1+L406/100)</f>
        <v>0</v>
      </c>
      <c r="N406" s="205" t="n">
        <v>0</v>
      </c>
      <c r="O406" s="205" t="n">
        <f aca="false">ROUND(E406*N406,2)</f>
        <v>0</v>
      </c>
      <c r="P406" s="205" t="n">
        <v>0</v>
      </c>
      <c r="Q406" s="205" t="n">
        <f aca="false">ROUND(E406*P406,2)</f>
        <v>0</v>
      </c>
      <c r="R406" s="205" t="s">
        <v>257</v>
      </c>
      <c r="S406" s="205" t="s">
        <v>128</v>
      </c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 t="s">
        <v>694</v>
      </c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customFormat="false" ht="12.75" hidden="false" customHeight="false" outlineLevel="1" collapsed="false">
      <c r="A407" s="200" t="n">
        <v>176</v>
      </c>
      <c r="B407" s="200" t="s">
        <v>697</v>
      </c>
      <c r="C407" s="201" t="s">
        <v>698</v>
      </c>
      <c r="D407" s="202" t="s">
        <v>143</v>
      </c>
      <c r="E407" s="203" t="n">
        <v>22.14134</v>
      </c>
      <c r="F407" s="204"/>
      <c r="G407" s="205" t="n">
        <f aca="false">ROUND(E407*F407,2)</f>
        <v>0</v>
      </c>
      <c r="H407" s="204"/>
      <c r="I407" s="205" t="n">
        <f aca="false">ROUND(E407*H407,2)</f>
        <v>0</v>
      </c>
      <c r="J407" s="204"/>
      <c r="K407" s="205" t="n">
        <f aca="false">ROUND(E407*J407,2)</f>
        <v>0</v>
      </c>
      <c r="L407" s="205" t="n">
        <v>15</v>
      </c>
      <c r="M407" s="205" t="n">
        <f aca="false">G407*(1+L407/100)</f>
        <v>0</v>
      </c>
      <c r="N407" s="205" t="n">
        <v>0</v>
      </c>
      <c r="O407" s="205" t="n">
        <f aca="false">ROUND(E407*N407,2)</f>
        <v>0</v>
      </c>
      <c r="P407" s="205" t="n">
        <v>0</v>
      </c>
      <c r="Q407" s="205" t="n">
        <f aca="false">ROUND(E407*P407,2)</f>
        <v>0</v>
      </c>
      <c r="R407" s="205" t="s">
        <v>257</v>
      </c>
      <c r="S407" s="205" t="s">
        <v>128</v>
      </c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 t="s">
        <v>694</v>
      </c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customFormat="false" ht="12.75" hidden="false" customHeight="false" outlineLevel="1" collapsed="false">
      <c r="A408" s="200" t="n">
        <v>177</v>
      </c>
      <c r="B408" s="200" t="s">
        <v>699</v>
      </c>
      <c r="C408" s="201" t="s">
        <v>700</v>
      </c>
      <c r="D408" s="202" t="s">
        <v>143</v>
      </c>
      <c r="E408" s="203" t="n">
        <v>221.4134</v>
      </c>
      <c r="F408" s="204"/>
      <c r="G408" s="205" t="n">
        <f aca="false">ROUND(E408*F408,2)</f>
        <v>0</v>
      </c>
      <c r="H408" s="204"/>
      <c r="I408" s="205" t="n">
        <f aca="false">ROUND(E408*H408,2)</f>
        <v>0</v>
      </c>
      <c r="J408" s="204"/>
      <c r="K408" s="205" t="n">
        <f aca="false">ROUND(E408*J408,2)</f>
        <v>0</v>
      </c>
      <c r="L408" s="205" t="n">
        <v>15</v>
      </c>
      <c r="M408" s="205" t="n">
        <f aca="false">G408*(1+L408/100)</f>
        <v>0</v>
      </c>
      <c r="N408" s="205" t="n">
        <v>0</v>
      </c>
      <c r="O408" s="205" t="n">
        <f aca="false">ROUND(E408*N408,2)</f>
        <v>0</v>
      </c>
      <c r="P408" s="205" t="n">
        <v>0</v>
      </c>
      <c r="Q408" s="205" t="n">
        <f aca="false">ROUND(E408*P408,2)</f>
        <v>0</v>
      </c>
      <c r="R408" s="205" t="s">
        <v>257</v>
      </c>
      <c r="S408" s="205" t="s">
        <v>128</v>
      </c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 t="s">
        <v>694</v>
      </c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customFormat="false" ht="12.75" hidden="false" customHeight="false" outlineLevel="1" collapsed="false">
      <c r="A409" s="200" t="n">
        <v>178</v>
      </c>
      <c r="B409" s="200" t="s">
        <v>701</v>
      </c>
      <c r="C409" s="201" t="s">
        <v>702</v>
      </c>
      <c r="D409" s="202" t="s">
        <v>143</v>
      </c>
      <c r="E409" s="203" t="n">
        <v>44.28268</v>
      </c>
      <c r="F409" s="204"/>
      <c r="G409" s="205" t="n">
        <f aca="false">ROUND(E409*F409,2)</f>
        <v>0</v>
      </c>
      <c r="H409" s="204"/>
      <c r="I409" s="205" t="n">
        <f aca="false">ROUND(E409*H409,2)</f>
        <v>0</v>
      </c>
      <c r="J409" s="204"/>
      <c r="K409" s="205" t="n">
        <f aca="false">ROUND(E409*J409,2)</f>
        <v>0</v>
      </c>
      <c r="L409" s="205" t="n">
        <v>15</v>
      </c>
      <c r="M409" s="205" t="n">
        <f aca="false">G409*(1+L409/100)</f>
        <v>0</v>
      </c>
      <c r="N409" s="205" t="n">
        <v>0</v>
      </c>
      <c r="O409" s="205" t="n">
        <f aca="false">ROUND(E409*N409,2)</f>
        <v>0</v>
      </c>
      <c r="P409" s="205" t="n">
        <v>0</v>
      </c>
      <c r="Q409" s="205" t="n">
        <f aca="false">ROUND(E409*P409,2)</f>
        <v>0</v>
      </c>
      <c r="R409" s="205" t="s">
        <v>257</v>
      </c>
      <c r="S409" s="205" t="s">
        <v>128</v>
      </c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 t="s">
        <v>694</v>
      </c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customFormat="false" ht="12.75" hidden="false" customHeight="false" outlineLevel="1" collapsed="false">
      <c r="A410" s="200" t="n">
        <v>179</v>
      </c>
      <c r="B410" s="200" t="s">
        <v>703</v>
      </c>
      <c r="C410" s="201" t="s">
        <v>704</v>
      </c>
      <c r="D410" s="202" t="s">
        <v>143</v>
      </c>
      <c r="E410" s="203" t="n">
        <v>22.14134</v>
      </c>
      <c r="F410" s="204"/>
      <c r="G410" s="205" t="n">
        <f aca="false">ROUND(E410*F410,2)</f>
        <v>0</v>
      </c>
      <c r="H410" s="204"/>
      <c r="I410" s="205" t="n">
        <f aca="false">ROUND(E410*H410,2)</f>
        <v>0</v>
      </c>
      <c r="J410" s="204"/>
      <c r="K410" s="205" t="n">
        <f aca="false">ROUND(E410*J410,2)</f>
        <v>0</v>
      </c>
      <c r="L410" s="205" t="n">
        <v>15</v>
      </c>
      <c r="M410" s="205" t="n">
        <f aca="false">G410*(1+L410/100)</f>
        <v>0</v>
      </c>
      <c r="N410" s="205" t="n">
        <v>0</v>
      </c>
      <c r="O410" s="205" t="n">
        <f aca="false">ROUND(E410*N410,2)</f>
        <v>0</v>
      </c>
      <c r="P410" s="205" t="n">
        <v>0</v>
      </c>
      <c r="Q410" s="205" t="n">
        <f aca="false">ROUND(E410*P410,2)</f>
        <v>0</v>
      </c>
      <c r="R410" s="205" t="s">
        <v>257</v>
      </c>
      <c r="S410" s="205" t="s">
        <v>128</v>
      </c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 t="s">
        <v>694</v>
      </c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customFormat="false" ht="12.75" hidden="false" customHeight="false" outlineLevel="1" collapsed="false">
      <c r="A411" s="200" t="n">
        <v>180</v>
      </c>
      <c r="B411" s="200" t="s">
        <v>705</v>
      </c>
      <c r="C411" s="201" t="s">
        <v>706</v>
      </c>
      <c r="D411" s="202" t="s">
        <v>143</v>
      </c>
      <c r="E411" s="203" t="n">
        <v>22.14134</v>
      </c>
      <c r="F411" s="204"/>
      <c r="G411" s="205" t="n">
        <f aca="false">ROUND(E411*F411,2)</f>
        <v>0</v>
      </c>
      <c r="H411" s="204"/>
      <c r="I411" s="205" t="n">
        <f aca="false">ROUND(E411*H411,2)</f>
        <v>0</v>
      </c>
      <c r="J411" s="204"/>
      <c r="K411" s="205" t="n">
        <f aca="false">ROUND(E411*J411,2)</f>
        <v>0</v>
      </c>
      <c r="L411" s="205" t="n">
        <v>15</v>
      </c>
      <c r="M411" s="205" t="n">
        <f aca="false">G411*(1+L411/100)</f>
        <v>0</v>
      </c>
      <c r="N411" s="205" t="n">
        <v>0</v>
      </c>
      <c r="O411" s="205" t="n">
        <f aca="false">ROUND(E411*N411,2)</f>
        <v>0</v>
      </c>
      <c r="P411" s="205" t="n">
        <v>0</v>
      </c>
      <c r="Q411" s="205" t="n">
        <f aca="false">ROUND(E411*P411,2)</f>
        <v>0</v>
      </c>
      <c r="R411" s="205"/>
      <c r="S411" s="205" t="s">
        <v>128</v>
      </c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 t="s">
        <v>707</v>
      </c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customFormat="false" ht="12.75" hidden="false" customHeight="false" outlineLevel="0" collapsed="false">
      <c r="A412" s="210" t="s">
        <v>122</v>
      </c>
      <c r="B412" s="210" t="s">
        <v>19</v>
      </c>
      <c r="C412" s="211" t="s">
        <v>20</v>
      </c>
      <c r="D412" s="212"/>
      <c r="E412" s="213"/>
      <c r="F412" s="214"/>
      <c r="G412" s="214" t="n">
        <f aca="false">SUM(G413:G414)</f>
        <v>0</v>
      </c>
      <c r="H412" s="214"/>
      <c r="I412" s="214" t="n">
        <f aca="false">SUM(I413:I414)</f>
        <v>0</v>
      </c>
      <c r="J412" s="214"/>
      <c r="K412" s="214" t="n">
        <f aca="false">SUM(K413:K414)</f>
        <v>0</v>
      </c>
      <c r="L412" s="214"/>
      <c r="M412" s="214" t="n">
        <f aca="false">SUM(M413:M414)</f>
        <v>0</v>
      </c>
      <c r="N412" s="214"/>
      <c r="O412" s="214" t="n">
        <f aca="false">SUM(O413:O414)</f>
        <v>0</v>
      </c>
      <c r="P412" s="214"/>
      <c r="Q412" s="214" t="n">
        <f aca="false">SUM(Q413:Q414)</f>
        <v>0</v>
      </c>
      <c r="R412" s="214"/>
      <c r="S412" s="214"/>
      <c r="AE412" s="0" t="s">
        <v>123</v>
      </c>
    </row>
    <row r="413" customFormat="false" ht="12.75" hidden="false" customHeight="false" outlineLevel="1" collapsed="false">
      <c r="A413" s="200" t="n">
        <v>181</v>
      </c>
      <c r="B413" s="200" t="s">
        <v>708</v>
      </c>
      <c r="C413" s="201" t="s">
        <v>709</v>
      </c>
      <c r="D413" s="202" t="s">
        <v>710</v>
      </c>
      <c r="E413" s="203" t="n">
        <v>1</v>
      </c>
      <c r="F413" s="204"/>
      <c r="G413" s="205" t="n">
        <f aca="false">ROUND(E413*F413,2)</f>
        <v>0</v>
      </c>
      <c r="H413" s="204"/>
      <c r="I413" s="205" t="n">
        <f aca="false">ROUND(E413*H413,2)</f>
        <v>0</v>
      </c>
      <c r="J413" s="204"/>
      <c r="K413" s="205" t="n">
        <f aca="false">ROUND(E413*J413,2)</f>
        <v>0</v>
      </c>
      <c r="L413" s="205" t="n">
        <v>15</v>
      </c>
      <c r="M413" s="205" t="n">
        <f aca="false">G413*(1+L413/100)</f>
        <v>0</v>
      </c>
      <c r="N413" s="205" t="n">
        <v>0</v>
      </c>
      <c r="O413" s="205" t="n">
        <f aca="false">ROUND(E413*N413,2)</f>
        <v>0</v>
      </c>
      <c r="P413" s="205" t="n">
        <v>0</v>
      </c>
      <c r="Q413" s="205" t="n">
        <f aca="false">ROUND(E413*P413,2)</f>
        <v>0</v>
      </c>
      <c r="R413" s="205"/>
      <c r="S413" s="205" t="s">
        <v>128</v>
      </c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 t="s">
        <v>711</v>
      </c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customFormat="false" ht="12.75" hidden="false" customHeight="false" outlineLevel="1" collapsed="false">
      <c r="A414" s="222" t="n">
        <v>182</v>
      </c>
      <c r="B414" s="222" t="s">
        <v>712</v>
      </c>
      <c r="C414" s="223" t="s">
        <v>713</v>
      </c>
      <c r="D414" s="224" t="s">
        <v>710</v>
      </c>
      <c r="E414" s="225" t="n">
        <v>1</v>
      </c>
      <c r="F414" s="226"/>
      <c r="G414" s="227" t="n">
        <f aca="false">ROUND(E414*F414,2)</f>
        <v>0</v>
      </c>
      <c r="H414" s="226"/>
      <c r="I414" s="227" t="n">
        <f aca="false">ROUND(E414*H414,2)</f>
        <v>0</v>
      </c>
      <c r="J414" s="226"/>
      <c r="K414" s="227" t="n">
        <f aca="false">ROUND(E414*J414,2)</f>
        <v>0</v>
      </c>
      <c r="L414" s="227" t="n">
        <v>15</v>
      </c>
      <c r="M414" s="227" t="n">
        <f aca="false">G414*(1+L414/100)</f>
        <v>0</v>
      </c>
      <c r="N414" s="227" t="n">
        <v>0</v>
      </c>
      <c r="O414" s="227" t="n">
        <f aca="false">ROUND(E414*N414,2)</f>
        <v>0</v>
      </c>
      <c r="P414" s="227" t="n">
        <v>0</v>
      </c>
      <c r="Q414" s="227" t="n">
        <f aca="false">ROUND(E414*P414,2)</f>
        <v>0</v>
      </c>
      <c r="R414" s="227"/>
      <c r="S414" s="227" t="s">
        <v>128</v>
      </c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 t="s">
        <v>714</v>
      </c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customFormat="false" ht="12.75" hidden="false" customHeight="false" outlineLevel="0" collapsed="false">
      <c r="A415" s="177"/>
      <c r="B415" s="228"/>
      <c r="C415" s="229"/>
      <c r="D415" s="230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AC415" s="0" t="n">
        <v>15</v>
      </c>
      <c r="AD415" s="0" t="n">
        <v>21</v>
      </c>
    </row>
    <row r="416" customFormat="false" ht="12.75" hidden="false" customHeight="false" outlineLevel="0" collapsed="false">
      <c r="A416" s="231"/>
      <c r="B416" s="232" t="s">
        <v>15</v>
      </c>
      <c r="C416" s="233"/>
      <c r="D416" s="234"/>
      <c r="E416" s="235"/>
      <c r="F416" s="235"/>
      <c r="G416" s="236" t="n">
        <f aca="false">G7+G36+G53+G84+G86+G93+G128+G130+G137+G163+G181+G204+G235+G257+G282+G300+G313+G321+G329+G335+G340+G401+G404+G412</f>
        <v>0</v>
      </c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AC416" s="0" t="n">
        <f aca="false">SUMIF(L7:L414,AC415,G7:G414)</f>
        <v>0</v>
      </c>
      <c r="AD416" s="0" t="n">
        <f aca="false">SUMIF(L7:L414,AD415,G7:G414)</f>
        <v>0</v>
      </c>
      <c r="AE416" s="0" t="s">
        <v>715</v>
      </c>
    </row>
    <row r="417" customFormat="false" ht="12.75" hidden="false" customHeight="false" outlineLevel="0" collapsed="false">
      <c r="A417" s="177"/>
      <c r="B417" s="228"/>
      <c r="C417" s="229"/>
      <c r="D417" s="230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</row>
    <row r="418" customFormat="false" ht="12.75" hidden="false" customHeight="false" outlineLevel="0" collapsed="false">
      <c r="A418" s="177"/>
      <c r="B418" s="228"/>
      <c r="C418" s="229"/>
      <c r="D418" s="230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</row>
    <row r="419" customFormat="false" ht="12.75" hidden="false" customHeight="false" outlineLevel="0" collapsed="false">
      <c r="A419" s="237" t="s">
        <v>716</v>
      </c>
      <c r="B419" s="237"/>
      <c r="C419" s="237"/>
      <c r="D419" s="230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</row>
    <row r="420" customFormat="false" ht="12.75" hidden="false" customHeight="false" outlineLevel="0" collapsed="false">
      <c r="A420" s="238"/>
      <c r="B420" s="238"/>
      <c r="C420" s="238"/>
      <c r="D420" s="238"/>
      <c r="E420" s="238"/>
      <c r="F420" s="238"/>
      <c r="G420" s="238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AE420" s="0" t="s">
        <v>717</v>
      </c>
    </row>
    <row r="421" customFormat="false" ht="12.75" hidden="false" customHeight="false" outlineLevel="0" collapsed="false">
      <c r="A421" s="238"/>
      <c r="B421" s="238"/>
      <c r="C421" s="238"/>
      <c r="D421" s="238"/>
      <c r="E421" s="238"/>
      <c r="F421" s="238"/>
      <c r="G421" s="238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</row>
    <row r="422" customFormat="false" ht="12.75" hidden="false" customHeight="false" outlineLevel="0" collapsed="false">
      <c r="A422" s="238"/>
      <c r="B422" s="238"/>
      <c r="C422" s="238"/>
      <c r="D422" s="238"/>
      <c r="E422" s="238"/>
      <c r="F422" s="238"/>
      <c r="G422" s="238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</row>
    <row r="423" customFormat="false" ht="12.75" hidden="false" customHeight="false" outlineLevel="0" collapsed="false">
      <c r="A423" s="238"/>
      <c r="B423" s="238"/>
      <c r="C423" s="238"/>
      <c r="D423" s="238"/>
      <c r="E423" s="238"/>
      <c r="F423" s="238"/>
      <c r="G423" s="238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</row>
    <row r="424" customFormat="false" ht="12.75" hidden="false" customHeight="false" outlineLevel="0" collapsed="false">
      <c r="A424" s="238"/>
      <c r="B424" s="238"/>
      <c r="C424" s="238"/>
      <c r="D424" s="238"/>
      <c r="E424" s="238"/>
      <c r="F424" s="238"/>
      <c r="G424" s="238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</row>
    <row r="425" customFormat="false" ht="12.75" hidden="false" customHeight="false" outlineLevel="0" collapsed="false">
      <c r="A425" s="177"/>
      <c r="B425" s="228"/>
      <c r="C425" s="229"/>
      <c r="D425" s="230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</row>
    <row r="426" customFormat="false" ht="12.75" hidden="false" customHeight="false" outlineLevel="0" collapsed="false">
      <c r="C426" s="239"/>
      <c r="D426" s="189"/>
      <c r="AE426" s="0" t="s">
        <v>718</v>
      </c>
    </row>
  </sheetData>
  <mergeCells count="6">
    <mergeCell ref="A1:G1"/>
    <mergeCell ref="C2:G2"/>
    <mergeCell ref="C3:G3"/>
    <mergeCell ref="C4:G4"/>
    <mergeCell ref="A419:C419"/>
    <mergeCell ref="A420:G424"/>
  </mergeCells>
  <printOptions headings="false" gridLines="false" gridLinesSet="true" horizontalCentered="false" verticalCentered="false"/>
  <pageMargins left="0.590277777777778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2009-04-08T09:15:50Z</dcterms:created>
  <dc:creator>xx</dc:creator>
  <dc:description/>
  <dc:language>cs-CZ</dc:language>
  <cp:lastModifiedBy/>
  <cp:lastPrinted>2014-02-28T11:52:57Z</cp:lastPrinted>
  <dcterms:modified xsi:type="dcterms:W3CDTF">2018-05-21T10:15:35Z</dcterms:modified>
  <cp:revision>1</cp:revision>
  <dc:subject/>
  <dc:title/>
</cp:coreProperties>
</file>