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2"/>
  </bookViews>
  <sheets>
    <sheet name="REKAPITULACE" sheetId="1" r:id="rId1"/>
    <sheet name="KB_3" sheetId="2" r:id="rId2"/>
    <sheet name="KB_4" sheetId="3" r:id="rId3"/>
    <sheet name="KB_5" sheetId="4" r:id="rId4"/>
    <sheet name="prislusenstvi" sheetId="5" r:id="rId5"/>
    <sheet name="KB_2" sheetId="6" r:id="rId6"/>
  </sheets>
  <externalReferences>
    <externalReference r:id="rId9"/>
  </externalReferences>
  <definedNames>
    <definedName name="_xlnm._FilterDatabase" localSheetId="5" hidden="1">'KB_2'!$A$8:$K$70</definedName>
    <definedName name="_xlnm._FilterDatabase" localSheetId="1" hidden="1">'KB_3'!$A$8:$K$99</definedName>
    <definedName name="_xlnm._FilterDatabase" localSheetId="2" hidden="1">'KB_4'!$A$8:$K$95</definedName>
    <definedName name="_xlnm._FilterDatabase" localSheetId="3" hidden="1">'KB_5'!$A$8:$K$106</definedName>
    <definedName name="_xlnm.Print_Titles" localSheetId="5">'KB_2'!$8:$9</definedName>
    <definedName name="_xlnm.Print_Titles" localSheetId="1">'KB_3'!$8:$9</definedName>
    <definedName name="_xlnm.Print_Titles" localSheetId="2">'KB_4'!$8:$9</definedName>
    <definedName name="_xlnm.Print_Titles" localSheetId="3">'KB_5'!$8:$9</definedName>
  </definedNames>
  <calcPr fullCalcOnLoad="1"/>
</workbook>
</file>

<file path=xl/sharedStrings.xml><?xml version="1.0" encoding="utf-8"?>
<sst xmlns="http://schemas.openxmlformats.org/spreadsheetml/2006/main" count="748" uniqueCount="161">
  <si>
    <t>Obsah: Soupis prací, dodávek a služeb</t>
  </si>
  <si>
    <t>Pořadové</t>
  </si>
  <si>
    <t>Popis položky</t>
  </si>
  <si>
    <t>Měrná</t>
  </si>
  <si>
    <t>Množství</t>
  </si>
  <si>
    <t>Výkaz výměr</t>
  </si>
  <si>
    <t>Jednotková cena</t>
  </si>
  <si>
    <t>Cena</t>
  </si>
  <si>
    <t>Celková cena</t>
  </si>
  <si>
    <t>číslo</t>
  </si>
  <si>
    <t>jednotka</t>
  </si>
  <si>
    <t>DODÁVKA bez DPH</t>
  </si>
  <si>
    <t>MONTÁŽ bez DPH</t>
  </si>
  <si>
    <t>CELKEM bez DPH</t>
  </si>
  <si>
    <t>Položky kamerového bodu</t>
  </si>
  <si>
    <t>ks</t>
  </si>
  <si>
    <t>Technologická skříň pro kamerový bod, polyester, plná dvířka, min. IP65, nástěnné provedení 500x400x200 mm</t>
  </si>
  <si>
    <t>Držák skříně na stožár</t>
  </si>
  <si>
    <t>Zásuvka 230V, 16A, uchycení DIN</t>
  </si>
  <si>
    <t>Lišta DIN, délka 0,5 m</t>
  </si>
  <si>
    <t>Vodič napájecí, nn, pr. 2,5 mm</t>
  </si>
  <si>
    <t>m</t>
  </si>
  <si>
    <t>Kabel napájecí, 3x2,5 mm</t>
  </si>
  <si>
    <t>Svorka DIN 4-vodičová 2,5 mm2</t>
  </si>
  <si>
    <t>Elektroinstalační chránička, pr. 25, pevná, UV odolná</t>
  </si>
  <si>
    <t>Elektroinstalační chránička, pr. 25, ohebná, UV odolná</t>
  </si>
  <si>
    <t>Nerezová páska 16x0,75 mm, balení délka 30 m</t>
  </si>
  <si>
    <t>bal</t>
  </si>
  <si>
    <t>Součet kamerového bodu DODÁVKA:</t>
  </si>
  <si>
    <t>Součet kamerového bodu MONTÁŽ:</t>
  </si>
  <si>
    <t>Položky pro napájení</t>
  </si>
  <si>
    <t>Jistič 230V, 10 A, char. B</t>
  </si>
  <si>
    <t>Jistič 230V, 6 A, char. B</t>
  </si>
  <si>
    <t>Přepěťová ochrana nn, 230V, 16A, st. C</t>
  </si>
  <si>
    <t>Proudový chránič, 230V, Ir 30 mA, DIN</t>
  </si>
  <si>
    <t>m2</t>
  </si>
  <si>
    <t>Výkop Š300xH900 cm</t>
  </si>
  <si>
    <t>Pískové lože</t>
  </si>
  <si>
    <t>m3</t>
  </si>
  <si>
    <t>Ochranná fólie, oranžová, Š20 cm</t>
  </si>
  <si>
    <t>Zához výkopu</t>
  </si>
  <si>
    <t>Zemní ochranná elektroinstalační chránička, pr. 50 mm</t>
  </si>
  <si>
    <t>Hutnění zeminy</t>
  </si>
  <si>
    <t>Odvoz nadbytečné zeminy</t>
  </si>
  <si>
    <t>Součet položek pro napájení DODÁVKA:</t>
  </si>
  <si>
    <t>Součet položek pro napájení MONTÁŽ:</t>
  </si>
  <si>
    <t>Položky pro datovou konektivitu</t>
  </si>
  <si>
    <t>sad</t>
  </si>
  <si>
    <t>Součet položek pro datovou konektivitu DODÁVKA:</t>
  </si>
  <si>
    <t>Součet položek pro datovou konektivitu MONTÁŽ:</t>
  </si>
  <si>
    <t>Ostatní položky</t>
  </si>
  <si>
    <t>Revize nn a zkoušky kamerového bodu</t>
  </si>
  <si>
    <t>Náklady na plošiny a zdvihací prostředky</t>
  </si>
  <si>
    <t>hod</t>
  </si>
  <si>
    <t>Školení obsluhy, údržby</t>
  </si>
  <si>
    <t>Individuální a komplexní zkoušky systému</t>
  </si>
  <si>
    <t>Montážní - výrobní dokumentace, včetně nn rozvodů</t>
  </si>
  <si>
    <t>kpl</t>
  </si>
  <si>
    <t>Dokumentace skutečného provedení stavby</t>
  </si>
  <si>
    <t>Vedlejší náklady, doprava, nakládání s odpady</t>
  </si>
  <si>
    <t>Součet ostatních položek DODÁVKA:</t>
  </si>
  <si>
    <t>Součet ostatních položek MONTÁŽ:</t>
  </si>
  <si>
    <t>CELKEM V KČ BEZ DPH DODÁVKA</t>
  </si>
  <si>
    <t>CELKEM V KČ BEZ DPH MONTÁŽ</t>
  </si>
  <si>
    <t>CELKEM V KČ BEZ DPH</t>
  </si>
  <si>
    <t>CELKEM V KČ S DPH</t>
  </si>
  <si>
    <t>Část</t>
  </si>
  <si>
    <t>Cena bez DPH</t>
  </si>
  <si>
    <t>Cena vč. DPH</t>
  </si>
  <si>
    <t>CENA CELKEM</t>
  </si>
  <si>
    <t>Záložní akumulátor do nap. zdroje, 12V/17 Ah</t>
  </si>
  <si>
    <t>Kabel datový, S/FTP, kat. 6</t>
  </si>
  <si>
    <t>Kabel napájecí, 3x2,5 mn</t>
  </si>
  <si>
    <t xml:space="preserve">Nastavení video streamů, nastavení archivace záznamu, konfiguraci kamery </t>
  </si>
  <si>
    <t>Konektor RJ45</t>
  </si>
  <si>
    <t>Ostatní podružný montážní materiál (šrouby, konektory, svorky, průchodky, ...)</t>
  </si>
  <si>
    <t>_</t>
  </si>
  <si>
    <t>Protahovací drát, 1,5 mm</t>
  </si>
  <si>
    <t>Informační tabule označující monitorovaný prostor s textem "Tento prostor je pod nepřetržitým dohledem kamer městské policie", venkovní provedení, čitelnost min. z 10 m</t>
  </si>
  <si>
    <t>Vodič napájecí, nn, 2,5</t>
  </si>
  <si>
    <t>Napájecí rozvaděč včetně přípojnice a elektroměru v pilířovém provedení, samostatně stojící, polyester</t>
  </si>
  <si>
    <t>Řezání asfaltu + podkladového betonu</t>
  </si>
  <si>
    <t>Bourání asfaltového povrchu (chodníku)</t>
  </si>
  <si>
    <t>Obnovení nosné a ložní vrstvy pro asfaltový koberec</t>
  </si>
  <si>
    <t>Pokládka litého asfaltu (chodník)</t>
  </si>
  <si>
    <t>Zatravnění</t>
  </si>
  <si>
    <t>Odvoz nadbytečné zeminy a suti</t>
  </si>
  <si>
    <t>Betonový základ pro samosatatně stojící rozvaděč</t>
  </si>
  <si>
    <t>Zemní chránička pro zafouknutí mikrotrubiček a optické kabeláže, HDPE 40/33</t>
  </si>
  <si>
    <t>Optické vlákno, OS1, G657</t>
  </si>
  <si>
    <t>Optický svár</t>
  </si>
  <si>
    <t>Mikrotrubička 10/8</t>
  </si>
  <si>
    <t>Certifikační měření optického vlákna</t>
  </si>
  <si>
    <t>Optická spojka s odbočkou, určená pro kabelové komory (4 vlákna)</t>
  </si>
  <si>
    <t>Napájecí kabel nn, zemní, 3x4</t>
  </si>
  <si>
    <t>Kácení náletové zeleně včetně prořezání větví stromů</t>
  </si>
  <si>
    <t>Původní cena ze žádosti</t>
  </si>
  <si>
    <t>Základový beton pro stožár</t>
  </si>
  <si>
    <t>Zemní práce spojené s instalací stožáru, včetně odvozu zeminy</t>
  </si>
  <si>
    <t>Stožár pro kamerový bod, výška 6 m, vetknutý, povrch pozink</t>
  </si>
  <si>
    <t>Napájecí zdroj, 230V/24V DC, 6 A, vlastní kryt IP30, inteligentní dobíječ akumulátorů, pro instalaci do netemperovaného prostředí</t>
  </si>
  <si>
    <t>Zemnící vodič, CY 10</t>
  </si>
  <si>
    <t>Rozdíl oproti žádosti</t>
  </si>
  <si>
    <t>Optický kabel, venkovní provedení, 8 vláken, OS1, G657, referenční typ MiDia</t>
  </si>
  <si>
    <t>Mediakonvertor, 1x SC/APC, OS1, WDM, 1x RJ45 100 Mbps, stand alone, napájení 24V DC</t>
  </si>
  <si>
    <t>SFP modul, WDM, 1x SC/APC, OS1, do stávajícího switche HP5800 24G SFP, 100 Mbps</t>
  </si>
  <si>
    <t>Optický patch cord, SC/APC-SC/APC, 1 vlákno, OS1, 0,5 m</t>
  </si>
  <si>
    <t>Optický patch cord, SC/APC-SC/APC, 1 vlákno, OS1, 5 m</t>
  </si>
  <si>
    <t>Optická kazeta s držákem svárů a prostorem pro 4 SC/APC konektory (4 vlákna)</t>
  </si>
  <si>
    <t>Optická spojka SC/APC-SC/APC</t>
  </si>
  <si>
    <t>Pigtail SC/APC, 0,5 m</t>
  </si>
  <si>
    <t xml:space="preserve">Část: Nový kamerový bod KB3 – Nádraží ČD </t>
  </si>
  <si>
    <t>Akce: Rozšíření městského kamerového dohledového systému – Domažlice, IV. etapa</t>
  </si>
  <si>
    <t>Akce:</t>
  </si>
  <si>
    <t>Rozšíření městského kamerového dohledového systému – Domažlice, IV. Etapa</t>
  </si>
  <si>
    <t>Obsah:</t>
  </si>
  <si>
    <t>Soupis prací, dodávek a služeb</t>
  </si>
  <si>
    <t>Část:</t>
  </si>
  <si>
    <t>Monitory, grafické karty pro dohledové pracoviště Městské policie</t>
  </si>
  <si>
    <t>Pořadové číslo</t>
  </si>
  <si>
    <t>Popis</t>
  </si>
  <si>
    <t>Jednotková cena bez DPH</t>
  </si>
  <si>
    <t xml:space="preserve">Ks, m </t>
  </si>
  <si>
    <t>Celkem bez DPH</t>
  </si>
  <si>
    <t>% DPH</t>
  </si>
  <si>
    <t>DPH (celkem)</t>
  </si>
  <si>
    <t>Celkem s DPH</t>
  </si>
  <si>
    <t>materiál</t>
  </si>
  <si>
    <t>držák Držák TV 32-55'' / 81-140 cm do VESA 400x400, sklopný a otočný</t>
  </si>
  <si>
    <t xml:space="preserve">DVI kabel 10m - video kabel </t>
  </si>
  <si>
    <t>Revize, Oživení a nastavení systému, Zaškolení obsluhy</t>
  </si>
  <si>
    <t>Práce</t>
  </si>
  <si>
    <t xml:space="preserve">Doprava </t>
  </si>
  <si>
    <t xml:space="preserve">Konfigurace systému a nastavení </t>
  </si>
  <si>
    <t>Celkem</t>
  </si>
  <si>
    <t>Výložník pro montáž konzole stožár</t>
  </si>
  <si>
    <t>Technologická skříň pro kamerový bod, polyester, plná dvířka, min. IP65,500x400x200 mm</t>
  </si>
  <si>
    <t>MikroTik RouterBOARD RBSXTG-5HPacD</t>
  </si>
  <si>
    <t xml:space="preserve">LED monitor PELCO PMCL655-50" (127cm) FULLHD </t>
  </si>
  <si>
    <t>Asus Geforce GTX 1080 ,8GB,GDDR5X</t>
  </si>
  <si>
    <t>IP PTZ auto dome kamera, full HD, 1080p, 30 sn./s, napájení PoE nebo 24 V/AC/DC, dvounásobný video stream, venkovní provedení - podrobná specifikace viz Technická zpráva</t>
  </si>
  <si>
    <t>Licence pro integraci kamery do stávajícího SW GSC</t>
  </si>
  <si>
    <t>Rozšíření městského kamerového dohledového systému - Domažlice, IV. etapa</t>
  </si>
  <si>
    <t>označení</t>
  </si>
  <si>
    <t>KB3</t>
  </si>
  <si>
    <t>Kamerový bod – Masarykova ulice, Nádraží ČD</t>
  </si>
  <si>
    <t>KB4</t>
  </si>
  <si>
    <t>Kamerový bod - ul. Švabinského x Prokopa Velikého</t>
  </si>
  <si>
    <t>KB5</t>
  </si>
  <si>
    <t>Kamerový bod – ul. Benešova x Erbenova x Mánesova</t>
  </si>
  <si>
    <t>Pracovní stanice Městské Policie - monitory a příslušenství</t>
  </si>
  <si>
    <t>MP</t>
  </si>
  <si>
    <t>KB2</t>
  </si>
  <si>
    <t>Část: Nový kamerový bod KB5 – Benešova-Erbenova-Mánesova</t>
  </si>
  <si>
    <t>Část: Nový kamerový bod KB4 – Penny, ul. Švabinského, Prokopa Velikého</t>
  </si>
  <si>
    <t>Část: Nový kamerový bod KB2 – Kostelní-Školní</t>
  </si>
  <si>
    <t>Kamerový bod - ul. Kostelní x Školní</t>
  </si>
  <si>
    <t>Obsah: Projekční rozpočet - Rekapitulace KB2 - KB5, příslušenství</t>
  </si>
  <si>
    <t>Pozn.: bod KB</t>
  </si>
  <si>
    <t>geometrické zaměření skutečného provedení stavby (kabelová vedení)</t>
  </si>
  <si>
    <t>Ovládací Joystick KBD300A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</si>
</sst>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#,##0&quot; Kč&quot;"/>
  </numFmts>
  <fonts count="56">
    <font>
      <sz val="11"/>
      <color indexed="8"/>
      <name val="Calibri"/>
      <family val="2"/>
    </font>
    <font>
      <sz val="10"/>
      <name val="Arial CE"/>
      <family val="0"/>
    </font>
    <font>
      <b/>
      <i/>
      <sz val="14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b/>
      <sz val="12"/>
      <color indexed="60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46"/>
      <name val="Arial CE"/>
      <family val="2"/>
    </font>
    <font>
      <b/>
      <sz val="10"/>
      <color indexed="42"/>
      <name val="Arial CE"/>
      <family val="2"/>
    </font>
    <font>
      <sz val="10"/>
      <color indexed="4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47"/>
      <name val="Arial CE"/>
      <family val="2"/>
    </font>
    <font>
      <b/>
      <sz val="10"/>
      <color indexed="45"/>
      <name val="Arial CE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" fillId="0" borderId="0" applyProtection="0">
      <alignment/>
    </xf>
    <xf numFmtId="0" fontId="47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1" fontId="2" fillId="0" borderId="0" xfId="45" applyNumberFormat="1" applyFont="1" applyFill="1" applyBorder="1" applyAlignment="1">
      <alignment horizontal="centerContinuous"/>
    </xf>
    <xf numFmtId="0" fontId="1" fillId="0" borderId="0" xfId="45" applyFont="1" applyFill="1" applyAlignment="1">
      <alignment horizontal="left" vertical="top" wrapText="1"/>
    </xf>
    <xf numFmtId="1" fontId="3" fillId="0" borderId="10" xfId="45" applyNumberFormat="1" applyFont="1" applyFill="1" applyBorder="1" applyAlignment="1" applyProtection="1">
      <alignment vertical="top"/>
      <protection locked="0"/>
    </xf>
    <xf numFmtId="0" fontId="1" fillId="0" borderId="0" xfId="45" applyFont="1" applyFill="1" applyAlignment="1">
      <alignment horizontal="left" vertical="top"/>
    </xf>
    <xf numFmtId="1" fontId="1" fillId="0" borderId="11" xfId="45" applyNumberFormat="1" applyFont="1" applyFill="1" applyBorder="1" applyAlignment="1">
      <alignment horizontal="center" vertical="top" wrapText="1"/>
    </xf>
    <xf numFmtId="1" fontId="4" fillId="0" borderId="0" xfId="45" applyNumberFormat="1" applyFont="1" applyFill="1" applyBorder="1" applyAlignment="1" applyProtection="1">
      <alignment horizontal="left" vertical="top"/>
      <protection locked="0"/>
    </xf>
    <xf numFmtId="1" fontId="4" fillId="0" borderId="12" xfId="45" applyNumberFormat="1" applyFont="1" applyFill="1" applyBorder="1" applyAlignment="1" applyProtection="1">
      <alignment horizontal="left" vertical="top"/>
      <protection locked="0"/>
    </xf>
    <xf numFmtId="1" fontId="4" fillId="0" borderId="0" xfId="45" applyNumberFormat="1" applyFont="1" applyFill="1" applyBorder="1" applyAlignment="1">
      <alignment horizontal="left" vertical="top"/>
    </xf>
    <xf numFmtId="1" fontId="5" fillId="32" borderId="13" xfId="45" applyNumberFormat="1" applyFont="1" applyFill="1" applyBorder="1" applyAlignment="1">
      <alignment horizontal="center" vertical="top" wrapText="1"/>
    </xf>
    <xf numFmtId="1" fontId="5" fillId="32" borderId="13" xfId="45" applyNumberFormat="1" applyFont="1" applyFill="1" applyBorder="1" applyAlignment="1">
      <alignment horizontal="center" vertical="top" wrapText="1"/>
    </xf>
    <xf numFmtId="0" fontId="5" fillId="0" borderId="0" xfId="45" applyFont="1" applyAlignment="1">
      <alignment horizontal="center" vertical="top" wrapText="1"/>
    </xf>
    <xf numFmtId="1" fontId="5" fillId="32" borderId="14" xfId="45" applyNumberFormat="1" applyFont="1" applyFill="1" applyBorder="1" applyAlignment="1">
      <alignment horizontal="center" vertical="center" wrapText="1"/>
    </xf>
    <xf numFmtId="1" fontId="5" fillId="32" borderId="14" xfId="45" applyNumberFormat="1" applyFont="1" applyFill="1" applyBorder="1" applyAlignment="1">
      <alignment horizontal="center" vertical="center" wrapText="1"/>
    </xf>
    <xf numFmtId="49" fontId="5" fillId="0" borderId="0" xfId="45" applyNumberFormat="1" applyFont="1" applyFill="1" applyAlignment="1">
      <alignment horizontal="center" vertical="top" wrapText="1"/>
    </xf>
    <xf numFmtId="1" fontId="5" fillId="0" borderId="0" xfId="45" applyNumberFormat="1" applyFont="1" applyFill="1" applyBorder="1" applyAlignment="1">
      <alignment horizontal="center" vertical="center" wrapText="1"/>
    </xf>
    <xf numFmtId="49" fontId="1" fillId="0" borderId="0" xfId="45" applyNumberFormat="1" applyFont="1" applyFill="1" applyAlignment="1">
      <alignment horizontal="left" vertical="top" wrapText="1"/>
    </xf>
    <xf numFmtId="0" fontId="5" fillId="5" borderId="15" xfId="45" applyFont="1" applyFill="1" applyBorder="1" applyAlignment="1">
      <alignment horizontal="centerContinuous"/>
    </xf>
    <xf numFmtId="0" fontId="5" fillId="5" borderId="15" xfId="45" applyFont="1" applyFill="1" applyBorder="1" applyAlignment="1">
      <alignment horizontal="center"/>
    </xf>
    <xf numFmtId="8" fontId="5" fillId="5" borderId="15" xfId="45" applyNumberFormat="1" applyFont="1" applyFill="1" applyBorder="1" applyAlignment="1">
      <alignment horizontal="center" vertical="center"/>
    </xf>
    <xf numFmtId="0" fontId="1" fillId="0" borderId="0" xfId="45" applyFont="1">
      <alignment/>
    </xf>
    <xf numFmtId="8" fontId="5" fillId="5" borderId="15" xfId="45" applyNumberFormat="1" applyFont="1" applyFill="1" applyBorder="1" applyAlignment="1">
      <alignment horizontal="centerContinuous" vertical="center"/>
    </xf>
    <xf numFmtId="1" fontId="1" fillId="0" borderId="16" xfId="45" applyNumberFormat="1" applyFont="1" applyBorder="1" applyAlignment="1">
      <alignment horizontal="center" vertical="center"/>
    </xf>
    <xf numFmtId="1" fontId="1" fillId="0" borderId="16" xfId="45" applyNumberFormat="1" applyFont="1" applyBorder="1" applyAlignment="1">
      <alignment horizontal="left" vertical="center" wrapText="1"/>
    </xf>
    <xf numFmtId="1" fontId="1" fillId="0" borderId="16" xfId="45" applyNumberFormat="1" applyFont="1" applyBorder="1" applyAlignment="1">
      <alignment horizontal="center"/>
    </xf>
    <xf numFmtId="1" fontId="1" fillId="0" borderId="16" xfId="45" applyNumberFormat="1" applyFont="1" applyBorder="1" applyAlignment="1">
      <alignment horizontal="left" wrapText="1"/>
    </xf>
    <xf numFmtId="8" fontId="1" fillId="0" borderId="16" xfId="45" applyNumberFormat="1" applyFont="1" applyBorder="1" applyAlignment="1">
      <alignment horizontal="right"/>
    </xf>
    <xf numFmtId="1" fontId="1" fillId="0" borderId="16" xfId="45" applyNumberFormat="1" applyFont="1" applyBorder="1" applyAlignment="1">
      <alignment horizontal="center" vertical="top"/>
    </xf>
    <xf numFmtId="1" fontId="1" fillId="0" borderId="16" xfId="45" applyNumberFormat="1" applyFont="1" applyBorder="1" applyAlignment="1">
      <alignment horizontal="left" vertical="center"/>
    </xf>
    <xf numFmtId="164" fontId="1" fillId="0" borderId="16" xfId="45" applyNumberFormat="1" applyFont="1" applyBorder="1" applyAlignment="1">
      <alignment horizontal="center"/>
    </xf>
    <xf numFmtId="1" fontId="1" fillId="0" borderId="15" xfId="45" applyNumberFormat="1" applyFont="1" applyBorder="1" applyAlignment="1">
      <alignment horizontal="center" vertical="top"/>
    </xf>
    <xf numFmtId="1" fontId="1" fillId="0" borderId="15" xfId="45" applyNumberFormat="1" applyFont="1" applyBorder="1" applyAlignment="1">
      <alignment horizontal="left" vertical="center"/>
    </xf>
    <xf numFmtId="1" fontId="1" fillId="0" borderId="15" xfId="45" applyNumberFormat="1" applyFont="1" applyBorder="1" applyAlignment="1">
      <alignment horizontal="center"/>
    </xf>
    <xf numFmtId="8" fontId="1" fillId="0" borderId="15" xfId="45" applyNumberFormat="1" applyFont="1" applyBorder="1" applyAlignment="1">
      <alignment horizontal="right"/>
    </xf>
    <xf numFmtId="1" fontId="5" fillId="5" borderId="17" xfId="45" applyNumberFormat="1" applyFont="1" applyFill="1" applyBorder="1" applyAlignment="1">
      <alignment horizontal="left" vertical="top"/>
    </xf>
    <xf numFmtId="1" fontId="5" fillId="5" borderId="15" xfId="45" applyNumberFormat="1" applyFont="1" applyFill="1" applyBorder="1" applyAlignment="1">
      <alignment horizontal="left" vertical="center"/>
    </xf>
    <xf numFmtId="1" fontId="5" fillId="5" borderId="15" xfId="45" applyNumberFormat="1" applyFont="1" applyFill="1" applyBorder="1" applyAlignment="1">
      <alignment horizontal="left"/>
    </xf>
    <xf numFmtId="8" fontId="5" fillId="5" borderId="15" xfId="45" applyNumberFormat="1" applyFont="1" applyFill="1" applyBorder="1" applyAlignment="1">
      <alignment horizontal="right"/>
    </xf>
    <xf numFmtId="0" fontId="1" fillId="0" borderId="0" xfId="45" applyFont="1" applyAlignment="1">
      <alignment horizontal="left" vertical="top" wrapText="1"/>
    </xf>
    <xf numFmtId="1" fontId="1" fillId="0" borderId="18" xfId="45" applyNumberFormat="1" applyFont="1" applyBorder="1" applyAlignment="1">
      <alignment horizontal="center" vertical="top"/>
    </xf>
    <xf numFmtId="1" fontId="1" fillId="0" borderId="18" xfId="45" applyNumberFormat="1" applyFont="1" applyBorder="1" applyAlignment="1">
      <alignment horizontal="left" vertical="center"/>
    </xf>
    <xf numFmtId="1" fontId="1" fillId="0" borderId="18" xfId="45" applyNumberFormat="1" applyFont="1" applyBorder="1" applyAlignment="1">
      <alignment horizontal="center"/>
    </xf>
    <xf numFmtId="8" fontId="1" fillId="0" borderId="18" xfId="45" applyNumberFormat="1" applyFont="1" applyBorder="1" applyAlignment="1">
      <alignment horizontal="right"/>
    </xf>
    <xf numFmtId="0" fontId="5" fillId="33" borderId="17" xfId="45" applyFont="1" applyFill="1" applyBorder="1" applyAlignment="1">
      <alignment horizontal="centerContinuous" vertical="top"/>
    </xf>
    <xf numFmtId="0" fontId="5" fillId="33" borderId="15" xfId="45" applyFont="1" applyFill="1" applyBorder="1" applyAlignment="1">
      <alignment horizontal="centerContinuous" vertical="center"/>
    </xf>
    <xf numFmtId="0" fontId="5" fillId="33" borderId="15" xfId="45" applyFont="1" applyFill="1" applyBorder="1" applyAlignment="1">
      <alignment horizontal="centerContinuous"/>
    </xf>
    <xf numFmtId="0" fontId="5" fillId="33" borderId="15" xfId="45" applyFont="1" applyFill="1" applyBorder="1" applyAlignment="1">
      <alignment horizontal="center"/>
    </xf>
    <xf numFmtId="8" fontId="5" fillId="33" borderId="15" xfId="45" applyNumberFormat="1" applyFont="1" applyFill="1" applyBorder="1" applyAlignment="1">
      <alignment horizontal="center"/>
    </xf>
    <xf numFmtId="1" fontId="5" fillId="33" borderId="17" xfId="45" applyNumberFormat="1" applyFont="1" applyFill="1" applyBorder="1" applyAlignment="1">
      <alignment horizontal="left" vertical="top"/>
    </xf>
    <xf numFmtId="1" fontId="5" fillId="33" borderId="15" xfId="45" applyNumberFormat="1" applyFont="1" applyFill="1" applyBorder="1" applyAlignment="1">
      <alignment horizontal="left" vertical="center"/>
    </xf>
    <xf numFmtId="1" fontId="5" fillId="33" borderId="15" xfId="45" applyNumberFormat="1" applyFont="1" applyFill="1" applyBorder="1" applyAlignment="1">
      <alignment horizontal="left"/>
    </xf>
    <xf numFmtId="8" fontId="5" fillId="33" borderId="15" xfId="45" applyNumberFormat="1" applyFont="1" applyFill="1" applyBorder="1" applyAlignment="1">
      <alignment horizontal="right"/>
    </xf>
    <xf numFmtId="1" fontId="1" fillId="0" borderId="0" xfId="45" applyNumberFormat="1" applyFont="1" applyFill="1" applyAlignment="1">
      <alignment horizontal="center" vertical="top" wrapText="1"/>
    </xf>
    <xf numFmtId="1" fontId="1" fillId="0" borderId="0" xfId="45" applyNumberFormat="1" applyFont="1" applyFill="1" applyAlignment="1">
      <alignment horizontal="left" vertical="center" wrapText="1"/>
    </xf>
    <xf numFmtId="1" fontId="1" fillId="0" borderId="0" xfId="45" applyNumberFormat="1" applyFont="1" applyFill="1" applyAlignment="1">
      <alignment horizontal="center" wrapText="1"/>
    </xf>
    <xf numFmtId="8" fontId="1" fillId="0" borderId="0" xfId="45" applyNumberFormat="1" applyFont="1" applyFill="1" applyAlignment="1">
      <alignment horizontal="right" wrapText="1"/>
    </xf>
    <xf numFmtId="0" fontId="5" fillId="4" borderId="17" xfId="45" applyFont="1" applyFill="1" applyBorder="1" applyAlignment="1">
      <alignment horizontal="centerContinuous" vertical="top"/>
    </xf>
    <xf numFmtId="0" fontId="5" fillId="4" borderId="15" xfId="45" applyFont="1" applyFill="1" applyBorder="1" applyAlignment="1">
      <alignment horizontal="centerContinuous" vertical="center"/>
    </xf>
    <xf numFmtId="0" fontId="5" fillId="4" borderId="15" xfId="45" applyFont="1" applyFill="1" applyBorder="1" applyAlignment="1">
      <alignment horizontal="center"/>
    </xf>
    <xf numFmtId="8" fontId="5" fillId="4" borderId="15" xfId="45" applyNumberFormat="1" applyFont="1" applyFill="1" applyBorder="1" applyAlignment="1">
      <alignment horizontal="center"/>
    </xf>
    <xf numFmtId="1" fontId="5" fillId="4" borderId="17" xfId="45" applyNumberFormat="1" applyFont="1" applyFill="1" applyBorder="1" applyAlignment="1">
      <alignment horizontal="left" vertical="top"/>
    </xf>
    <xf numFmtId="1" fontId="5" fillId="4" borderId="15" xfId="45" applyNumberFormat="1" applyFont="1" applyFill="1" applyBorder="1" applyAlignment="1">
      <alignment horizontal="left" vertical="center"/>
    </xf>
    <xf numFmtId="1" fontId="5" fillId="4" borderId="15" xfId="45" applyNumberFormat="1" applyFont="1" applyFill="1" applyBorder="1" applyAlignment="1">
      <alignment horizontal="left"/>
    </xf>
    <xf numFmtId="8" fontId="5" fillId="4" borderId="15" xfId="45" applyNumberFormat="1" applyFont="1" applyFill="1" applyBorder="1" applyAlignment="1">
      <alignment horizontal="right"/>
    </xf>
    <xf numFmtId="0" fontId="5" fillId="3" borderId="17" xfId="45" applyFont="1" applyFill="1" applyBorder="1" applyAlignment="1">
      <alignment horizontal="centerContinuous" vertical="top"/>
    </xf>
    <xf numFmtId="0" fontId="5" fillId="3" borderId="15" xfId="45" applyFont="1" applyFill="1" applyBorder="1" applyAlignment="1">
      <alignment horizontal="centerContinuous" vertical="center"/>
    </xf>
    <xf numFmtId="0" fontId="5" fillId="3" borderId="15" xfId="45" applyFont="1" applyFill="1" applyBorder="1" applyAlignment="1">
      <alignment horizontal="center"/>
    </xf>
    <xf numFmtId="8" fontId="5" fillId="3" borderId="15" xfId="45" applyNumberFormat="1" applyFont="1" applyFill="1" applyBorder="1" applyAlignment="1">
      <alignment horizontal="center"/>
    </xf>
    <xf numFmtId="1" fontId="5" fillId="3" borderId="17" xfId="45" applyNumberFormat="1" applyFont="1" applyFill="1" applyBorder="1" applyAlignment="1">
      <alignment horizontal="left" vertical="center"/>
    </xf>
    <xf numFmtId="1" fontId="5" fillId="3" borderId="15" xfId="45" applyNumberFormat="1" applyFont="1" applyFill="1" applyBorder="1" applyAlignment="1">
      <alignment horizontal="left" vertical="center"/>
    </xf>
    <xf numFmtId="1" fontId="5" fillId="3" borderId="15" xfId="45" applyNumberFormat="1" applyFont="1" applyFill="1" applyBorder="1" applyAlignment="1">
      <alignment horizontal="left"/>
    </xf>
    <xf numFmtId="8" fontId="5" fillId="3" borderId="15" xfId="45" applyNumberFormat="1" applyFont="1" applyFill="1" applyBorder="1" applyAlignment="1">
      <alignment horizontal="right"/>
    </xf>
    <xf numFmtId="1" fontId="5" fillId="3" borderId="15" xfId="45" applyNumberFormat="1" applyFont="1" applyFill="1" applyBorder="1" applyAlignment="1">
      <alignment horizontal="left" vertical="top"/>
    </xf>
    <xf numFmtId="49" fontId="6" fillId="34" borderId="15" xfId="45" applyNumberFormat="1" applyFont="1" applyFill="1" applyBorder="1" applyAlignment="1">
      <alignment horizontal="left" vertical="center"/>
    </xf>
    <xf numFmtId="1" fontId="1" fillId="34" borderId="15" xfId="45" applyNumberFormat="1" applyFont="1" applyFill="1" applyBorder="1" applyAlignment="1">
      <alignment horizontal="center" vertical="center" wrapText="1"/>
    </xf>
    <xf numFmtId="1" fontId="1" fillId="34" borderId="15" xfId="45" applyNumberFormat="1" applyFont="1" applyFill="1" applyBorder="1" applyAlignment="1">
      <alignment horizontal="center" wrapText="1"/>
    </xf>
    <xf numFmtId="8" fontId="1" fillId="34" borderId="15" xfId="45" applyNumberFormat="1" applyFont="1" applyFill="1" applyBorder="1" applyAlignment="1">
      <alignment horizontal="right" wrapText="1"/>
    </xf>
    <xf numFmtId="49" fontId="7" fillId="34" borderId="15" xfId="45" applyNumberFormat="1" applyFont="1" applyFill="1" applyBorder="1" applyAlignment="1">
      <alignment horizontal="left" vertical="center"/>
    </xf>
    <xf numFmtId="8" fontId="5" fillId="34" borderId="15" xfId="45" applyNumberFormat="1" applyFont="1" applyFill="1" applyBorder="1" applyAlignment="1">
      <alignment horizontal="right" wrapText="1"/>
    </xf>
    <xf numFmtId="1" fontId="2" fillId="0" borderId="0" xfId="45" applyNumberFormat="1" applyFont="1" applyFill="1" applyBorder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/>
    </xf>
    <xf numFmtId="8" fontId="9" fillId="0" borderId="16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right"/>
    </xf>
    <xf numFmtId="8" fontId="9" fillId="4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5" fontId="9" fillId="0" borderId="0" xfId="0" applyNumberFormat="1" applyFont="1" applyAlignment="1">
      <alignment/>
    </xf>
    <xf numFmtId="6" fontId="9" fillId="0" borderId="0" xfId="0" applyNumberFormat="1" applyFont="1" applyAlignment="1">
      <alignment/>
    </xf>
    <xf numFmtId="0" fontId="10" fillId="5" borderId="15" xfId="45" applyFont="1" applyFill="1" applyBorder="1" applyAlignment="1">
      <alignment horizontal="center"/>
    </xf>
    <xf numFmtId="1" fontId="13" fillId="0" borderId="0" xfId="45" applyNumberFormat="1" applyFont="1" applyFill="1" applyBorder="1" applyAlignment="1">
      <alignment horizontal="center" vertical="center" wrapText="1"/>
    </xf>
    <xf numFmtId="1" fontId="14" fillId="0" borderId="18" xfId="45" applyNumberFormat="1" applyFont="1" applyBorder="1" applyAlignment="1">
      <alignment horizontal="center"/>
    </xf>
    <xf numFmtId="1" fontId="14" fillId="0" borderId="15" xfId="45" applyNumberFormat="1" applyFont="1" applyBorder="1" applyAlignment="1">
      <alignment horizontal="center"/>
    </xf>
    <xf numFmtId="1" fontId="14" fillId="0" borderId="0" xfId="45" applyNumberFormat="1" applyFont="1" applyFill="1" applyAlignment="1">
      <alignment horizontal="center" wrapText="1"/>
    </xf>
    <xf numFmtId="0" fontId="15" fillId="33" borderId="15" xfId="45" applyFont="1" applyFill="1" applyBorder="1" applyAlignment="1">
      <alignment horizontal="centerContinuous"/>
    </xf>
    <xf numFmtId="1" fontId="15" fillId="33" borderId="15" xfId="45" applyNumberFormat="1" applyFont="1" applyFill="1" applyBorder="1" applyAlignment="1">
      <alignment horizontal="left"/>
    </xf>
    <xf numFmtId="0" fontId="11" fillId="4" borderId="15" xfId="45" applyFont="1" applyFill="1" applyBorder="1" applyAlignment="1">
      <alignment horizontal="center"/>
    </xf>
    <xf numFmtId="1" fontId="11" fillId="4" borderId="15" xfId="45" applyNumberFormat="1" applyFont="1" applyFill="1" applyBorder="1" applyAlignment="1">
      <alignment horizontal="left"/>
    </xf>
    <xf numFmtId="0" fontId="16" fillId="3" borderId="15" xfId="45" applyFont="1" applyFill="1" applyBorder="1" applyAlignment="1">
      <alignment horizontal="center"/>
    </xf>
    <xf numFmtId="1" fontId="16" fillId="3" borderId="15" xfId="45" applyNumberFormat="1" applyFont="1" applyFill="1" applyBorder="1" applyAlignment="1">
      <alignment horizontal="left"/>
    </xf>
    <xf numFmtId="1" fontId="12" fillId="34" borderId="15" xfId="45" applyNumberFormat="1" applyFont="1" applyFill="1" applyBorder="1" applyAlignment="1">
      <alignment horizontal="center" wrapText="1"/>
    </xf>
    <xf numFmtId="1" fontId="12" fillId="0" borderId="0" xfId="45" applyNumberFormat="1" applyFont="1" applyFill="1" applyAlignment="1">
      <alignment horizontal="center" vertical="top" wrapText="1"/>
    </xf>
    <xf numFmtId="2" fontId="1" fillId="0" borderId="16" xfId="45" applyNumberFormat="1" applyFont="1" applyBorder="1" applyAlignment="1">
      <alignment horizontal="center"/>
    </xf>
    <xf numFmtId="6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right"/>
    </xf>
    <xf numFmtId="8" fontId="9" fillId="0" borderId="0" xfId="0" applyNumberFormat="1" applyFont="1" applyAlignment="1">
      <alignment/>
    </xf>
    <xf numFmtId="8" fontId="1" fillId="0" borderId="0" xfId="45" applyNumberFormat="1" applyFont="1">
      <alignment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9" fillId="0" borderId="0" xfId="0" applyFont="1" applyBorder="1" applyAlignment="1">
      <alignment/>
    </xf>
    <xf numFmtId="8" fontId="9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0" fillId="0" borderId="0" xfId="0" applyAlignment="1" applyProtection="1">
      <alignment horizontal="left" vertical="top" wrapText="1"/>
      <protection/>
    </xf>
    <xf numFmtId="1" fontId="2" fillId="0" borderId="0" xfId="45" applyNumberFormat="1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nos\dokumenty_pavlina\PROJEKTY_KOMPLET_2017\JESLE%20Rekonstrukce\VR_2017_vybaveni\podklady_MEPRO_aktual_10042017\DZR%20vybaven&#237;%20objektu%2004_2017\specifikace%20a%20v&#253;kaz%20v&#253;m&#283;r%20DZR%20vybave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ást B návrh roz"/>
    </sheetNames>
    <sheetDataSet>
      <sheetData sheetId="0">
        <row r="90">
          <cell r="C90" t="str">
            <v>Odkazy v zadávací dokumentaci na jednotlivá obchodní jména a zvláštní označení výrobků a obchodních názvů materiálů popisují a specifikují podmínky požadovaného plnění s tím, že zadavatel připouští i jiná kvalitativně a technicky obdobná řešení za podmínk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0.00390625" style="81" customWidth="1"/>
    <col min="2" max="2" width="58.8515625" style="81" bestFit="1" customWidth="1"/>
    <col min="3" max="4" width="20.7109375" style="81" customWidth="1"/>
    <col min="5" max="5" width="16.28125" style="81" bestFit="1" customWidth="1"/>
    <col min="6" max="16384" width="9.140625" style="81" customWidth="1"/>
  </cols>
  <sheetData>
    <row r="1" spans="1:4" s="2" customFormat="1" ht="18.75">
      <c r="A1" s="79" t="s">
        <v>142</v>
      </c>
      <c r="B1" s="1"/>
      <c r="C1" s="1"/>
      <c r="D1" s="1"/>
    </row>
    <row r="2" spans="1:4" s="4" customFormat="1" ht="12.75">
      <c r="A2" s="3"/>
      <c r="B2" s="3"/>
      <c r="C2" s="3"/>
      <c r="D2" s="3"/>
    </row>
    <row r="3" spans="1:4" s="2" customFormat="1" ht="13.5" thickBot="1">
      <c r="A3" s="5"/>
      <c r="B3" s="5"/>
      <c r="C3" s="5"/>
      <c r="D3" s="5"/>
    </row>
    <row r="4" spans="1:4" s="2" customFormat="1" ht="15.75" thickTop="1">
      <c r="A4" s="6" t="s">
        <v>112</v>
      </c>
      <c r="B4" s="6"/>
      <c r="C4" s="6"/>
      <c r="D4" s="6"/>
    </row>
    <row r="5" spans="1:4" s="2" customFormat="1" ht="15">
      <c r="A5" s="6" t="s">
        <v>157</v>
      </c>
      <c r="B5" s="6"/>
      <c r="C5" s="6"/>
      <c r="D5" s="6"/>
    </row>
    <row r="6" spans="1:4" s="2" customFormat="1" ht="15.75" thickBot="1">
      <c r="A6" s="7"/>
      <c r="B6" s="7"/>
      <c r="C6" s="7"/>
      <c r="D6" s="7"/>
    </row>
    <row r="7" spans="1:4" s="2" customFormat="1" ht="15.75" thickTop="1">
      <c r="A7" s="8"/>
      <c r="B7" s="8"/>
      <c r="C7" s="8"/>
      <c r="D7" s="8"/>
    </row>
    <row r="8" spans="1:4" ht="15">
      <c r="A8" s="80" t="s">
        <v>143</v>
      </c>
      <c r="B8" s="80" t="s">
        <v>66</v>
      </c>
      <c r="C8" s="80" t="s">
        <v>67</v>
      </c>
      <c r="D8" s="80" t="s">
        <v>68</v>
      </c>
    </row>
    <row r="9" spans="1:4" ht="14.25">
      <c r="A9" s="82" t="s">
        <v>144</v>
      </c>
      <c r="B9" s="83" t="s">
        <v>145</v>
      </c>
      <c r="C9" s="84">
        <f>KB_3!H98</f>
        <v>0</v>
      </c>
      <c r="D9" s="84">
        <f>KB_3!H99</f>
        <v>0</v>
      </c>
    </row>
    <row r="10" spans="1:4" ht="14.25">
      <c r="A10" s="82" t="s">
        <v>146</v>
      </c>
      <c r="B10" s="83" t="s">
        <v>147</v>
      </c>
      <c r="C10" s="84">
        <f>KB_4!H94</f>
        <v>0</v>
      </c>
      <c r="D10" s="84">
        <f>KB_4!H95</f>
        <v>0</v>
      </c>
    </row>
    <row r="11" spans="1:4" ht="14.25">
      <c r="A11" s="82" t="s">
        <v>148</v>
      </c>
      <c r="B11" s="83" t="s">
        <v>149</v>
      </c>
      <c r="C11" s="84">
        <f>KB_5!H105</f>
        <v>0</v>
      </c>
      <c r="D11" s="84">
        <f>KB_5!H106</f>
        <v>0</v>
      </c>
    </row>
    <row r="12" spans="1:4" ht="14.25">
      <c r="A12" s="82" t="s">
        <v>151</v>
      </c>
      <c r="B12" s="83" t="s">
        <v>150</v>
      </c>
      <c r="C12" s="84">
        <f>prislusenstvi!E19</f>
        <v>0</v>
      </c>
      <c r="D12" s="84">
        <f>prislusenstvi!H19</f>
        <v>0</v>
      </c>
    </row>
    <row r="13" spans="1:4" ht="14.25">
      <c r="A13" s="82" t="s">
        <v>152</v>
      </c>
      <c r="B13" s="83" t="s">
        <v>156</v>
      </c>
      <c r="C13" s="84">
        <f>KB_2!H69</f>
        <v>0</v>
      </c>
      <c r="D13" s="84">
        <f>KB_2!H70</f>
        <v>0</v>
      </c>
    </row>
    <row r="14" spans="1:4" ht="14.25">
      <c r="A14" s="85"/>
      <c r="B14" s="113"/>
      <c r="C14" s="114"/>
      <c r="D14" s="114"/>
    </row>
    <row r="15" spans="1:4" ht="14.25">
      <c r="A15" s="85"/>
      <c r="B15" s="113"/>
      <c r="C15" s="114"/>
      <c r="D15" s="114"/>
    </row>
    <row r="16" spans="1:4" ht="14.25">
      <c r="A16" s="85"/>
      <c r="B16" s="113"/>
      <c r="C16" s="114"/>
      <c r="D16" s="114"/>
    </row>
    <row r="17" spans="1:5" ht="14.25">
      <c r="A17" s="85"/>
      <c r="B17" s="86" t="s">
        <v>69</v>
      </c>
      <c r="C17" s="87">
        <f>SUM(C9:C13)</f>
        <v>0</v>
      </c>
      <c r="D17" s="87">
        <f>SUM(D9:D13)</f>
        <v>0</v>
      </c>
      <c r="E17" s="107"/>
    </row>
    <row r="18" spans="2:4" ht="14.25" hidden="1">
      <c r="B18" s="88" t="s">
        <v>96</v>
      </c>
      <c r="C18" s="89"/>
      <c r="D18" s="89" t="e">
        <f>#REF!</f>
        <v>#REF!</v>
      </c>
    </row>
    <row r="19" spans="2:4" ht="15" hidden="1">
      <c r="B19" s="106" t="s">
        <v>102</v>
      </c>
      <c r="C19" s="90"/>
      <c r="D19" s="105" t="e">
        <f>D18-D17</f>
        <v>#REF!</v>
      </c>
    </row>
    <row r="22" ht="14.25">
      <c r="B22" s="81" t="s">
        <v>158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82">
      <selection activeCell="F88" sqref="F88"/>
    </sheetView>
  </sheetViews>
  <sheetFormatPr defaultColWidth="9.140625" defaultRowHeight="15"/>
  <cols>
    <col min="1" max="1" width="11.57421875" style="52" customWidth="1"/>
    <col min="2" max="2" width="55.8515625" style="52" customWidth="1"/>
    <col min="3" max="3" width="13.421875" style="52" bestFit="1" customWidth="1"/>
    <col min="4" max="4" width="11.57421875" style="52" customWidth="1"/>
    <col min="5" max="5" width="21.140625" style="52" hidden="1" customWidth="1"/>
    <col min="6" max="8" width="18.7109375" style="52" customWidth="1"/>
    <col min="9" max="9" width="15.57421875" style="2" hidden="1" customWidth="1"/>
    <col min="10" max="11" width="18.7109375" style="52" hidden="1" customWidth="1"/>
    <col min="12" max="12" width="27.57421875" style="2" customWidth="1"/>
    <col min="13" max="13" width="9.140625" style="2" customWidth="1"/>
    <col min="14" max="14" width="16.00390625" style="2" customWidth="1"/>
    <col min="15" max="16384" width="9.140625" style="2" customWidth="1"/>
  </cols>
  <sheetData>
    <row r="1" spans="1:11" ht="18.75">
      <c r="A1" s="79" t="s">
        <v>142</v>
      </c>
      <c r="B1" s="1"/>
      <c r="C1" s="1"/>
      <c r="D1" s="1"/>
      <c r="E1" s="1"/>
      <c r="F1" s="1"/>
      <c r="G1" s="1"/>
      <c r="H1" s="1"/>
      <c r="J1" s="1"/>
      <c r="K1" s="1"/>
    </row>
    <row r="2" spans="1:11" s="4" customFormat="1" ht="3" customHeight="1">
      <c r="A2" s="3"/>
      <c r="B2" s="3"/>
      <c r="C2" s="3"/>
      <c r="D2" s="3"/>
      <c r="E2" s="3"/>
      <c r="F2" s="3"/>
      <c r="G2" s="3"/>
      <c r="H2" s="3"/>
      <c r="J2" s="3"/>
      <c r="K2" s="3"/>
    </row>
    <row r="3" spans="1:11" ht="9" customHeight="1" thickBot="1">
      <c r="A3" s="5"/>
      <c r="B3" s="5"/>
      <c r="C3" s="5"/>
      <c r="D3" s="5"/>
      <c r="E3" s="5"/>
      <c r="F3" s="5"/>
      <c r="G3" s="5"/>
      <c r="H3" s="5"/>
      <c r="J3" s="5"/>
      <c r="K3" s="5"/>
    </row>
    <row r="4" spans="1:11" ht="15.75" thickTop="1">
      <c r="A4" s="6" t="s">
        <v>112</v>
      </c>
      <c r="B4" s="6"/>
      <c r="C4" s="6"/>
      <c r="D4" s="6"/>
      <c r="E4" s="6"/>
      <c r="F4" s="6"/>
      <c r="G4" s="6"/>
      <c r="H4" s="6"/>
      <c r="J4" s="6"/>
      <c r="K4" s="6"/>
    </row>
    <row r="5" spans="1:11" ht="15">
      <c r="A5" s="6" t="s">
        <v>0</v>
      </c>
      <c r="B5" s="6"/>
      <c r="C5" s="6"/>
      <c r="D5" s="6"/>
      <c r="E5" s="6"/>
      <c r="F5" s="6"/>
      <c r="G5" s="6"/>
      <c r="H5" s="6"/>
      <c r="J5" s="6"/>
      <c r="K5" s="6"/>
    </row>
    <row r="6" spans="1:11" ht="17.25" customHeight="1" thickBot="1">
      <c r="A6" s="7" t="s">
        <v>111</v>
      </c>
      <c r="B6" s="7"/>
      <c r="C6" s="7"/>
      <c r="D6" s="7"/>
      <c r="E6" s="7"/>
      <c r="F6" s="7"/>
      <c r="G6" s="7"/>
      <c r="H6" s="7"/>
      <c r="J6" s="7"/>
      <c r="K6" s="7"/>
    </row>
    <row r="7" spans="1:11" ht="10.5" customHeight="1" thickTop="1">
      <c r="A7" s="8"/>
      <c r="B7" s="8"/>
      <c r="C7" s="8"/>
      <c r="D7" s="8"/>
      <c r="E7" s="8"/>
      <c r="F7" s="8"/>
      <c r="G7" s="8"/>
      <c r="H7" s="8"/>
      <c r="J7" s="8"/>
      <c r="K7" s="8"/>
    </row>
    <row r="8" spans="1:11" s="11" customFormat="1" ht="12.75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10" t="s">
        <v>6</v>
      </c>
      <c r="G8" s="10" t="s">
        <v>6</v>
      </c>
      <c r="H8" s="10" t="s">
        <v>7</v>
      </c>
      <c r="J8" s="10" t="s">
        <v>8</v>
      </c>
      <c r="K8" s="10" t="s">
        <v>8</v>
      </c>
    </row>
    <row r="9" spans="1:11" s="14" customFormat="1" ht="13.5" thickBot="1">
      <c r="A9" s="12" t="s">
        <v>9</v>
      </c>
      <c r="B9" s="12"/>
      <c r="C9" s="12" t="s">
        <v>10</v>
      </c>
      <c r="D9" s="12"/>
      <c r="E9" s="12"/>
      <c r="F9" s="13" t="s">
        <v>11</v>
      </c>
      <c r="G9" s="13" t="s">
        <v>12</v>
      </c>
      <c r="H9" s="13" t="s">
        <v>13</v>
      </c>
      <c r="J9" s="13" t="s">
        <v>11</v>
      </c>
      <c r="K9" s="13" t="s">
        <v>12</v>
      </c>
    </row>
    <row r="10" spans="1:11" s="16" customFormat="1" ht="13.5" thickTop="1">
      <c r="A10" s="15"/>
      <c r="B10" s="15"/>
      <c r="C10" s="15"/>
      <c r="D10" s="92" t="s">
        <v>76</v>
      </c>
      <c r="E10" s="15"/>
      <c r="F10" s="15"/>
      <c r="G10" s="15"/>
      <c r="H10" s="15"/>
      <c r="J10" s="15"/>
      <c r="K10" s="15"/>
    </row>
    <row r="11" spans="1:11" s="20" customFormat="1" ht="12.75">
      <c r="A11" s="17" t="s">
        <v>14</v>
      </c>
      <c r="B11" s="17"/>
      <c r="C11" s="17"/>
      <c r="D11" s="91" t="s">
        <v>76</v>
      </c>
      <c r="E11" s="18"/>
      <c r="F11" s="19"/>
      <c r="G11" s="19"/>
      <c r="H11" s="19"/>
      <c r="J11" s="21"/>
      <c r="K11" s="21"/>
    </row>
    <row r="12" spans="1:11" s="20" customFormat="1" ht="38.25">
      <c r="A12" s="22">
        <v>1</v>
      </c>
      <c r="B12" s="23" t="s">
        <v>140</v>
      </c>
      <c r="C12" s="24" t="s">
        <v>15</v>
      </c>
      <c r="D12" s="24">
        <v>1</v>
      </c>
      <c r="E12" s="25"/>
      <c r="F12" s="26">
        <v>0</v>
      </c>
      <c r="G12" s="26">
        <v>0</v>
      </c>
      <c r="H12" s="26">
        <f>(F12+G12)*D12</f>
        <v>0</v>
      </c>
      <c r="I12" s="108"/>
      <c r="J12" s="26">
        <f>F12*D12</f>
        <v>0</v>
      </c>
      <c r="K12" s="26">
        <f>G12*D12</f>
        <v>0</v>
      </c>
    </row>
    <row r="13" spans="1:11" s="20" customFormat="1" ht="12.75">
      <c r="A13" s="27">
        <f>A12+1</f>
        <v>2</v>
      </c>
      <c r="B13" s="23" t="s">
        <v>135</v>
      </c>
      <c r="C13" s="24" t="s">
        <v>15</v>
      </c>
      <c r="D13" s="24">
        <v>1</v>
      </c>
      <c r="E13" s="25"/>
      <c r="F13" s="26">
        <v>0</v>
      </c>
      <c r="G13" s="26">
        <v>0</v>
      </c>
      <c r="H13" s="26">
        <f aca="true" t="shared" si="0" ref="H13:H28">(F13+G13)*D13</f>
        <v>0</v>
      </c>
      <c r="I13" s="108"/>
      <c r="J13" s="26">
        <f aca="true" t="shared" si="1" ref="J13:J28">F13*D13</f>
        <v>0</v>
      </c>
      <c r="K13" s="26">
        <f aca="true" t="shared" si="2" ref="K13:K28">G13*D13</f>
        <v>0</v>
      </c>
    </row>
    <row r="14" spans="1:11" s="20" customFormat="1" ht="25.5">
      <c r="A14" s="27">
        <f aca="true" t="shared" si="3" ref="A14:A28">A13+1</f>
        <v>3</v>
      </c>
      <c r="B14" s="23" t="s">
        <v>100</v>
      </c>
      <c r="C14" s="24" t="s">
        <v>15</v>
      </c>
      <c r="D14" s="24">
        <v>1</v>
      </c>
      <c r="E14" s="25"/>
      <c r="F14" s="26">
        <v>0</v>
      </c>
      <c r="G14" s="26">
        <v>0</v>
      </c>
      <c r="H14" s="26">
        <f t="shared" si="0"/>
        <v>0</v>
      </c>
      <c r="I14" s="108"/>
      <c r="J14" s="26">
        <f t="shared" si="1"/>
        <v>0</v>
      </c>
      <c r="K14" s="26">
        <f t="shared" si="2"/>
        <v>0</v>
      </c>
    </row>
    <row r="15" spans="1:11" s="20" customFormat="1" ht="12.75">
      <c r="A15" s="27">
        <f t="shared" si="3"/>
        <v>4</v>
      </c>
      <c r="B15" s="23" t="s">
        <v>70</v>
      </c>
      <c r="C15" s="24" t="s">
        <v>15</v>
      </c>
      <c r="D15" s="24">
        <v>2</v>
      </c>
      <c r="E15" s="25"/>
      <c r="F15" s="26">
        <v>0</v>
      </c>
      <c r="G15" s="26">
        <v>0</v>
      </c>
      <c r="H15" s="26">
        <f t="shared" si="0"/>
        <v>0</v>
      </c>
      <c r="I15" s="108"/>
      <c r="J15" s="26">
        <f t="shared" si="1"/>
        <v>0</v>
      </c>
      <c r="K15" s="26">
        <f t="shared" si="2"/>
        <v>0</v>
      </c>
    </row>
    <row r="16" spans="1:11" s="20" customFormat="1" ht="25.5">
      <c r="A16" s="27">
        <f t="shared" si="3"/>
        <v>5</v>
      </c>
      <c r="B16" s="23" t="s">
        <v>16</v>
      </c>
      <c r="C16" s="24" t="s">
        <v>15</v>
      </c>
      <c r="D16" s="24">
        <v>1</v>
      </c>
      <c r="E16" s="25"/>
      <c r="F16" s="26">
        <v>0</v>
      </c>
      <c r="G16" s="26">
        <v>0</v>
      </c>
      <c r="H16" s="26">
        <f t="shared" si="0"/>
        <v>0</v>
      </c>
      <c r="I16" s="108"/>
      <c r="J16" s="26">
        <f t="shared" si="1"/>
        <v>0</v>
      </c>
      <c r="K16" s="26">
        <f t="shared" si="2"/>
        <v>0</v>
      </c>
    </row>
    <row r="17" spans="1:11" s="20" customFormat="1" ht="12.75">
      <c r="A17" s="27">
        <f t="shared" si="3"/>
        <v>6</v>
      </c>
      <c r="B17" s="23" t="s">
        <v>17</v>
      </c>
      <c r="C17" s="24" t="s">
        <v>15</v>
      </c>
      <c r="D17" s="24">
        <v>1</v>
      </c>
      <c r="E17" s="25"/>
      <c r="F17" s="26">
        <v>0</v>
      </c>
      <c r="G17" s="26">
        <v>0</v>
      </c>
      <c r="H17" s="26">
        <f t="shared" si="0"/>
        <v>0</v>
      </c>
      <c r="I17" s="108"/>
      <c r="J17" s="26">
        <f t="shared" si="1"/>
        <v>0</v>
      </c>
      <c r="K17" s="26">
        <f t="shared" si="2"/>
        <v>0</v>
      </c>
    </row>
    <row r="18" spans="1:11" s="20" customFormat="1" ht="12.75">
      <c r="A18" s="27">
        <f t="shared" si="3"/>
        <v>7</v>
      </c>
      <c r="B18" s="23" t="s">
        <v>18</v>
      </c>
      <c r="C18" s="24" t="s">
        <v>15</v>
      </c>
      <c r="D18" s="24">
        <v>1</v>
      </c>
      <c r="E18" s="25"/>
      <c r="F18" s="26">
        <v>0</v>
      </c>
      <c r="G18" s="26">
        <v>0</v>
      </c>
      <c r="H18" s="26">
        <f t="shared" si="0"/>
        <v>0</v>
      </c>
      <c r="I18" s="108"/>
      <c r="J18" s="26">
        <f t="shared" si="1"/>
        <v>0</v>
      </c>
      <c r="K18" s="26">
        <f t="shared" si="2"/>
        <v>0</v>
      </c>
    </row>
    <row r="19" spans="1:11" s="20" customFormat="1" ht="12.75">
      <c r="A19" s="27">
        <f t="shared" si="3"/>
        <v>8</v>
      </c>
      <c r="B19" s="23" t="s">
        <v>19</v>
      </c>
      <c r="C19" s="24" t="s">
        <v>15</v>
      </c>
      <c r="D19" s="24">
        <v>1</v>
      </c>
      <c r="E19" s="25"/>
      <c r="F19" s="26">
        <v>0</v>
      </c>
      <c r="G19" s="26">
        <v>0</v>
      </c>
      <c r="H19" s="26">
        <f t="shared" si="0"/>
        <v>0</v>
      </c>
      <c r="I19" s="108"/>
      <c r="J19" s="26">
        <f t="shared" si="1"/>
        <v>0</v>
      </c>
      <c r="K19" s="26">
        <f t="shared" si="2"/>
        <v>0</v>
      </c>
    </row>
    <row r="20" spans="1:11" s="20" customFormat="1" ht="12.75">
      <c r="A20" s="27">
        <f t="shared" si="3"/>
        <v>9</v>
      </c>
      <c r="B20" s="23" t="s">
        <v>79</v>
      </c>
      <c r="C20" s="24" t="s">
        <v>21</v>
      </c>
      <c r="D20" s="24">
        <v>5</v>
      </c>
      <c r="E20" s="25"/>
      <c r="F20" s="26">
        <v>0</v>
      </c>
      <c r="G20" s="26">
        <v>0</v>
      </c>
      <c r="H20" s="26">
        <f t="shared" si="0"/>
        <v>0</v>
      </c>
      <c r="I20" s="108"/>
      <c r="J20" s="26">
        <f t="shared" si="1"/>
        <v>0</v>
      </c>
      <c r="K20" s="26">
        <f t="shared" si="2"/>
        <v>0</v>
      </c>
    </row>
    <row r="21" spans="1:11" s="20" customFormat="1" ht="12.75">
      <c r="A21" s="27">
        <f t="shared" si="3"/>
        <v>10</v>
      </c>
      <c r="B21" s="23" t="s">
        <v>71</v>
      </c>
      <c r="C21" s="24" t="s">
        <v>21</v>
      </c>
      <c r="D21" s="24">
        <v>5</v>
      </c>
      <c r="E21" s="25"/>
      <c r="F21" s="26">
        <v>0</v>
      </c>
      <c r="G21" s="26">
        <v>0</v>
      </c>
      <c r="H21" s="26">
        <f t="shared" si="0"/>
        <v>0</v>
      </c>
      <c r="I21" s="108"/>
      <c r="J21" s="26">
        <f t="shared" si="1"/>
        <v>0</v>
      </c>
      <c r="K21" s="26">
        <f t="shared" si="2"/>
        <v>0</v>
      </c>
    </row>
    <row r="22" spans="1:11" s="20" customFormat="1" ht="12.75">
      <c r="A22" s="27">
        <f t="shared" si="3"/>
        <v>11</v>
      </c>
      <c r="B22" s="23" t="s">
        <v>72</v>
      </c>
      <c r="C22" s="24" t="s">
        <v>21</v>
      </c>
      <c r="D22" s="24">
        <v>5</v>
      </c>
      <c r="E22" s="25"/>
      <c r="F22" s="26">
        <v>0</v>
      </c>
      <c r="G22" s="26">
        <v>0</v>
      </c>
      <c r="H22" s="26">
        <f t="shared" si="0"/>
        <v>0</v>
      </c>
      <c r="I22" s="108"/>
      <c r="J22" s="26">
        <f t="shared" si="1"/>
        <v>0</v>
      </c>
      <c r="K22" s="26">
        <f t="shared" si="2"/>
        <v>0</v>
      </c>
    </row>
    <row r="23" spans="1:11" s="20" customFormat="1" ht="12.75">
      <c r="A23" s="27">
        <f t="shared" si="3"/>
        <v>12</v>
      </c>
      <c r="B23" s="23" t="s">
        <v>23</v>
      </c>
      <c r="C23" s="24" t="s">
        <v>15</v>
      </c>
      <c r="D23" s="24">
        <v>6</v>
      </c>
      <c r="E23" s="25"/>
      <c r="F23" s="26">
        <v>0</v>
      </c>
      <c r="G23" s="26">
        <v>0</v>
      </c>
      <c r="H23" s="26">
        <f t="shared" si="0"/>
        <v>0</v>
      </c>
      <c r="I23" s="108"/>
      <c r="J23" s="26">
        <f t="shared" si="1"/>
        <v>0</v>
      </c>
      <c r="K23" s="26">
        <f t="shared" si="2"/>
        <v>0</v>
      </c>
    </row>
    <row r="24" spans="1:11" s="20" customFormat="1" ht="12.75">
      <c r="A24" s="27">
        <f t="shared" si="3"/>
        <v>13</v>
      </c>
      <c r="B24" s="28" t="s">
        <v>24</v>
      </c>
      <c r="C24" s="24" t="s">
        <v>21</v>
      </c>
      <c r="D24" s="24">
        <v>10</v>
      </c>
      <c r="E24" s="25"/>
      <c r="F24" s="26">
        <v>0</v>
      </c>
      <c r="G24" s="26">
        <v>0</v>
      </c>
      <c r="H24" s="26">
        <f t="shared" si="0"/>
        <v>0</v>
      </c>
      <c r="I24" s="108"/>
      <c r="J24" s="26">
        <f t="shared" si="1"/>
        <v>0</v>
      </c>
      <c r="K24" s="26">
        <f t="shared" si="2"/>
        <v>0</v>
      </c>
    </row>
    <row r="25" spans="1:11" s="20" customFormat="1" ht="12.75">
      <c r="A25" s="27">
        <f t="shared" si="3"/>
        <v>14</v>
      </c>
      <c r="B25" s="28" t="s">
        <v>25</v>
      </c>
      <c r="C25" s="24" t="s">
        <v>21</v>
      </c>
      <c r="D25" s="24">
        <v>5</v>
      </c>
      <c r="E25" s="25"/>
      <c r="F25" s="26">
        <v>0</v>
      </c>
      <c r="G25" s="26">
        <v>0</v>
      </c>
      <c r="H25" s="26">
        <f t="shared" si="0"/>
        <v>0</v>
      </c>
      <c r="I25" s="108"/>
      <c r="J25" s="26">
        <f t="shared" si="1"/>
        <v>0</v>
      </c>
      <c r="K25" s="26">
        <f t="shared" si="2"/>
        <v>0</v>
      </c>
    </row>
    <row r="26" spans="1:11" s="20" customFormat="1" ht="12.75">
      <c r="A26" s="27">
        <f t="shared" si="3"/>
        <v>15</v>
      </c>
      <c r="B26" s="28" t="s">
        <v>77</v>
      </c>
      <c r="C26" s="24" t="s">
        <v>21</v>
      </c>
      <c r="D26" s="24">
        <v>10</v>
      </c>
      <c r="E26" s="25"/>
      <c r="F26" s="26">
        <v>0</v>
      </c>
      <c r="G26" s="26">
        <v>0</v>
      </c>
      <c r="H26" s="26">
        <f t="shared" si="0"/>
        <v>0</v>
      </c>
      <c r="I26" s="108"/>
      <c r="J26" s="26">
        <f t="shared" si="1"/>
        <v>0</v>
      </c>
      <c r="K26" s="26">
        <f t="shared" si="2"/>
        <v>0</v>
      </c>
    </row>
    <row r="27" spans="1:11" s="20" customFormat="1" ht="12.75">
      <c r="A27" s="27">
        <f t="shared" si="3"/>
        <v>16</v>
      </c>
      <c r="B27" s="28" t="s">
        <v>26</v>
      </c>
      <c r="C27" s="24" t="s">
        <v>27</v>
      </c>
      <c r="D27" s="29">
        <v>1</v>
      </c>
      <c r="E27" s="25"/>
      <c r="F27" s="26">
        <v>0</v>
      </c>
      <c r="G27" s="26">
        <v>0</v>
      </c>
      <c r="H27" s="26">
        <f t="shared" si="0"/>
        <v>0</v>
      </c>
      <c r="I27" s="108"/>
      <c r="J27" s="26">
        <f t="shared" si="1"/>
        <v>0</v>
      </c>
      <c r="K27" s="26">
        <f t="shared" si="2"/>
        <v>0</v>
      </c>
    </row>
    <row r="28" spans="1:11" s="20" customFormat="1" ht="12.75">
      <c r="A28" s="27">
        <f t="shared" si="3"/>
        <v>17</v>
      </c>
      <c r="B28" s="28" t="s">
        <v>141</v>
      </c>
      <c r="C28" s="24" t="s">
        <v>15</v>
      </c>
      <c r="D28" s="24">
        <f>D12</f>
        <v>1</v>
      </c>
      <c r="E28" s="25"/>
      <c r="F28" s="26">
        <v>0</v>
      </c>
      <c r="G28" s="26">
        <v>0</v>
      </c>
      <c r="H28" s="26">
        <f t="shared" si="0"/>
        <v>0</v>
      </c>
      <c r="I28" s="108"/>
      <c r="J28" s="26">
        <f t="shared" si="1"/>
        <v>0</v>
      </c>
      <c r="K28" s="26">
        <f t="shared" si="2"/>
        <v>0</v>
      </c>
    </row>
    <row r="29" spans="1:11" s="20" customFormat="1" ht="12.75">
      <c r="A29" s="30"/>
      <c r="B29" s="31"/>
      <c r="C29" s="32"/>
      <c r="D29" s="32"/>
      <c r="E29" s="32"/>
      <c r="F29" s="33"/>
      <c r="G29" s="33"/>
      <c r="H29" s="33"/>
      <c r="I29" s="108"/>
      <c r="J29" s="33"/>
      <c r="K29" s="33"/>
    </row>
    <row r="30" spans="1:11" s="38" customFormat="1" ht="12.75">
      <c r="A30" s="34" t="s">
        <v>28</v>
      </c>
      <c r="B30" s="35"/>
      <c r="C30" s="36"/>
      <c r="D30" s="91" t="s">
        <v>76</v>
      </c>
      <c r="E30" s="36"/>
      <c r="F30" s="37"/>
      <c r="G30" s="37"/>
      <c r="H30" s="37">
        <f>J30</f>
        <v>0</v>
      </c>
      <c r="I30" s="108"/>
      <c r="J30" s="37">
        <f>SUM(J12:J28)</f>
        <v>0</v>
      </c>
      <c r="K30" s="37"/>
    </row>
    <row r="31" spans="1:11" s="38" customFormat="1" ht="12.75">
      <c r="A31" s="34" t="s">
        <v>29</v>
      </c>
      <c r="B31" s="35"/>
      <c r="C31" s="36"/>
      <c r="D31" s="91" t="s">
        <v>76</v>
      </c>
      <c r="E31" s="36"/>
      <c r="F31" s="37"/>
      <c r="G31" s="37"/>
      <c r="H31" s="37">
        <f>K31</f>
        <v>0</v>
      </c>
      <c r="I31" s="108"/>
      <c r="J31" s="37"/>
      <c r="K31" s="37">
        <f>SUM(K12:K28)</f>
        <v>0</v>
      </c>
    </row>
    <row r="32" spans="1:11" s="20" customFormat="1" ht="12.75">
      <c r="A32" s="39"/>
      <c r="B32" s="40"/>
      <c r="C32" s="41"/>
      <c r="D32" s="93" t="s">
        <v>76</v>
      </c>
      <c r="E32" s="41"/>
      <c r="F32" s="42"/>
      <c r="G32" s="42"/>
      <c r="H32" s="42"/>
      <c r="I32" s="108"/>
      <c r="J32" s="42"/>
      <c r="K32" s="42"/>
    </row>
    <row r="33" spans="1:11" s="38" customFormat="1" ht="12.75">
      <c r="A33" s="43" t="s">
        <v>30</v>
      </c>
      <c r="B33" s="44"/>
      <c r="C33" s="45"/>
      <c r="D33" s="96" t="s">
        <v>76</v>
      </c>
      <c r="E33" s="46"/>
      <c r="F33" s="47"/>
      <c r="G33" s="47"/>
      <c r="H33" s="47"/>
      <c r="I33" s="108"/>
      <c r="J33" s="47"/>
      <c r="K33" s="47"/>
    </row>
    <row r="34" spans="1:11" s="38" customFormat="1" ht="12.75">
      <c r="A34" s="22">
        <f>A28+1</f>
        <v>18</v>
      </c>
      <c r="B34" s="23"/>
      <c r="C34" s="24"/>
      <c r="D34" s="24"/>
      <c r="E34" s="24"/>
      <c r="F34" s="26"/>
      <c r="G34" s="26"/>
      <c r="H34" s="26"/>
      <c r="I34" s="108"/>
      <c r="J34" s="26">
        <f>F34*D34</f>
        <v>0</v>
      </c>
      <c r="K34" s="26">
        <f>G34*D34</f>
        <v>0</v>
      </c>
    </row>
    <row r="35" spans="1:11" s="38" customFormat="1" ht="12.75">
      <c r="A35" s="22">
        <f>A34+1</f>
        <v>19</v>
      </c>
      <c r="B35" s="23"/>
      <c r="C35" s="24"/>
      <c r="D35" s="29"/>
      <c r="E35" s="24"/>
      <c r="F35" s="26"/>
      <c r="G35" s="26"/>
      <c r="H35" s="26"/>
      <c r="I35" s="108"/>
      <c r="J35" s="26">
        <f aca="true" t="shared" si="4" ref="J35:J53">F35*D35</f>
        <v>0</v>
      </c>
      <c r="K35" s="26">
        <f aca="true" t="shared" si="5" ref="K35:K53">G35*D35</f>
        <v>0</v>
      </c>
    </row>
    <row r="36" spans="1:11" s="38" customFormat="1" ht="12.75">
      <c r="A36" s="22">
        <f aca="true" t="shared" si="6" ref="A36:A53">A35+1</f>
        <v>20</v>
      </c>
      <c r="B36" s="28" t="s">
        <v>31</v>
      </c>
      <c r="C36" s="24" t="s">
        <v>15</v>
      </c>
      <c r="D36" s="24">
        <v>2</v>
      </c>
      <c r="E36" s="24"/>
      <c r="F36" s="26">
        <v>0</v>
      </c>
      <c r="G36" s="26">
        <v>0</v>
      </c>
      <c r="H36" s="26">
        <f aca="true" t="shared" si="7" ref="H36:H53">(F36+G36)*D36</f>
        <v>0</v>
      </c>
      <c r="I36" s="108"/>
      <c r="J36" s="26">
        <f t="shared" si="4"/>
        <v>0</v>
      </c>
      <c r="K36" s="26">
        <f t="shared" si="5"/>
        <v>0</v>
      </c>
    </row>
    <row r="37" spans="1:11" s="38" customFormat="1" ht="12.75">
      <c r="A37" s="22">
        <f t="shared" si="6"/>
        <v>21</v>
      </c>
      <c r="B37" s="28" t="s">
        <v>32</v>
      </c>
      <c r="C37" s="24" t="s">
        <v>15</v>
      </c>
      <c r="D37" s="24">
        <v>2</v>
      </c>
      <c r="E37" s="24"/>
      <c r="F37" s="26">
        <v>0</v>
      </c>
      <c r="G37" s="26">
        <v>0</v>
      </c>
      <c r="H37" s="26">
        <f t="shared" si="7"/>
        <v>0</v>
      </c>
      <c r="I37" s="108"/>
      <c r="J37" s="26">
        <f t="shared" si="4"/>
        <v>0</v>
      </c>
      <c r="K37" s="26">
        <f t="shared" si="5"/>
        <v>0</v>
      </c>
    </row>
    <row r="38" spans="1:11" s="38" customFormat="1" ht="12.75">
      <c r="A38" s="22">
        <f t="shared" si="6"/>
        <v>22</v>
      </c>
      <c r="B38" s="28" t="s">
        <v>33</v>
      </c>
      <c r="C38" s="24" t="s">
        <v>15</v>
      </c>
      <c r="D38" s="24">
        <v>1</v>
      </c>
      <c r="E38" s="24"/>
      <c r="F38" s="26">
        <v>0</v>
      </c>
      <c r="G38" s="26">
        <v>0</v>
      </c>
      <c r="H38" s="26">
        <f t="shared" si="7"/>
        <v>0</v>
      </c>
      <c r="I38" s="108"/>
      <c r="J38" s="26">
        <f t="shared" si="4"/>
        <v>0</v>
      </c>
      <c r="K38" s="26">
        <f t="shared" si="5"/>
        <v>0</v>
      </c>
    </row>
    <row r="39" spans="1:11" s="38" customFormat="1" ht="12.75">
      <c r="A39" s="22">
        <f t="shared" si="6"/>
        <v>23</v>
      </c>
      <c r="B39" s="28" t="s">
        <v>34</v>
      </c>
      <c r="C39" s="24" t="s">
        <v>15</v>
      </c>
      <c r="D39" s="24">
        <v>1</v>
      </c>
      <c r="E39" s="24"/>
      <c r="F39" s="26">
        <v>0</v>
      </c>
      <c r="G39" s="26">
        <v>0</v>
      </c>
      <c r="H39" s="26">
        <f t="shared" si="7"/>
        <v>0</v>
      </c>
      <c r="I39" s="108"/>
      <c r="J39" s="26">
        <f t="shared" si="4"/>
        <v>0</v>
      </c>
      <c r="K39" s="26">
        <f t="shared" si="5"/>
        <v>0</v>
      </c>
    </row>
    <row r="40" spans="1:11" s="38" customFormat="1" ht="12.75">
      <c r="A40" s="22">
        <f t="shared" si="6"/>
        <v>24</v>
      </c>
      <c r="B40" s="28" t="s">
        <v>94</v>
      </c>
      <c r="C40" s="24" t="s">
        <v>21</v>
      </c>
      <c r="D40" s="24">
        <v>40</v>
      </c>
      <c r="E40" s="24"/>
      <c r="F40" s="26">
        <v>0</v>
      </c>
      <c r="G40" s="26">
        <v>0</v>
      </c>
      <c r="H40" s="26">
        <f t="shared" si="7"/>
        <v>0</v>
      </c>
      <c r="I40" s="108"/>
      <c r="J40" s="26">
        <f t="shared" si="4"/>
        <v>0</v>
      </c>
      <c r="K40" s="26">
        <f t="shared" si="5"/>
        <v>0</v>
      </c>
    </row>
    <row r="41" spans="1:11" s="38" customFormat="1" ht="12.75">
      <c r="A41" s="22">
        <f t="shared" si="6"/>
        <v>25</v>
      </c>
      <c r="B41" s="28" t="s">
        <v>101</v>
      </c>
      <c r="C41" s="24" t="s">
        <v>21</v>
      </c>
      <c r="D41" s="24">
        <v>40</v>
      </c>
      <c r="E41" s="24"/>
      <c r="F41" s="26">
        <v>0</v>
      </c>
      <c r="G41" s="26">
        <v>0</v>
      </c>
      <c r="H41" s="26">
        <f t="shared" si="7"/>
        <v>0</v>
      </c>
      <c r="I41" s="108"/>
      <c r="J41" s="26">
        <f t="shared" si="4"/>
        <v>0</v>
      </c>
      <c r="K41" s="26">
        <f t="shared" si="5"/>
        <v>0</v>
      </c>
    </row>
    <row r="42" spans="1:11" s="38" customFormat="1" ht="12.75">
      <c r="A42" s="22">
        <f t="shared" si="6"/>
        <v>26</v>
      </c>
      <c r="B42" s="28" t="s">
        <v>81</v>
      </c>
      <c r="C42" s="24" t="s">
        <v>21</v>
      </c>
      <c r="D42" s="24">
        <v>28</v>
      </c>
      <c r="E42" s="24"/>
      <c r="F42" s="26">
        <v>0</v>
      </c>
      <c r="G42" s="26">
        <v>0</v>
      </c>
      <c r="H42" s="26">
        <f t="shared" si="7"/>
        <v>0</v>
      </c>
      <c r="I42" s="108"/>
      <c r="J42" s="26">
        <f t="shared" si="4"/>
        <v>0</v>
      </c>
      <c r="K42" s="26">
        <f t="shared" si="5"/>
        <v>0</v>
      </c>
    </row>
    <row r="43" spans="1:11" s="38" customFormat="1" ht="12.75">
      <c r="A43" s="22">
        <f t="shared" si="6"/>
        <v>27</v>
      </c>
      <c r="B43" s="28" t="s">
        <v>82</v>
      </c>
      <c r="C43" s="24" t="s">
        <v>35</v>
      </c>
      <c r="D43" s="24">
        <v>14</v>
      </c>
      <c r="E43" s="24"/>
      <c r="F43" s="26">
        <v>0</v>
      </c>
      <c r="G43" s="26">
        <v>0</v>
      </c>
      <c r="H43" s="26">
        <f t="shared" si="7"/>
        <v>0</v>
      </c>
      <c r="I43" s="108"/>
      <c r="J43" s="26">
        <f t="shared" si="4"/>
        <v>0</v>
      </c>
      <c r="K43" s="26">
        <f t="shared" si="5"/>
        <v>0</v>
      </c>
    </row>
    <row r="44" spans="1:11" s="38" customFormat="1" ht="12.75">
      <c r="A44" s="22">
        <f t="shared" si="6"/>
        <v>28</v>
      </c>
      <c r="B44" s="28" t="s">
        <v>36</v>
      </c>
      <c r="C44" s="24" t="s">
        <v>21</v>
      </c>
      <c r="D44" s="24">
        <v>35</v>
      </c>
      <c r="E44" s="24"/>
      <c r="F44" s="26">
        <v>0</v>
      </c>
      <c r="G44" s="26">
        <v>0</v>
      </c>
      <c r="H44" s="26">
        <f t="shared" si="7"/>
        <v>0</v>
      </c>
      <c r="I44" s="108"/>
      <c r="J44" s="26">
        <f t="shared" si="4"/>
        <v>0</v>
      </c>
      <c r="K44" s="26">
        <f t="shared" si="5"/>
        <v>0</v>
      </c>
    </row>
    <row r="45" spans="1:11" s="38" customFormat="1" ht="12.75">
      <c r="A45" s="22">
        <f t="shared" si="6"/>
        <v>29</v>
      </c>
      <c r="B45" s="28" t="s">
        <v>37</v>
      </c>
      <c r="C45" s="24" t="s">
        <v>38</v>
      </c>
      <c r="D45" s="104">
        <v>2.1</v>
      </c>
      <c r="E45" s="29"/>
      <c r="F45" s="26">
        <v>0</v>
      </c>
      <c r="G45" s="26">
        <v>0</v>
      </c>
      <c r="H45" s="26">
        <f t="shared" si="7"/>
        <v>0</v>
      </c>
      <c r="I45" s="108"/>
      <c r="J45" s="26">
        <f t="shared" si="4"/>
        <v>0</v>
      </c>
      <c r="K45" s="26">
        <f t="shared" si="5"/>
        <v>0</v>
      </c>
    </row>
    <row r="46" spans="1:11" s="38" customFormat="1" ht="12.75">
      <c r="A46" s="22">
        <f t="shared" si="6"/>
        <v>30</v>
      </c>
      <c r="B46" s="28" t="s">
        <v>39</v>
      </c>
      <c r="C46" s="24" t="s">
        <v>21</v>
      </c>
      <c r="D46" s="24">
        <f>D44</f>
        <v>35</v>
      </c>
      <c r="E46" s="24"/>
      <c r="F46" s="26">
        <v>0</v>
      </c>
      <c r="G46" s="26">
        <v>0</v>
      </c>
      <c r="H46" s="26">
        <f t="shared" si="7"/>
        <v>0</v>
      </c>
      <c r="I46" s="108"/>
      <c r="J46" s="26">
        <f t="shared" si="4"/>
        <v>0</v>
      </c>
      <c r="K46" s="26">
        <f t="shared" si="5"/>
        <v>0</v>
      </c>
    </row>
    <row r="47" spans="1:11" s="38" customFormat="1" ht="12.75">
      <c r="A47" s="22">
        <f t="shared" si="6"/>
        <v>31</v>
      </c>
      <c r="B47" s="28" t="s">
        <v>40</v>
      </c>
      <c r="C47" s="24" t="s">
        <v>21</v>
      </c>
      <c r="D47" s="24">
        <f>D44</f>
        <v>35</v>
      </c>
      <c r="E47" s="24"/>
      <c r="F47" s="26">
        <v>0</v>
      </c>
      <c r="G47" s="26">
        <v>0</v>
      </c>
      <c r="H47" s="26">
        <f t="shared" si="7"/>
        <v>0</v>
      </c>
      <c r="I47" s="108"/>
      <c r="J47" s="26">
        <f t="shared" si="4"/>
        <v>0</v>
      </c>
      <c r="K47" s="26">
        <f t="shared" si="5"/>
        <v>0</v>
      </c>
    </row>
    <row r="48" spans="1:11" s="38" customFormat="1" ht="12.75">
      <c r="A48" s="22">
        <f t="shared" si="6"/>
        <v>32</v>
      </c>
      <c r="B48" s="28" t="s">
        <v>41</v>
      </c>
      <c r="C48" s="24" t="s">
        <v>21</v>
      </c>
      <c r="D48" s="24">
        <v>50</v>
      </c>
      <c r="E48" s="24"/>
      <c r="F48" s="26">
        <v>0</v>
      </c>
      <c r="G48" s="26">
        <v>0</v>
      </c>
      <c r="H48" s="26">
        <f t="shared" si="7"/>
        <v>0</v>
      </c>
      <c r="I48" s="108"/>
      <c r="J48" s="26">
        <f t="shared" si="4"/>
        <v>0</v>
      </c>
      <c r="K48" s="26">
        <f t="shared" si="5"/>
        <v>0</v>
      </c>
    </row>
    <row r="49" spans="1:11" s="38" customFormat="1" ht="12.75">
      <c r="A49" s="22">
        <f t="shared" si="6"/>
        <v>33</v>
      </c>
      <c r="B49" s="28" t="s">
        <v>83</v>
      </c>
      <c r="C49" s="24" t="s">
        <v>35</v>
      </c>
      <c r="D49" s="24">
        <f>D43</f>
        <v>14</v>
      </c>
      <c r="E49" s="24"/>
      <c r="F49" s="26">
        <v>0</v>
      </c>
      <c r="G49" s="26">
        <v>0</v>
      </c>
      <c r="H49" s="26">
        <f t="shared" si="7"/>
        <v>0</v>
      </c>
      <c r="I49" s="108"/>
      <c r="J49" s="26">
        <f t="shared" si="4"/>
        <v>0</v>
      </c>
      <c r="K49" s="26">
        <f t="shared" si="5"/>
        <v>0</v>
      </c>
    </row>
    <row r="50" spans="1:11" s="38" customFormat="1" ht="12.75">
      <c r="A50" s="22">
        <f t="shared" si="6"/>
        <v>34</v>
      </c>
      <c r="B50" s="28" t="s">
        <v>42</v>
      </c>
      <c r="C50" s="24" t="s">
        <v>35</v>
      </c>
      <c r="D50" s="24">
        <v>14</v>
      </c>
      <c r="E50" s="24"/>
      <c r="F50" s="26">
        <v>0</v>
      </c>
      <c r="G50" s="26">
        <v>0</v>
      </c>
      <c r="H50" s="26">
        <f t="shared" si="7"/>
        <v>0</v>
      </c>
      <c r="I50" s="108"/>
      <c r="J50" s="26">
        <f t="shared" si="4"/>
        <v>0</v>
      </c>
      <c r="K50" s="26">
        <f t="shared" si="5"/>
        <v>0</v>
      </c>
    </row>
    <row r="51" spans="1:11" s="38" customFormat="1" ht="12.75">
      <c r="A51" s="22">
        <f t="shared" si="6"/>
        <v>35</v>
      </c>
      <c r="B51" s="28" t="s">
        <v>84</v>
      </c>
      <c r="C51" s="24" t="s">
        <v>35</v>
      </c>
      <c r="D51" s="24">
        <f>D49</f>
        <v>14</v>
      </c>
      <c r="E51" s="24"/>
      <c r="F51" s="26">
        <v>0</v>
      </c>
      <c r="G51" s="26">
        <v>0</v>
      </c>
      <c r="H51" s="26">
        <f t="shared" si="7"/>
        <v>0</v>
      </c>
      <c r="I51" s="108"/>
      <c r="J51" s="26">
        <f t="shared" si="4"/>
        <v>0</v>
      </c>
      <c r="K51" s="26">
        <f t="shared" si="5"/>
        <v>0</v>
      </c>
    </row>
    <row r="52" spans="1:11" s="38" customFormat="1" ht="12.75">
      <c r="A52" s="22">
        <f t="shared" si="6"/>
        <v>36</v>
      </c>
      <c r="B52" s="28" t="s">
        <v>85</v>
      </c>
      <c r="C52" s="24" t="s">
        <v>35</v>
      </c>
      <c r="D52" s="24">
        <v>20</v>
      </c>
      <c r="E52" s="24"/>
      <c r="F52" s="26">
        <v>0</v>
      </c>
      <c r="G52" s="26">
        <v>0</v>
      </c>
      <c r="H52" s="26">
        <f t="shared" si="7"/>
        <v>0</v>
      </c>
      <c r="I52" s="108"/>
      <c r="J52" s="26">
        <f t="shared" si="4"/>
        <v>0</v>
      </c>
      <c r="K52" s="26">
        <f t="shared" si="5"/>
        <v>0</v>
      </c>
    </row>
    <row r="53" spans="1:11" s="38" customFormat="1" ht="12.75">
      <c r="A53" s="22">
        <f t="shared" si="6"/>
        <v>37</v>
      </c>
      <c r="B53" s="28" t="s">
        <v>86</v>
      </c>
      <c r="C53" s="24" t="s">
        <v>38</v>
      </c>
      <c r="D53" s="24">
        <v>4</v>
      </c>
      <c r="E53" s="24"/>
      <c r="F53" s="26">
        <v>0</v>
      </c>
      <c r="G53" s="26">
        <v>0</v>
      </c>
      <c r="H53" s="26">
        <f t="shared" si="7"/>
        <v>0</v>
      </c>
      <c r="I53" s="108"/>
      <c r="J53" s="26">
        <f t="shared" si="4"/>
        <v>0</v>
      </c>
      <c r="K53" s="26">
        <f t="shared" si="5"/>
        <v>0</v>
      </c>
    </row>
    <row r="54" spans="1:11" s="20" customFormat="1" ht="12.75">
      <c r="A54" s="30"/>
      <c r="B54" s="31"/>
      <c r="C54" s="32"/>
      <c r="D54" s="94" t="s">
        <v>76</v>
      </c>
      <c r="E54" s="32"/>
      <c r="F54" s="33"/>
      <c r="G54" s="33"/>
      <c r="H54" s="33"/>
      <c r="I54" s="108"/>
      <c r="J54" s="33"/>
      <c r="K54" s="33"/>
    </row>
    <row r="55" spans="1:11" s="38" customFormat="1" ht="12.75">
      <c r="A55" s="48" t="s">
        <v>44</v>
      </c>
      <c r="B55" s="49"/>
      <c r="C55" s="50"/>
      <c r="D55" s="97" t="s">
        <v>76</v>
      </c>
      <c r="E55" s="50"/>
      <c r="F55" s="51"/>
      <c r="G55" s="51"/>
      <c r="H55" s="51">
        <f>J55</f>
        <v>0</v>
      </c>
      <c r="I55" s="108"/>
      <c r="J55" s="51">
        <f>SUM(J34:J53)</f>
        <v>0</v>
      </c>
      <c r="K55" s="51"/>
    </row>
    <row r="56" spans="1:11" s="38" customFormat="1" ht="12.75">
      <c r="A56" s="48" t="s">
        <v>45</v>
      </c>
      <c r="B56" s="49"/>
      <c r="C56" s="50"/>
      <c r="D56" s="97" t="s">
        <v>76</v>
      </c>
      <c r="E56" s="50"/>
      <c r="F56" s="51"/>
      <c r="G56" s="51"/>
      <c r="H56" s="51">
        <f>K56</f>
        <v>0</v>
      </c>
      <c r="I56" s="108"/>
      <c r="J56" s="51"/>
      <c r="K56" s="51">
        <f>SUM(K34:K53)</f>
        <v>0</v>
      </c>
    </row>
    <row r="57" spans="2:11" ht="12.75">
      <c r="B57" s="53"/>
      <c r="C57" s="54"/>
      <c r="D57" s="95" t="s">
        <v>76</v>
      </c>
      <c r="E57" s="54"/>
      <c r="F57" s="55"/>
      <c r="G57" s="55"/>
      <c r="H57" s="55"/>
      <c r="I57" s="108"/>
      <c r="J57" s="55"/>
      <c r="K57" s="55"/>
    </row>
    <row r="58" spans="1:11" s="38" customFormat="1" ht="12.75">
      <c r="A58" s="56" t="s">
        <v>46</v>
      </c>
      <c r="B58" s="57"/>
      <c r="C58" s="58"/>
      <c r="D58" s="98" t="s">
        <v>76</v>
      </c>
      <c r="E58" s="58"/>
      <c r="F58" s="59"/>
      <c r="G58" s="59"/>
      <c r="H58" s="59"/>
      <c r="I58" s="108"/>
      <c r="J58" s="59"/>
      <c r="K58" s="59"/>
    </row>
    <row r="59" spans="1:11" s="38" customFormat="1" ht="25.5">
      <c r="A59" s="22">
        <f>A53+1</f>
        <v>38</v>
      </c>
      <c r="B59" s="23" t="s">
        <v>104</v>
      </c>
      <c r="C59" s="24" t="s">
        <v>15</v>
      </c>
      <c r="D59" s="24">
        <v>1</v>
      </c>
      <c r="E59" s="24"/>
      <c r="F59" s="26">
        <v>0</v>
      </c>
      <c r="G59" s="26">
        <v>0</v>
      </c>
      <c r="H59" s="26">
        <f>(F59+G59)*D59</f>
        <v>0</v>
      </c>
      <c r="I59" s="108"/>
      <c r="J59" s="26">
        <f>F59*D59</f>
        <v>0</v>
      </c>
      <c r="K59" s="26">
        <f>G59*D59</f>
        <v>0</v>
      </c>
    </row>
    <row r="60" spans="1:11" s="38" customFormat="1" ht="25.5">
      <c r="A60" s="22">
        <f aca="true" t="shared" si="8" ref="A60:A76">A59+1</f>
        <v>39</v>
      </c>
      <c r="B60" s="23" t="s">
        <v>105</v>
      </c>
      <c r="C60" s="24" t="s">
        <v>15</v>
      </c>
      <c r="D60" s="24">
        <v>1</v>
      </c>
      <c r="E60" s="24"/>
      <c r="F60" s="26">
        <v>0</v>
      </c>
      <c r="G60" s="26">
        <v>0</v>
      </c>
      <c r="H60" s="26">
        <f aca="true" t="shared" si="9" ref="H60:H76">(F60+G60)*D60</f>
        <v>0</v>
      </c>
      <c r="I60" s="108"/>
      <c r="J60" s="26">
        <f aca="true" t="shared" si="10" ref="J60:J76">F60*D60</f>
        <v>0</v>
      </c>
      <c r="K60" s="26">
        <f aca="true" t="shared" si="11" ref="K60:K76">G60*D60</f>
        <v>0</v>
      </c>
    </row>
    <row r="61" spans="1:11" s="38" customFormat="1" ht="12.75">
      <c r="A61" s="22">
        <f t="shared" si="8"/>
        <v>40</v>
      </c>
      <c r="B61" s="23" t="s">
        <v>71</v>
      </c>
      <c r="C61" s="24" t="s">
        <v>21</v>
      </c>
      <c r="D61" s="24">
        <v>10</v>
      </c>
      <c r="E61" s="24"/>
      <c r="F61" s="26">
        <v>0</v>
      </c>
      <c r="G61" s="26">
        <v>0</v>
      </c>
      <c r="H61" s="26">
        <f t="shared" si="9"/>
        <v>0</v>
      </c>
      <c r="I61" s="108"/>
      <c r="J61" s="26">
        <f t="shared" si="10"/>
        <v>0</v>
      </c>
      <c r="K61" s="26">
        <f t="shared" si="11"/>
        <v>0</v>
      </c>
    </row>
    <row r="62" spans="1:11" s="38" customFormat="1" ht="12.75">
      <c r="A62" s="22">
        <f t="shared" si="8"/>
        <v>41</v>
      </c>
      <c r="B62" s="23" t="s">
        <v>74</v>
      </c>
      <c r="C62" s="24" t="s">
        <v>15</v>
      </c>
      <c r="D62" s="24">
        <v>2</v>
      </c>
      <c r="E62" s="24"/>
      <c r="F62" s="26">
        <v>0</v>
      </c>
      <c r="G62" s="26">
        <v>0</v>
      </c>
      <c r="H62" s="26">
        <f t="shared" si="9"/>
        <v>0</v>
      </c>
      <c r="I62" s="108"/>
      <c r="J62" s="26">
        <f t="shared" si="10"/>
        <v>0</v>
      </c>
      <c r="K62" s="26">
        <f t="shared" si="11"/>
        <v>0</v>
      </c>
    </row>
    <row r="63" spans="1:11" s="38" customFormat="1" ht="12.75">
      <c r="A63" s="22">
        <f t="shared" si="8"/>
        <v>42</v>
      </c>
      <c r="B63" s="23" t="s">
        <v>106</v>
      </c>
      <c r="C63" s="24" t="s">
        <v>15</v>
      </c>
      <c r="D63" s="24">
        <v>1</v>
      </c>
      <c r="E63" s="24"/>
      <c r="F63" s="26">
        <v>0</v>
      </c>
      <c r="G63" s="26">
        <v>0</v>
      </c>
      <c r="H63" s="26">
        <f t="shared" si="9"/>
        <v>0</v>
      </c>
      <c r="I63" s="108"/>
      <c r="J63" s="26">
        <f t="shared" si="10"/>
        <v>0</v>
      </c>
      <c r="K63" s="26">
        <f t="shared" si="11"/>
        <v>0</v>
      </c>
    </row>
    <row r="64" spans="1:11" s="38" customFormat="1" ht="12.75">
      <c r="A64" s="22">
        <f t="shared" si="8"/>
        <v>43</v>
      </c>
      <c r="B64" s="23" t="s">
        <v>107</v>
      </c>
      <c r="C64" s="24" t="s">
        <v>15</v>
      </c>
      <c r="D64" s="24">
        <v>1</v>
      </c>
      <c r="E64" s="24"/>
      <c r="F64" s="26">
        <v>0</v>
      </c>
      <c r="G64" s="26">
        <v>0</v>
      </c>
      <c r="H64" s="26">
        <f t="shared" si="9"/>
        <v>0</v>
      </c>
      <c r="I64" s="108"/>
      <c r="J64" s="26">
        <f t="shared" si="10"/>
        <v>0</v>
      </c>
      <c r="K64" s="26">
        <f t="shared" si="11"/>
        <v>0</v>
      </c>
    </row>
    <row r="65" spans="1:11" s="38" customFormat="1" ht="25.5">
      <c r="A65" s="22">
        <f t="shared" si="8"/>
        <v>44</v>
      </c>
      <c r="B65" s="23" t="s">
        <v>88</v>
      </c>
      <c r="C65" s="24" t="s">
        <v>21</v>
      </c>
      <c r="D65" s="24">
        <v>25</v>
      </c>
      <c r="E65" s="24"/>
      <c r="F65" s="26">
        <v>0</v>
      </c>
      <c r="G65" s="26">
        <v>0</v>
      </c>
      <c r="H65" s="26">
        <f t="shared" si="9"/>
        <v>0</v>
      </c>
      <c r="I65" s="108"/>
      <c r="J65" s="26">
        <f t="shared" si="10"/>
        <v>0</v>
      </c>
      <c r="K65" s="26">
        <f t="shared" si="11"/>
        <v>0</v>
      </c>
    </row>
    <row r="66" spans="1:11" s="38" customFormat="1" ht="12.75">
      <c r="A66" s="22">
        <f t="shared" si="8"/>
        <v>45</v>
      </c>
      <c r="B66" s="23" t="s">
        <v>91</v>
      </c>
      <c r="C66" s="24" t="s">
        <v>21</v>
      </c>
      <c r="D66" s="24">
        <f>D65</f>
        <v>25</v>
      </c>
      <c r="E66" s="24"/>
      <c r="F66" s="26">
        <v>0</v>
      </c>
      <c r="G66" s="26">
        <v>0</v>
      </c>
      <c r="H66" s="26">
        <f t="shared" si="9"/>
        <v>0</v>
      </c>
      <c r="I66" s="108"/>
      <c r="J66" s="26">
        <f t="shared" si="10"/>
        <v>0</v>
      </c>
      <c r="K66" s="26">
        <f t="shared" si="11"/>
        <v>0</v>
      </c>
    </row>
    <row r="67" spans="1:11" s="38" customFormat="1" ht="12.75">
      <c r="A67" s="22">
        <f t="shared" si="8"/>
        <v>46</v>
      </c>
      <c r="B67" s="23" t="s">
        <v>89</v>
      </c>
      <c r="C67" s="24" t="s">
        <v>21</v>
      </c>
      <c r="D67" s="24">
        <v>640</v>
      </c>
      <c r="E67" s="24"/>
      <c r="F67" s="26">
        <v>0</v>
      </c>
      <c r="G67" s="26">
        <v>0</v>
      </c>
      <c r="H67" s="26">
        <f t="shared" si="9"/>
        <v>0</v>
      </c>
      <c r="I67" s="108"/>
      <c r="J67" s="26">
        <f t="shared" si="10"/>
        <v>0</v>
      </c>
      <c r="K67" s="26">
        <f t="shared" si="11"/>
        <v>0</v>
      </c>
    </row>
    <row r="68" spans="1:11" s="38" customFormat="1" ht="25.5">
      <c r="A68" s="22">
        <f t="shared" si="8"/>
        <v>47</v>
      </c>
      <c r="B68" s="23" t="s">
        <v>108</v>
      </c>
      <c r="C68" s="24" t="s">
        <v>15</v>
      </c>
      <c r="D68" s="24">
        <v>1</v>
      </c>
      <c r="E68" s="24"/>
      <c r="F68" s="26">
        <v>0</v>
      </c>
      <c r="G68" s="26">
        <v>0</v>
      </c>
      <c r="H68" s="26">
        <f t="shared" si="9"/>
        <v>0</v>
      </c>
      <c r="I68" s="108"/>
      <c r="J68" s="26">
        <f t="shared" si="10"/>
        <v>0</v>
      </c>
      <c r="K68" s="26">
        <f t="shared" si="11"/>
        <v>0</v>
      </c>
    </row>
    <row r="69" spans="1:11" s="38" customFormat="1" ht="12.75">
      <c r="A69" s="22">
        <f t="shared" si="8"/>
        <v>48</v>
      </c>
      <c r="B69" s="23" t="s">
        <v>109</v>
      </c>
      <c r="C69" s="24" t="s">
        <v>15</v>
      </c>
      <c r="D69" s="24">
        <v>4</v>
      </c>
      <c r="E69" s="24"/>
      <c r="F69" s="26">
        <v>0</v>
      </c>
      <c r="G69" s="26">
        <v>0</v>
      </c>
      <c r="H69" s="26">
        <f t="shared" si="9"/>
        <v>0</v>
      </c>
      <c r="I69" s="108"/>
      <c r="J69" s="26">
        <f t="shared" si="10"/>
        <v>0</v>
      </c>
      <c r="K69" s="26">
        <f t="shared" si="11"/>
        <v>0</v>
      </c>
    </row>
    <row r="70" spans="1:11" s="38" customFormat="1" ht="12.75">
      <c r="A70" s="22">
        <f t="shared" si="8"/>
        <v>49</v>
      </c>
      <c r="B70" s="23" t="s">
        <v>90</v>
      </c>
      <c r="C70" s="24" t="s">
        <v>15</v>
      </c>
      <c r="D70" s="24">
        <v>6</v>
      </c>
      <c r="E70" s="24"/>
      <c r="F70" s="26">
        <v>0</v>
      </c>
      <c r="G70" s="26">
        <v>0</v>
      </c>
      <c r="H70" s="26">
        <f t="shared" si="9"/>
        <v>0</v>
      </c>
      <c r="I70" s="108"/>
      <c r="J70" s="26">
        <f t="shared" si="10"/>
        <v>0</v>
      </c>
      <c r="K70" s="26">
        <f t="shared" si="11"/>
        <v>0</v>
      </c>
    </row>
    <row r="71" spans="1:11" s="38" customFormat="1" ht="12.75">
      <c r="A71" s="22">
        <f t="shared" si="8"/>
        <v>50</v>
      </c>
      <c r="B71" s="23" t="s">
        <v>110</v>
      </c>
      <c r="C71" s="24" t="s">
        <v>15</v>
      </c>
      <c r="D71" s="24">
        <v>4</v>
      </c>
      <c r="E71" s="24"/>
      <c r="F71" s="26">
        <v>0</v>
      </c>
      <c r="G71" s="26">
        <v>0</v>
      </c>
      <c r="H71" s="26">
        <f t="shared" si="9"/>
        <v>0</v>
      </c>
      <c r="I71" s="108"/>
      <c r="J71" s="26">
        <f t="shared" si="10"/>
        <v>0</v>
      </c>
      <c r="K71" s="26">
        <f t="shared" si="11"/>
        <v>0</v>
      </c>
    </row>
    <row r="72" spans="1:11" s="38" customFormat="1" ht="12.75">
      <c r="A72" s="22">
        <f t="shared" si="8"/>
        <v>51</v>
      </c>
      <c r="B72" s="28" t="s">
        <v>24</v>
      </c>
      <c r="C72" s="24" t="s">
        <v>21</v>
      </c>
      <c r="D72" s="24">
        <v>10</v>
      </c>
      <c r="E72" s="24"/>
      <c r="F72" s="26">
        <v>0</v>
      </c>
      <c r="G72" s="26">
        <v>0</v>
      </c>
      <c r="H72" s="26">
        <f t="shared" si="9"/>
        <v>0</v>
      </c>
      <c r="I72" s="108"/>
      <c r="J72" s="26">
        <f t="shared" si="10"/>
        <v>0</v>
      </c>
      <c r="K72" s="26">
        <f t="shared" si="11"/>
        <v>0</v>
      </c>
    </row>
    <row r="73" spans="1:11" s="38" customFormat="1" ht="12.75">
      <c r="A73" s="22">
        <f t="shared" si="8"/>
        <v>52</v>
      </c>
      <c r="B73" s="28" t="s">
        <v>25</v>
      </c>
      <c r="C73" s="24" t="s">
        <v>21</v>
      </c>
      <c r="D73" s="24">
        <v>5</v>
      </c>
      <c r="E73" s="24"/>
      <c r="F73" s="26">
        <v>0</v>
      </c>
      <c r="G73" s="26">
        <v>0</v>
      </c>
      <c r="H73" s="26">
        <f t="shared" si="9"/>
        <v>0</v>
      </c>
      <c r="I73" s="108"/>
      <c r="J73" s="26">
        <f t="shared" si="10"/>
        <v>0</v>
      </c>
      <c r="K73" s="26">
        <f t="shared" si="11"/>
        <v>0</v>
      </c>
    </row>
    <row r="74" spans="1:11" s="38" customFormat="1" ht="12.75">
      <c r="A74" s="22">
        <f t="shared" si="8"/>
        <v>53</v>
      </c>
      <c r="B74" s="28" t="s">
        <v>26</v>
      </c>
      <c r="C74" s="24" t="s">
        <v>27</v>
      </c>
      <c r="D74" s="29">
        <v>1</v>
      </c>
      <c r="E74" s="24"/>
      <c r="F74" s="26">
        <v>0</v>
      </c>
      <c r="G74" s="26">
        <v>0</v>
      </c>
      <c r="H74" s="26">
        <f t="shared" si="9"/>
        <v>0</v>
      </c>
      <c r="I74" s="108"/>
      <c r="J74" s="26">
        <f t="shared" si="10"/>
        <v>0</v>
      </c>
      <c r="K74" s="26">
        <f t="shared" si="11"/>
        <v>0</v>
      </c>
    </row>
    <row r="75" spans="1:11" s="38" customFormat="1" ht="12.75">
      <c r="A75" s="22">
        <f t="shared" si="8"/>
        <v>54</v>
      </c>
      <c r="B75" s="28" t="s">
        <v>92</v>
      </c>
      <c r="C75" s="24" t="s">
        <v>15</v>
      </c>
      <c r="D75" s="24">
        <v>4</v>
      </c>
      <c r="E75" s="24"/>
      <c r="F75" s="26">
        <v>0</v>
      </c>
      <c r="G75" s="26">
        <v>0</v>
      </c>
      <c r="H75" s="26">
        <f t="shared" si="9"/>
        <v>0</v>
      </c>
      <c r="I75" s="108"/>
      <c r="J75" s="26">
        <f t="shared" si="10"/>
        <v>0</v>
      </c>
      <c r="K75" s="26">
        <f t="shared" si="11"/>
        <v>0</v>
      </c>
    </row>
    <row r="76" spans="1:11" s="38" customFormat="1" ht="25.5">
      <c r="A76" s="22">
        <f t="shared" si="8"/>
        <v>55</v>
      </c>
      <c r="B76" s="23" t="s">
        <v>75</v>
      </c>
      <c r="C76" s="24" t="s">
        <v>47</v>
      </c>
      <c r="D76" s="24">
        <v>1</v>
      </c>
      <c r="E76" s="24"/>
      <c r="F76" s="26">
        <v>0</v>
      </c>
      <c r="G76" s="26">
        <v>0</v>
      </c>
      <c r="H76" s="26">
        <f t="shared" si="9"/>
        <v>0</v>
      </c>
      <c r="I76" s="108"/>
      <c r="J76" s="26">
        <f t="shared" si="10"/>
        <v>0</v>
      </c>
      <c r="K76" s="26">
        <f t="shared" si="11"/>
        <v>0</v>
      </c>
    </row>
    <row r="77" spans="1:11" s="20" customFormat="1" ht="12.75">
      <c r="A77" s="30"/>
      <c r="B77" s="31"/>
      <c r="C77" s="32"/>
      <c r="D77" s="94" t="s">
        <v>76</v>
      </c>
      <c r="E77" s="32"/>
      <c r="F77" s="33"/>
      <c r="G77" s="33"/>
      <c r="H77" s="33"/>
      <c r="I77" s="108"/>
      <c r="J77" s="33"/>
      <c r="K77" s="33"/>
    </row>
    <row r="78" spans="1:11" s="38" customFormat="1" ht="12.75">
      <c r="A78" s="60" t="s">
        <v>48</v>
      </c>
      <c r="B78" s="61"/>
      <c r="C78" s="62"/>
      <c r="D78" s="99" t="s">
        <v>76</v>
      </c>
      <c r="E78" s="62"/>
      <c r="F78" s="63"/>
      <c r="G78" s="63"/>
      <c r="H78" s="63">
        <f>J78</f>
        <v>0</v>
      </c>
      <c r="I78" s="108"/>
      <c r="J78" s="63">
        <f>SUM(J59:J76)</f>
        <v>0</v>
      </c>
      <c r="K78" s="63"/>
    </row>
    <row r="79" spans="1:11" s="38" customFormat="1" ht="12.75">
      <c r="A79" s="60" t="s">
        <v>49</v>
      </c>
      <c r="B79" s="61"/>
      <c r="C79" s="62"/>
      <c r="D79" s="99" t="s">
        <v>76</v>
      </c>
      <c r="E79" s="62"/>
      <c r="F79" s="63"/>
      <c r="G79" s="63"/>
      <c r="H79" s="63">
        <f>K79</f>
        <v>0</v>
      </c>
      <c r="I79" s="108"/>
      <c r="J79" s="63"/>
      <c r="K79" s="63">
        <f>SUM(K59:K76)</f>
        <v>0</v>
      </c>
    </row>
    <row r="80" spans="2:11" ht="12.75">
      <c r="B80" s="53"/>
      <c r="C80" s="54"/>
      <c r="D80" s="95" t="s">
        <v>76</v>
      </c>
      <c r="E80" s="54"/>
      <c r="F80" s="55"/>
      <c r="G80" s="55"/>
      <c r="H80" s="55"/>
      <c r="I80" s="108"/>
      <c r="J80" s="55"/>
      <c r="K80" s="55"/>
    </row>
    <row r="81" spans="1:11" ht="12.75">
      <c r="A81" s="64" t="s">
        <v>50</v>
      </c>
      <c r="B81" s="65"/>
      <c r="C81" s="66"/>
      <c r="D81" s="100" t="s">
        <v>76</v>
      </c>
      <c r="E81" s="66"/>
      <c r="F81" s="67"/>
      <c r="G81" s="67"/>
      <c r="H81" s="67"/>
      <c r="I81" s="108"/>
      <c r="J81" s="67"/>
      <c r="K81" s="67"/>
    </row>
    <row r="82" spans="1:11" ht="38.25">
      <c r="A82" s="22">
        <f>A76+1</f>
        <v>56</v>
      </c>
      <c r="B82" s="23" t="s">
        <v>78</v>
      </c>
      <c r="C82" s="24" t="s">
        <v>15</v>
      </c>
      <c r="D82" s="24">
        <v>4</v>
      </c>
      <c r="E82" s="24"/>
      <c r="F82" s="26">
        <v>0</v>
      </c>
      <c r="G82" s="26">
        <v>0</v>
      </c>
      <c r="H82" s="26">
        <f>(F82+G82)*D82</f>
        <v>0</v>
      </c>
      <c r="I82" s="108"/>
      <c r="J82" s="26">
        <f>F82*D82</f>
        <v>0</v>
      </c>
      <c r="K82" s="26">
        <f>G82*D82</f>
        <v>0</v>
      </c>
    </row>
    <row r="83" spans="1:11" ht="12.75">
      <c r="A83" s="22">
        <v>57</v>
      </c>
      <c r="B83" s="28" t="s">
        <v>51</v>
      </c>
      <c r="C83" s="24" t="s">
        <v>15</v>
      </c>
      <c r="D83" s="24">
        <v>1</v>
      </c>
      <c r="E83" s="24"/>
      <c r="F83" s="26">
        <v>0</v>
      </c>
      <c r="G83" s="26">
        <v>0</v>
      </c>
      <c r="H83" s="26">
        <f aca="true" t="shared" si="12" ref="H83:H91">(F83+G83)*D83</f>
        <v>0</v>
      </c>
      <c r="I83" s="108"/>
      <c r="J83" s="26">
        <f aca="true" t="shared" si="13" ref="J83:J91">F83*D83</f>
        <v>0</v>
      </c>
      <c r="K83" s="26">
        <f aca="true" t="shared" si="14" ref="K83:K91">G83*D83</f>
        <v>0</v>
      </c>
    </row>
    <row r="84" spans="1:11" ht="25.5">
      <c r="A84" s="22">
        <v>58</v>
      </c>
      <c r="B84" s="23" t="s">
        <v>73</v>
      </c>
      <c r="C84" s="24" t="s">
        <v>57</v>
      </c>
      <c r="D84" s="24">
        <v>1</v>
      </c>
      <c r="E84" s="24"/>
      <c r="F84" s="26">
        <v>0</v>
      </c>
      <c r="G84" s="26">
        <v>0</v>
      </c>
      <c r="H84" s="26">
        <f t="shared" si="12"/>
        <v>0</v>
      </c>
      <c r="I84" s="108"/>
      <c r="J84" s="26">
        <f t="shared" si="13"/>
        <v>0</v>
      </c>
      <c r="K84" s="26">
        <f t="shared" si="14"/>
        <v>0</v>
      </c>
    </row>
    <row r="85" spans="1:11" ht="12.75">
      <c r="A85" s="22">
        <v>59</v>
      </c>
      <c r="B85" s="28" t="s">
        <v>52</v>
      </c>
      <c r="C85" s="24" t="s">
        <v>53</v>
      </c>
      <c r="D85" s="24">
        <v>3</v>
      </c>
      <c r="E85" s="24"/>
      <c r="F85" s="26">
        <v>0</v>
      </c>
      <c r="G85" s="26">
        <v>0</v>
      </c>
      <c r="H85" s="26">
        <f t="shared" si="12"/>
        <v>0</v>
      </c>
      <c r="I85" s="108"/>
      <c r="J85" s="26">
        <f t="shared" si="13"/>
        <v>0</v>
      </c>
      <c r="K85" s="26">
        <f t="shared" si="14"/>
        <v>0</v>
      </c>
    </row>
    <row r="86" spans="1:11" ht="12.75">
      <c r="A86" s="22">
        <v>60</v>
      </c>
      <c r="B86" s="28" t="s">
        <v>54</v>
      </c>
      <c r="C86" s="24" t="s">
        <v>53</v>
      </c>
      <c r="D86" s="24">
        <v>3</v>
      </c>
      <c r="E86" s="24"/>
      <c r="F86" s="26">
        <v>0</v>
      </c>
      <c r="G86" s="26">
        <v>0</v>
      </c>
      <c r="H86" s="26">
        <f t="shared" si="12"/>
        <v>0</v>
      </c>
      <c r="I86" s="108"/>
      <c r="J86" s="26">
        <f t="shared" si="13"/>
        <v>0</v>
      </c>
      <c r="K86" s="26">
        <f t="shared" si="14"/>
        <v>0</v>
      </c>
    </row>
    <row r="87" spans="1:11" ht="12.75">
      <c r="A87" s="22">
        <v>61</v>
      </c>
      <c r="B87" s="28" t="s">
        <v>55</v>
      </c>
      <c r="C87" s="24" t="s">
        <v>53</v>
      </c>
      <c r="D87" s="24">
        <v>3</v>
      </c>
      <c r="E87" s="24"/>
      <c r="F87" s="26">
        <v>0</v>
      </c>
      <c r="G87" s="26">
        <v>0</v>
      </c>
      <c r="H87" s="26">
        <f t="shared" si="12"/>
        <v>0</v>
      </c>
      <c r="I87" s="108"/>
      <c r="J87" s="26">
        <f t="shared" si="13"/>
        <v>0</v>
      </c>
      <c r="K87" s="26">
        <f t="shared" si="14"/>
        <v>0</v>
      </c>
    </row>
    <row r="88" spans="1:11" ht="12.75">
      <c r="A88" s="22">
        <v>62</v>
      </c>
      <c r="B88" s="28" t="s">
        <v>56</v>
      </c>
      <c r="C88" s="24" t="s">
        <v>57</v>
      </c>
      <c r="D88" s="24">
        <v>1</v>
      </c>
      <c r="E88" s="24"/>
      <c r="F88" s="26">
        <v>0</v>
      </c>
      <c r="G88" s="26">
        <v>0</v>
      </c>
      <c r="H88" s="26">
        <f t="shared" si="12"/>
        <v>0</v>
      </c>
      <c r="I88" s="108"/>
      <c r="J88" s="26">
        <f t="shared" si="13"/>
        <v>0</v>
      </c>
      <c r="K88" s="26">
        <f t="shared" si="14"/>
        <v>0</v>
      </c>
    </row>
    <row r="89" spans="1:11" ht="12.75">
      <c r="A89" s="22">
        <v>63</v>
      </c>
      <c r="B89" s="28" t="s">
        <v>58</v>
      </c>
      <c r="C89" s="24" t="s">
        <v>57</v>
      </c>
      <c r="D89" s="24">
        <v>1</v>
      </c>
      <c r="E89" s="24"/>
      <c r="F89" s="26">
        <v>0</v>
      </c>
      <c r="G89" s="26">
        <v>0</v>
      </c>
      <c r="H89" s="26">
        <f t="shared" si="12"/>
        <v>0</v>
      </c>
      <c r="I89" s="108"/>
      <c r="J89" s="26">
        <f t="shared" si="13"/>
        <v>0</v>
      </c>
      <c r="K89" s="26">
        <f t="shared" si="14"/>
        <v>0</v>
      </c>
    </row>
    <row r="90" spans="1:11" ht="12.75">
      <c r="A90" s="22">
        <v>64</v>
      </c>
      <c r="B90" s="28" t="s">
        <v>159</v>
      </c>
      <c r="C90" s="24" t="s">
        <v>57</v>
      </c>
      <c r="D90" s="24">
        <v>1</v>
      </c>
      <c r="E90" s="24"/>
      <c r="F90" s="26">
        <v>0</v>
      </c>
      <c r="G90" s="26">
        <v>0</v>
      </c>
      <c r="H90" s="26">
        <v>0</v>
      </c>
      <c r="I90" s="108"/>
      <c r="J90" s="26">
        <f t="shared" si="13"/>
        <v>0</v>
      </c>
      <c r="K90" s="26">
        <f t="shared" si="14"/>
        <v>0</v>
      </c>
    </row>
    <row r="91" spans="1:11" ht="12.75">
      <c r="A91" s="22">
        <v>65</v>
      </c>
      <c r="B91" s="28" t="s">
        <v>59</v>
      </c>
      <c r="C91" s="24" t="s">
        <v>57</v>
      </c>
      <c r="D91" s="24">
        <v>1</v>
      </c>
      <c r="E91" s="24"/>
      <c r="F91" s="26">
        <v>0</v>
      </c>
      <c r="G91" s="26">
        <v>0</v>
      </c>
      <c r="H91" s="26">
        <f t="shared" si="12"/>
        <v>0</v>
      </c>
      <c r="I91" s="108"/>
      <c r="J91" s="26">
        <f t="shared" si="13"/>
        <v>0</v>
      </c>
      <c r="K91" s="26">
        <f t="shared" si="14"/>
        <v>0</v>
      </c>
    </row>
    <row r="92" spans="1:11" s="20" customFormat="1" ht="12.75">
      <c r="A92" s="30"/>
      <c r="B92" s="30"/>
      <c r="C92" s="32"/>
      <c r="D92" s="32"/>
      <c r="E92" s="32"/>
      <c r="F92" s="33"/>
      <c r="G92" s="33"/>
      <c r="H92" s="33"/>
      <c r="I92" s="108"/>
      <c r="J92" s="33"/>
      <c r="K92" s="33"/>
    </row>
    <row r="93" spans="1:11" s="38" customFormat="1" ht="12.75">
      <c r="A93" s="68" t="s">
        <v>60</v>
      </c>
      <c r="B93" s="69"/>
      <c r="C93" s="70"/>
      <c r="D93" s="101" t="s">
        <v>76</v>
      </c>
      <c r="E93" s="70"/>
      <c r="F93" s="71"/>
      <c r="G93" s="71"/>
      <c r="H93" s="71">
        <f>J93</f>
        <v>0</v>
      </c>
      <c r="I93" s="108"/>
      <c r="J93" s="71">
        <f>SUM(J82:J91)</f>
        <v>0</v>
      </c>
      <c r="K93" s="71"/>
    </row>
    <row r="94" spans="1:11" s="38" customFormat="1" ht="12.75">
      <c r="A94" s="68" t="s">
        <v>61</v>
      </c>
      <c r="B94" s="72"/>
      <c r="C94" s="70"/>
      <c r="D94" s="101" t="s">
        <v>76</v>
      </c>
      <c r="E94" s="70"/>
      <c r="F94" s="71"/>
      <c r="G94" s="71"/>
      <c r="H94" s="71">
        <f>K94</f>
        <v>0</v>
      </c>
      <c r="I94" s="108"/>
      <c r="J94" s="71"/>
      <c r="K94" s="71">
        <f>SUM(K82:K91)</f>
        <v>0</v>
      </c>
    </row>
    <row r="95" spans="3:11" ht="12.75">
      <c r="C95" s="54"/>
      <c r="D95" s="95" t="s">
        <v>76</v>
      </c>
      <c r="E95" s="54"/>
      <c r="F95" s="55"/>
      <c r="G95" s="55"/>
      <c r="H95" s="55"/>
      <c r="I95" s="108"/>
      <c r="J95" s="55"/>
      <c r="K95" s="55"/>
    </row>
    <row r="96" spans="1:11" ht="15.75">
      <c r="A96" s="73" t="s">
        <v>62</v>
      </c>
      <c r="B96" s="74"/>
      <c r="C96" s="75"/>
      <c r="D96" s="102" t="s">
        <v>76</v>
      </c>
      <c r="E96" s="75"/>
      <c r="F96" s="76"/>
      <c r="G96" s="76"/>
      <c r="H96" s="76">
        <f>H30+H55+H78+H93</f>
        <v>0</v>
      </c>
      <c r="I96" s="108"/>
      <c r="J96" s="76"/>
      <c r="K96" s="76"/>
    </row>
    <row r="97" spans="1:11" ht="15.75">
      <c r="A97" s="73" t="s">
        <v>63</v>
      </c>
      <c r="B97" s="74"/>
      <c r="C97" s="75"/>
      <c r="D97" s="102" t="s">
        <v>76</v>
      </c>
      <c r="E97" s="75"/>
      <c r="F97" s="76"/>
      <c r="G97" s="76"/>
      <c r="H97" s="76">
        <f>H31+H56+H79+H94</f>
        <v>0</v>
      </c>
      <c r="I97" s="108"/>
      <c r="J97" s="76"/>
      <c r="K97" s="76"/>
    </row>
    <row r="98" spans="1:11" ht="15.75">
      <c r="A98" s="77" t="s">
        <v>64</v>
      </c>
      <c r="B98" s="74"/>
      <c r="C98" s="75"/>
      <c r="D98" s="102" t="s">
        <v>76</v>
      </c>
      <c r="E98" s="75"/>
      <c r="F98" s="76"/>
      <c r="G98" s="76"/>
      <c r="H98" s="76">
        <f>H96+H97</f>
        <v>0</v>
      </c>
      <c r="I98" s="108"/>
      <c r="J98" s="76"/>
      <c r="K98" s="76"/>
    </row>
    <row r="99" spans="1:11" ht="15.75">
      <c r="A99" s="77" t="s">
        <v>65</v>
      </c>
      <c r="B99" s="74"/>
      <c r="C99" s="75"/>
      <c r="D99" s="102" t="s">
        <v>76</v>
      </c>
      <c r="E99" s="75"/>
      <c r="F99" s="78"/>
      <c r="G99" s="78"/>
      <c r="H99" s="78">
        <f>ROUND((H98*1.21),0)</f>
        <v>0</v>
      </c>
      <c r="I99" s="108"/>
      <c r="J99" s="78"/>
      <c r="K99" s="78"/>
    </row>
    <row r="100" ht="12.75">
      <c r="D100" s="103"/>
    </row>
  </sheetData>
  <sheetProtection/>
  <autoFilter ref="A8:K99"/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88" r:id="rId1"/>
  <headerFooter>
    <oddHeader>&amp;C&amp;F</oddHeader>
    <oddFooter>&amp;L&amp;A&amp;CStrana &amp;P/&amp;N&amp;R&amp;D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PageLayoutView="0" workbookViewId="0" topLeftCell="A7">
      <selection activeCell="B87" sqref="B87"/>
    </sheetView>
  </sheetViews>
  <sheetFormatPr defaultColWidth="9.140625" defaultRowHeight="15"/>
  <cols>
    <col min="1" max="1" width="11.57421875" style="52" customWidth="1"/>
    <col min="2" max="2" width="55.8515625" style="52" customWidth="1"/>
    <col min="3" max="3" width="13.421875" style="52" bestFit="1" customWidth="1"/>
    <col min="4" max="4" width="11.57421875" style="52" customWidth="1"/>
    <col min="5" max="5" width="21.140625" style="52" hidden="1" customWidth="1"/>
    <col min="6" max="8" width="18.7109375" style="52" customWidth="1"/>
    <col min="9" max="9" width="15.57421875" style="2" hidden="1" customWidth="1"/>
    <col min="10" max="11" width="18.7109375" style="52" hidden="1" customWidth="1"/>
    <col min="12" max="12" width="27.57421875" style="2" customWidth="1"/>
    <col min="13" max="13" width="9.140625" style="2" customWidth="1"/>
    <col min="14" max="14" width="16.00390625" style="2" customWidth="1"/>
    <col min="15" max="16384" width="9.140625" style="2" customWidth="1"/>
  </cols>
  <sheetData>
    <row r="1" spans="1:11" ht="18.75">
      <c r="A1" s="79" t="s">
        <v>142</v>
      </c>
      <c r="B1" s="1"/>
      <c r="C1" s="1"/>
      <c r="D1" s="1"/>
      <c r="E1" s="1"/>
      <c r="F1" s="1"/>
      <c r="G1" s="1"/>
      <c r="H1" s="1"/>
      <c r="J1" s="1"/>
      <c r="K1" s="1"/>
    </row>
    <row r="2" spans="1:11" s="4" customFormat="1" ht="3" customHeight="1">
      <c r="A2" s="3"/>
      <c r="B2" s="3"/>
      <c r="C2" s="3"/>
      <c r="D2" s="3"/>
      <c r="E2" s="3"/>
      <c r="F2" s="3"/>
      <c r="G2" s="3"/>
      <c r="H2" s="3"/>
      <c r="J2" s="3"/>
      <c r="K2" s="3"/>
    </row>
    <row r="3" spans="1:11" ht="9" customHeight="1" thickBot="1">
      <c r="A3" s="5"/>
      <c r="B3" s="5"/>
      <c r="C3" s="5"/>
      <c r="D3" s="5"/>
      <c r="E3" s="5"/>
      <c r="F3" s="5"/>
      <c r="G3" s="5"/>
      <c r="H3" s="5"/>
      <c r="J3" s="5"/>
      <c r="K3" s="5"/>
    </row>
    <row r="4" spans="1:11" ht="15.75" thickTop="1">
      <c r="A4" s="6" t="s">
        <v>112</v>
      </c>
      <c r="B4" s="6"/>
      <c r="C4" s="6"/>
      <c r="D4" s="6"/>
      <c r="E4" s="6"/>
      <c r="F4" s="6"/>
      <c r="G4" s="6"/>
      <c r="H4" s="6"/>
      <c r="J4" s="6"/>
      <c r="K4" s="6"/>
    </row>
    <row r="5" spans="1:11" ht="15">
      <c r="A5" s="6" t="s">
        <v>0</v>
      </c>
      <c r="B5" s="6"/>
      <c r="C5" s="6"/>
      <c r="D5" s="6"/>
      <c r="E5" s="6"/>
      <c r="F5" s="6"/>
      <c r="G5" s="6"/>
      <c r="H5" s="6"/>
      <c r="J5" s="6"/>
      <c r="K5" s="6"/>
    </row>
    <row r="6" spans="1:11" ht="17.25" customHeight="1" thickBot="1">
      <c r="A6" s="7" t="s">
        <v>154</v>
      </c>
      <c r="B6" s="7"/>
      <c r="C6" s="7"/>
      <c r="D6" s="7"/>
      <c r="E6" s="7"/>
      <c r="F6" s="7"/>
      <c r="G6" s="7"/>
      <c r="H6" s="7"/>
      <c r="J6" s="7"/>
      <c r="K6" s="7"/>
    </row>
    <row r="7" spans="1:11" ht="10.5" customHeight="1" thickTop="1">
      <c r="A7" s="8"/>
      <c r="B7" s="8"/>
      <c r="C7" s="8"/>
      <c r="D7" s="8"/>
      <c r="E7" s="8"/>
      <c r="F7" s="8"/>
      <c r="G7" s="8"/>
      <c r="H7" s="8"/>
      <c r="J7" s="8"/>
      <c r="K7" s="8"/>
    </row>
    <row r="8" spans="1:11" s="11" customFormat="1" ht="12.75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10" t="s">
        <v>6</v>
      </c>
      <c r="G8" s="10" t="s">
        <v>6</v>
      </c>
      <c r="H8" s="10" t="s">
        <v>7</v>
      </c>
      <c r="J8" s="10" t="s">
        <v>8</v>
      </c>
      <c r="K8" s="10" t="s">
        <v>8</v>
      </c>
    </row>
    <row r="9" spans="1:11" s="14" customFormat="1" ht="13.5" thickBot="1">
      <c r="A9" s="12" t="s">
        <v>9</v>
      </c>
      <c r="B9" s="12"/>
      <c r="C9" s="12" t="s">
        <v>10</v>
      </c>
      <c r="D9" s="12"/>
      <c r="E9" s="12"/>
      <c r="F9" s="13" t="s">
        <v>11</v>
      </c>
      <c r="G9" s="13" t="s">
        <v>12</v>
      </c>
      <c r="H9" s="13" t="s">
        <v>13</v>
      </c>
      <c r="J9" s="13" t="s">
        <v>11</v>
      </c>
      <c r="K9" s="13" t="s">
        <v>12</v>
      </c>
    </row>
    <row r="10" spans="1:11" s="16" customFormat="1" ht="13.5" thickTop="1">
      <c r="A10" s="15"/>
      <c r="B10" s="15"/>
      <c r="C10" s="15"/>
      <c r="D10" s="92" t="s">
        <v>76</v>
      </c>
      <c r="E10" s="15"/>
      <c r="F10" s="15"/>
      <c r="G10" s="15"/>
      <c r="H10" s="15"/>
      <c r="J10" s="15"/>
      <c r="K10" s="15"/>
    </row>
    <row r="11" spans="1:11" s="20" customFormat="1" ht="12.75">
      <c r="A11" s="17" t="s">
        <v>14</v>
      </c>
      <c r="B11" s="17"/>
      <c r="C11" s="17"/>
      <c r="D11" s="91" t="s">
        <v>76</v>
      </c>
      <c r="E11" s="18"/>
      <c r="F11" s="19"/>
      <c r="G11" s="19"/>
      <c r="H11" s="19"/>
      <c r="J11" s="21"/>
      <c r="K11" s="21"/>
    </row>
    <row r="12" spans="1:11" s="20" customFormat="1" ht="38.25">
      <c r="A12" s="22">
        <v>1</v>
      </c>
      <c r="B12" s="23" t="s">
        <v>140</v>
      </c>
      <c r="C12" s="24" t="s">
        <v>15</v>
      </c>
      <c r="D12" s="24">
        <v>1</v>
      </c>
      <c r="E12" s="25"/>
      <c r="F12" s="26">
        <v>0</v>
      </c>
      <c r="G12" s="26">
        <v>0</v>
      </c>
      <c r="H12" s="26">
        <f>(F12+G12)*D12</f>
        <v>0</v>
      </c>
      <c r="I12" s="108"/>
      <c r="J12" s="26">
        <f>F12*D12</f>
        <v>0</v>
      </c>
      <c r="K12" s="26">
        <f>G12*D12</f>
        <v>0</v>
      </c>
    </row>
    <row r="13" spans="1:11" s="20" customFormat="1" ht="12.75">
      <c r="A13" s="27">
        <f>A12+1</f>
        <v>2</v>
      </c>
      <c r="B13" s="23" t="s">
        <v>135</v>
      </c>
      <c r="C13" s="24" t="s">
        <v>15</v>
      </c>
      <c r="D13" s="24">
        <v>1</v>
      </c>
      <c r="E13" s="25"/>
      <c r="F13" s="26">
        <v>0</v>
      </c>
      <c r="G13" s="26">
        <v>0</v>
      </c>
      <c r="H13" s="26">
        <f aca="true" t="shared" si="0" ref="H13:H27">(F13+G13)*D13</f>
        <v>0</v>
      </c>
      <c r="I13" s="108"/>
      <c r="J13" s="26">
        <f aca="true" t="shared" si="1" ref="J13:J27">F13*D13</f>
        <v>0</v>
      </c>
      <c r="K13" s="26">
        <f aca="true" t="shared" si="2" ref="K13:K27">G13*D13</f>
        <v>0</v>
      </c>
    </row>
    <row r="14" spans="1:11" s="20" customFormat="1" ht="25.5">
      <c r="A14" s="27">
        <f aca="true" t="shared" si="3" ref="A14:A27">A13+1</f>
        <v>3</v>
      </c>
      <c r="B14" s="23" t="s">
        <v>100</v>
      </c>
      <c r="C14" s="24" t="s">
        <v>15</v>
      </c>
      <c r="D14" s="24">
        <v>1</v>
      </c>
      <c r="E14" s="25"/>
      <c r="F14" s="26">
        <f>KB_3!F14</f>
        <v>0</v>
      </c>
      <c r="G14" s="26">
        <f>KB_3!G14</f>
        <v>0</v>
      </c>
      <c r="H14" s="26">
        <f t="shared" si="0"/>
        <v>0</v>
      </c>
      <c r="I14" s="108"/>
      <c r="J14" s="26">
        <f t="shared" si="1"/>
        <v>0</v>
      </c>
      <c r="K14" s="26">
        <f t="shared" si="2"/>
        <v>0</v>
      </c>
    </row>
    <row r="15" spans="1:11" s="20" customFormat="1" ht="12.75">
      <c r="A15" s="27">
        <f t="shared" si="3"/>
        <v>4</v>
      </c>
      <c r="B15" s="23" t="s">
        <v>70</v>
      </c>
      <c r="C15" s="24" t="s">
        <v>15</v>
      </c>
      <c r="D15" s="24">
        <v>2</v>
      </c>
      <c r="E15" s="25"/>
      <c r="F15" s="26">
        <f>KB_3!F15</f>
        <v>0</v>
      </c>
      <c r="G15" s="26">
        <f>KB_3!G15</f>
        <v>0</v>
      </c>
      <c r="H15" s="26">
        <f t="shared" si="0"/>
        <v>0</v>
      </c>
      <c r="I15" s="108"/>
      <c r="J15" s="26">
        <f t="shared" si="1"/>
        <v>0</v>
      </c>
      <c r="K15" s="26">
        <f t="shared" si="2"/>
        <v>0</v>
      </c>
    </row>
    <row r="16" spans="1:11" s="20" customFormat="1" ht="25.5">
      <c r="A16" s="27">
        <f t="shared" si="3"/>
        <v>5</v>
      </c>
      <c r="B16" s="23" t="s">
        <v>16</v>
      </c>
      <c r="C16" s="24" t="s">
        <v>15</v>
      </c>
      <c r="D16" s="24">
        <v>1</v>
      </c>
      <c r="E16" s="25"/>
      <c r="F16" s="26">
        <f>KB_3!F16</f>
        <v>0</v>
      </c>
      <c r="G16" s="26">
        <f>KB_3!G16</f>
        <v>0</v>
      </c>
      <c r="H16" s="26">
        <f t="shared" si="0"/>
        <v>0</v>
      </c>
      <c r="I16" s="108"/>
      <c r="J16" s="26">
        <f t="shared" si="1"/>
        <v>0</v>
      </c>
      <c r="K16" s="26">
        <f t="shared" si="2"/>
        <v>0</v>
      </c>
    </row>
    <row r="17" spans="1:11" s="20" customFormat="1" ht="12.75">
      <c r="A17" s="27">
        <f t="shared" si="3"/>
        <v>6</v>
      </c>
      <c r="B17" s="23" t="s">
        <v>17</v>
      </c>
      <c r="C17" s="24" t="s">
        <v>15</v>
      </c>
      <c r="D17" s="24">
        <v>1</v>
      </c>
      <c r="E17" s="25"/>
      <c r="F17" s="26">
        <f>KB_3!F17</f>
        <v>0</v>
      </c>
      <c r="G17" s="26">
        <f>KB_3!G17</f>
        <v>0</v>
      </c>
      <c r="H17" s="26">
        <f t="shared" si="0"/>
        <v>0</v>
      </c>
      <c r="I17" s="108"/>
      <c r="J17" s="26">
        <f t="shared" si="1"/>
        <v>0</v>
      </c>
      <c r="K17" s="26">
        <f t="shared" si="2"/>
        <v>0</v>
      </c>
    </row>
    <row r="18" spans="1:11" s="20" customFormat="1" ht="12.75">
      <c r="A18" s="27">
        <f t="shared" si="3"/>
        <v>7</v>
      </c>
      <c r="B18" s="23" t="s">
        <v>18</v>
      </c>
      <c r="C18" s="24" t="s">
        <v>15</v>
      </c>
      <c r="D18" s="24">
        <v>1</v>
      </c>
      <c r="E18" s="25"/>
      <c r="F18" s="26">
        <f>KB_3!F18</f>
        <v>0</v>
      </c>
      <c r="G18" s="26">
        <f>KB_3!G18</f>
        <v>0</v>
      </c>
      <c r="H18" s="26">
        <f t="shared" si="0"/>
        <v>0</v>
      </c>
      <c r="I18" s="108"/>
      <c r="J18" s="26">
        <f t="shared" si="1"/>
        <v>0</v>
      </c>
      <c r="K18" s="26">
        <f t="shared" si="2"/>
        <v>0</v>
      </c>
    </row>
    <row r="19" spans="1:11" s="20" customFormat="1" ht="12.75">
      <c r="A19" s="27">
        <f t="shared" si="3"/>
        <v>8</v>
      </c>
      <c r="B19" s="23" t="s">
        <v>19</v>
      </c>
      <c r="C19" s="24" t="s">
        <v>15</v>
      </c>
      <c r="D19" s="24">
        <v>1</v>
      </c>
      <c r="E19" s="25"/>
      <c r="F19" s="26">
        <f>KB_3!F19</f>
        <v>0</v>
      </c>
      <c r="G19" s="26">
        <f>KB_3!G19</f>
        <v>0</v>
      </c>
      <c r="H19" s="26">
        <f t="shared" si="0"/>
        <v>0</v>
      </c>
      <c r="I19" s="108"/>
      <c r="J19" s="26">
        <f t="shared" si="1"/>
        <v>0</v>
      </c>
      <c r="K19" s="26">
        <f t="shared" si="2"/>
        <v>0</v>
      </c>
    </row>
    <row r="20" spans="1:11" s="20" customFormat="1" ht="12.75">
      <c r="A20" s="27">
        <f t="shared" si="3"/>
        <v>9</v>
      </c>
      <c r="B20" s="23" t="s">
        <v>79</v>
      </c>
      <c r="C20" s="24" t="s">
        <v>21</v>
      </c>
      <c r="D20" s="24">
        <v>5</v>
      </c>
      <c r="E20" s="25"/>
      <c r="F20" s="26">
        <f>KB_3!F20</f>
        <v>0</v>
      </c>
      <c r="G20" s="26">
        <f>KB_3!G20</f>
        <v>0</v>
      </c>
      <c r="H20" s="26">
        <f t="shared" si="0"/>
        <v>0</v>
      </c>
      <c r="I20" s="108"/>
      <c r="J20" s="26">
        <f t="shared" si="1"/>
        <v>0</v>
      </c>
      <c r="K20" s="26">
        <f t="shared" si="2"/>
        <v>0</v>
      </c>
    </row>
    <row r="21" spans="1:11" s="20" customFormat="1" ht="12.75">
      <c r="A21" s="27">
        <f t="shared" si="3"/>
        <v>10</v>
      </c>
      <c r="B21" s="23" t="s">
        <v>72</v>
      </c>
      <c r="C21" s="24" t="s">
        <v>21</v>
      </c>
      <c r="D21" s="24">
        <v>10</v>
      </c>
      <c r="E21" s="25"/>
      <c r="F21" s="26">
        <f>KB_3!F22</f>
        <v>0</v>
      </c>
      <c r="G21" s="26">
        <f>KB_3!G22</f>
        <v>0</v>
      </c>
      <c r="H21" s="26">
        <f t="shared" si="0"/>
        <v>0</v>
      </c>
      <c r="I21" s="108"/>
      <c r="J21" s="26">
        <f t="shared" si="1"/>
        <v>0</v>
      </c>
      <c r="K21" s="26">
        <f t="shared" si="2"/>
        <v>0</v>
      </c>
    </row>
    <row r="22" spans="1:11" s="20" customFormat="1" ht="12.75">
      <c r="A22" s="27">
        <f t="shared" si="3"/>
        <v>11</v>
      </c>
      <c r="B22" s="23" t="s">
        <v>23</v>
      </c>
      <c r="C22" s="24" t="s">
        <v>15</v>
      </c>
      <c r="D22" s="24">
        <v>6</v>
      </c>
      <c r="E22" s="25"/>
      <c r="F22" s="26">
        <f>KB_3!F23</f>
        <v>0</v>
      </c>
      <c r="G22" s="26">
        <f>KB_3!G23</f>
        <v>0</v>
      </c>
      <c r="H22" s="26">
        <f t="shared" si="0"/>
        <v>0</v>
      </c>
      <c r="I22" s="108"/>
      <c r="J22" s="26">
        <f t="shared" si="1"/>
        <v>0</v>
      </c>
      <c r="K22" s="26">
        <f t="shared" si="2"/>
        <v>0</v>
      </c>
    </row>
    <row r="23" spans="1:11" s="20" customFormat="1" ht="12.75">
      <c r="A23" s="27">
        <f t="shared" si="3"/>
        <v>12</v>
      </c>
      <c r="B23" s="28" t="s">
        <v>24</v>
      </c>
      <c r="C23" s="24" t="s">
        <v>21</v>
      </c>
      <c r="D23" s="24">
        <v>10</v>
      </c>
      <c r="E23" s="25"/>
      <c r="F23" s="26">
        <f>KB_3!F24</f>
        <v>0</v>
      </c>
      <c r="G23" s="26">
        <f>KB_3!G24</f>
        <v>0</v>
      </c>
      <c r="H23" s="26">
        <f t="shared" si="0"/>
        <v>0</v>
      </c>
      <c r="I23" s="108"/>
      <c r="J23" s="26">
        <f t="shared" si="1"/>
        <v>0</v>
      </c>
      <c r="K23" s="26">
        <f t="shared" si="2"/>
        <v>0</v>
      </c>
    </row>
    <row r="24" spans="1:11" s="20" customFormat="1" ht="12.75">
      <c r="A24" s="27">
        <f t="shared" si="3"/>
        <v>13</v>
      </c>
      <c r="B24" s="28" t="s">
        <v>25</v>
      </c>
      <c r="C24" s="24" t="s">
        <v>21</v>
      </c>
      <c r="D24" s="24">
        <v>5</v>
      </c>
      <c r="E24" s="25"/>
      <c r="F24" s="26">
        <f>KB_3!F25</f>
        <v>0</v>
      </c>
      <c r="G24" s="26">
        <f>KB_3!G25</f>
        <v>0</v>
      </c>
      <c r="H24" s="26">
        <f t="shared" si="0"/>
        <v>0</v>
      </c>
      <c r="I24" s="108"/>
      <c r="J24" s="26">
        <f t="shared" si="1"/>
        <v>0</v>
      </c>
      <c r="K24" s="26">
        <f t="shared" si="2"/>
        <v>0</v>
      </c>
    </row>
    <row r="25" spans="1:11" s="20" customFormat="1" ht="12.75">
      <c r="A25" s="27">
        <f t="shared" si="3"/>
        <v>14</v>
      </c>
      <c r="B25" s="28" t="s">
        <v>77</v>
      </c>
      <c r="C25" s="24" t="s">
        <v>21</v>
      </c>
      <c r="D25" s="24">
        <v>10</v>
      </c>
      <c r="E25" s="25"/>
      <c r="F25" s="26">
        <f>KB_3!F26</f>
        <v>0</v>
      </c>
      <c r="G25" s="26">
        <f>KB_3!G26</f>
        <v>0</v>
      </c>
      <c r="H25" s="26">
        <f t="shared" si="0"/>
        <v>0</v>
      </c>
      <c r="I25" s="108"/>
      <c r="J25" s="26">
        <f t="shared" si="1"/>
        <v>0</v>
      </c>
      <c r="K25" s="26">
        <f t="shared" si="2"/>
        <v>0</v>
      </c>
    </row>
    <row r="26" spans="1:11" s="20" customFormat="1" ht="12.75">
      <c r="A26" s="27">
        <f t="shared" si="3"/>
        <v>15</v>
      </c>
      <c r="B26" s="28" t="s">
        <v>26</v>
      </c>
      <c r="C26" s="24" t="s">
        <v>27</v>
      </c>
      <c r="D26" s="29">
        <v>1</v>
      </c>
      <c r="E26" s="25"/>
      <c r="F26" s="26">
        <f>KB_3!F27</f>
        <v>0</v>
      </c>
      <c r="G26" s="26">
        <f>KB_3!G27</f>
        <v>0</v>
      </c>
      <c r="H26" s="26">
        <f t="shared" si="0"/>
        <v>0</v>
      </c>
      <c r="I26" s="108"/>
      <c r="J26" s="26">
        <f t="shared" si="1"/>
        <v>0</v>
      </c>
      <c r="K26" s="26">
        <f t="shared" si="2"/>
        <v>0</v>
      </c>
    </row>
    <row r="27" spans="1:11" s="20" customFormat="1" ht="12.75">
      <c r="A27" s="27">
        <f t="shared" si="3"/>
        <v>16</v>
      </c>
      <c r="B27" s="28" t="s">
        <v>141</v>
      </c>
      <c r="C27" s="24" t="s">
        <v>15</v>
      </c>
      <c r="D27" s="24">
        <v>1</v>
      </c>
      <c r="E27" s="25"/>
      <c r="F27" s="26">
        <f>KB_3!F28</f>
        <v>0</v>
      </c>
      <c r="G27" s="26">
        <f>KB_3!G28</f>
        <v>0</v>
      </c>
      <c r="H27" s="26">
        <f t="shared" si="0"/>
        <v>0</v>
      </c>
      <c r="I27" s="108"/>
      <c r="J27" s="26">
        <f t="shared" si="1"/>
        <v>0</v>
      </c>
      <c r="K27" s="26">
        <f t="shared" si="2"/>
        <v>0</v>
      </c>
    </row>
    <row r="28" spans="1:11" s="20" customFormat="1" ht="12.75">
      <c r="A28" s="30"/>
      <c r="B28" s="31"/>
      <c r="C28" s="32"/>
      <c r="D28" s="32"/>
      <c r="E28" s="32"/>
      <c r="F28" s="33"/>
      <c r="G28" s="33"/>
      <c r="H28" s="33"/>
      <c r="I28" s="108"/>
      <c r="J28" s="33"/>
      <c r="K28" s="33"/>
    </row>
    <row r="29" spans="1:11" s="38" customFormat="1" ht="12.75">
      <c r="A29" s="34" t="s">
        <v>28</v>
      </c>
      <c r="B29" s="35"/>
      <c r="C29" s="36"/>
      <c r="D29" s="91" t="s">
        <v>76</v>
      </c>
      <c r="E29" s="36"/>
      <c r="F29" s="37"/>
      <c r="G29" s="37"/>
      <c r="H29" s="37">
        <f>J29</f>
        <v>0</v>
      </c>
      <c r="I29" s="108"/>
      <c r="J29" s="37">
        <f>SUM(J12:J27)</f>
        <v>0</v>
      </c>
      <c r="K29" s="37"/>
    </row>
    <row r="30" spans="1:11" s="38" customFormat="1" ht="12.75">
      <c r="A30" s="34" t="s">
        <v>29</v>
      </c>
      <c r="B30" s="35"/>
      <c r="C30" s="36"/>
      <c r="D30" s="91" t="s">
        <v>76</v>
      </c>
      <c r="E30" s="36"/>
      <c r="F30" s="37"/>
      <c r="G30" s="37"/>
      <c r="H30" s="37">
        <f>K30</f>
        <v>0</v>
      </c>
      <c r="I30" s="108"/>
      <c r="J30" s="37"/>
      <c r="K30" s="37">
        <f>SUM(K12:K27)</f>
        <v>0</v>
      </c>
    </row>
    <row r="31" spans="1:11" s="20" customFormat="1" ht="12.75">
      <c r="A31" s="39"/>
      <c r="B31" s="40"/>
      <c r="C31" s="41"/>
      <c r="D31" s="93" t="s">
        <v>76</v>
      </c>
      <c r="E31" s="41"/>
      <c r="F31" s="42"/>
      <c r="G31" s="42"/>
      <c r="H31" s="42"/>
      <c r="I31" s="108"/>
      <c r="J31" s="42"/>
      <c r="K31" s="42"/>
    </row>
    <row r="32" spans="1:11" s="38" customFormat="1" ht="12.75">
      <c r="A32" s="43" t="s">
        <v>30</v>
      </c>
      <c r="B32" s="44"/>
      <c r="C32" s="45"/>
      <c r="D32" s="96" t="s">
        <v>76</v>
      </c>
      <c r="E32" s="46"/>
      <c r="F32" s="47"/>
      <c r="G32" s="47"/>
      <c r="H32" s="47"/>
      <c r="I32" s="108"/>
      <c r="J32" s="47"/>
      <c r="K32" s="47"/>
    </row>
    <row r="33" spans="1:11" s="38" customFormat="1" ht="25.5">
      <c r="A33" s="22">
        <f>A27+1</f>
        <v>17</v>
      </c>
      <c r="B33" s="23" t="s">
        <v>80</v>
      </c>
      <c r="C33" s="24" t="s">
        <v>57</v>
      </c>
      <c r="D33" s="24">
        <v>1</v>
      </c>
      <c r="E33" s="24"/>
      <c r="F33" s="26">
        <f>KB_3!F34</f>
        <v>0</v>
      </c>
      <c r="G33" s="26">
        <f>KB_3!G34</f>
        <v>0</v>
      </c>
      <c r="H33" s="26">
        <f>(F33+G33)*D33</f>
        <v>0</v>
      </c>
      <c r="I33" s="108"/>
      <c r="J33" s="26">
        <f>F33*D33</f>
        <v>0</v>
      </c>
      <c r="K33" s="26">
        <f>G33*D33</f>
        <v>0</v>
      </c>
    </row>
    <row r="34" spans="1:11" s="38" customFormat="1" ht="12.75">
      <c r="A34" s="22">
        <f>A33+1</f>
        <v>18</v>
      </c>
      <c r="B34" s="23" t="s">
        <v>87</v>
      </c>
      <c r="C34" s="24" t="s">
        <v>38</v>
      </c>
      <c r="D34" s="29">
        <v>1</v>
      </c>
      <c r="E34" s="24"/>
      <c r="F34" s="26">
        <f>KB_3!F35</f>
        <v>0</v>
      </c>
      <c r="G34" s="26">
        <f>KB_3!G35</f>
        <v>0</v>
      </c>
      <c r="H34" s="26">
        <f aca="true" t="shared" si="4" ref="H34:H48">(F34+G34)*D34</f>
        <v>0</v>
      </c>
      <c r="I34" s="108"/>
      <c r="J34" s="26">
        <f aca="true" t="shared" si="5" ref="J34:J48">F34*D34</f>
        <v>0</v>
      </c>
      <c r="K34" s="26">
        <f aca="true" t="shared" si="6" ref="K34:K48">G34*D34</f>
        <v>0</v>
      </c>
    </row>
    <row r="35" spans="1:11" s="38" customFormat="1" ht="12.75">
      <c r="A35" s="22">
        <f aca="true" t="shared" si="7" ref="A35:A48">A34+1</f>
        <v>19</v>
      </c>
      <c r="B35" s="28" t="s">
        <v>31</v>
      </c>
      <c r="C35" s="24" t="s">
        <v>15</v>
      </c>
      <c r="D35" s="24">
        <v>2</v>
      </c>
      <c r="E35" s="24"/>
      <c r="F35" s="26">
        <f>KB_3!F36</f>
        <v>0</v>
      </c>
      <c r="G35" s="26">
        <f>KB_3!G36</f>
        <v>0</v>
      </c>
      <c r="H35" s="26">
        <f t="shared" si="4"/>
        <v>0</v>
      </c>
      <c r="I35" s="108"/>
      <c r="J35" s="26">
        <f t="shared" si="5"/>
        <v>0</v>
      </c>
      <c r="K35" s="26">
        <f t="shared" si="6"/>
        <v>0</v>
      </c>
    </row>
    <row r="36" spans="1:11" s="38" customFormat="1" ht="12.75">
      <c r="A36" s="22">
        <f t="shared" si="7"/>
        <v>20</v>
      </c>
      <c r="B36" s="28" t="s">
        <v>32</v>
      </c>
      <c r="C36" s="24" t="s">
        <v>15</v>
      </c>
      <c r="D36" s="24">
        <v>2</v>
      </c>
      <c r="E36" s="24"/>
      <c r="F36" s="26">
        <f>KB_3!F37</f>
        <v>0</v>
      </c>
      <c r="G36" s="26">
        <f>KB_3!G37</f>
        <v>0</v>
      </c>
      <c r="H36" s="26">
        <f t="shared" si="4"/>
        <v>0</v>
      </c>
      <c r="I36" s="108"/>
      <c r="J36" s="26">
        <f t="shared" si="5"/>
        <v>0</v>
      </c>
      <c r="K36" s="26">
        <f t="shared" si="6"/>
        <v>0</v>
      </c>
    </row>
    <row r="37" spans="1:11" s="38" customFormat="1" ht="12.75">
      <c r="A37" s="22">
        <f t="shared" si="7"/>
        <v>21</v>
      </c>
      <c r="B37" s="28" t="s">
        <v>33</v>
      </c>
      <c r="C37" s="24" t="s">
        <v>15</v>
      </c>
      <c r="D37" s="24">
        <v>1</v>
      </c>
      <c r="E37" s="24"/>
      <c r="F37" s="26">
        <f>KB_3!F38</f>
        <v>0</v>
      </c>
      <c r="G37" s="26">
        <f>KB_3!G38</f>
        <v>0</v>
      </c>
      <c r="H37" s="26">
        <f t="shared" si="4"/>
        <v>0</v>
      </c>
      <c r="I37" s="108"/>
      <c r="J37" s="26">
        <f t="shared" si="5"/>
        <v>0</v>
      </c>
      <c r="K37" s="26">
        <f t="shared" si="6"/>
        <v>0</v>
      </c>
    </row>
    <row r="38" spans="1:11" s="38" customFormat="1" ht="12.75">
      <c r="A38" s="22">
        <f t="shared" si="7"/>
        <v>22</v>
      </c>
      <c r="B38" s="28" t="s">
        <v>34</v>
      </c>
      <c r="C38" s="24" t="s">
        <v>15</v>
      </c>
      <c r="D38" s="24">
        <v>1</v>
      </c>
      <c r="E38" s="24"/>
      <c r="F38" s="26">
        <f>KB_3!F39</f>
        <v>0</v>
      </c>
      <c r="G38" s="26">
        <f>KB_3!G39</f>
        <v>0</v>
      </c>
      <c r="H38" s="26">
        <f t="shared" si="4"/>
        <v>0</v>
      </c>
      <c r="I38" s="108"/>
      <c r="J38" s="26">
        <f t="shared" si="5"/>
        <v>0</v>
      </c>
      <c r="K38" s="26">
        <f t="shared" si="6"/>
        <v>0</v>
      </c>
    </row>
    <row r="39" spans="1:11" s="38" customFormat="1" ht="12.75">
      <c r="A39" s="22">
        <f t="shared" si="7"/>
        <v>23</v>
      </c>
      <c r="B39" s="28" t="s">
        <v>94</v>
      </c>
      <c r="C39" s="24" t="s">
        <v>21</v>
      </c>
      <c r="D39" s="24">
        <v>40</v>
      </c>
      <c r="E39" s="24"/>
      <c r="F39" s="26">
        <f>KB_3!F40</f>
        <v>0</v>
      </c>
      <c r="G39" s="26">
        <f>KB_3!G40</f>
        <v>0</v>
      </c>
      <c r="H39" s="26">
        <f t="shared" si="4"/>
        <v>0</v>
      </c>
      <c r="I39" s="108"/>
      <c r="J39" s="26">
        <f t="shared" si="5"/>
        <v>0</v>
      </c>
      <c r="K39" s="26">
        <f t="shared" si="6"/>
        <v>0</v>
      </c>
    </row>
    <row r="40" spans="1:11" s="38" customFormat="1" ht="12.75">
      <c r="A40" s="22">
        <f t="shared" si="7"/>
        <v>24</v>
      </c>
      <c r="B40" s="28" t="s">
        <v>101</v>
      </c>
      <c r="C40" s="24" t="s">
        <v>21</v>
      </c>
      <c r="D40" s="24">
        <v>40</v>
      </c>
      <c r="E40" s="24"/>
      <c r="F40" s="26">
        <f>KB_3!F41</f>
        <v>0</v>
      </c>
      <c r="G40" s="26">
        <f>KB_3!G41</f>
        <v>0</v>
      </c>
      <c r="H40" s="26">
        <f t="shared" si="4"/>
        <v>0</v>
      </c>
      <c r="I40" s="108"/>
      <c r="J40" s="26">
        <f t="shared" si="5"/>
        <v>0</v>
      </c>
      <c r="K40" s="26">
        <f t="shared" si="6"/>
        <v>0</v>
      </c>
    </row>
    <row r="41" spans="1:11" s="38" customFormat="1" ht="12.75">
      <c r="A41" s="22">
        <f t="shared" si="7"/>
        <v>25</v>
      </c>
      <c r="B41" s="28" t="s">
        <v>36</v>
      </c>
      <c r="C41" s="24" t="s">
        <v>21</v>
      </c>
      <c r="D41" s="24">
        <v>30</v>
      </c>
      <c r="E41" s="24"/>
      <c r="F41" s="26">
        <f>KB_3!F44</f>
        <v>0</v>
      </c>
      <c r="G41" s="26">
        <f>KB_3!G44</f>
        <v>0</v>
      </c>
      <c r="H41" s="26">
        <f t="shared" si="4"/>
        <v>0</v>
      </c>
      <c r="I41" s="108"/>
      <c r="J41" s="26">
        <f t="shared" si="5"/>
        <v>0</v>
      </c>
      <c r="K41" s="26">
        <f t="shared" si="6"/>
        <v>0</v>
      </c>
    </row>
    <row r="42" spans="1:11" s="38" customFormat="1" ht="12.75">
      <c r="A42" s="22">
        <f t="shared" si="7"/>
        <v>26</v>
      </c>
      <c r="B42" s="28" t="s">
        <v>37</v>
      </c>
      <c r="C42" s="24" t="s">
        <v>38</v>
      </c>
      <c r="D42" s="104">
        <f>D41*0.2*0.3</f>
        <v>1.7999999999999998</v>
      </c>
      <c r="E42" s="29"/>
      <c r="F42" s="26">
        <f>KB_3!F45</f>
        <v>0</v>
      </c>
      <c r="G42" s="26">
        <f>KB_3!G45</f>
        <v>0</v>
      </c>
      <c r="H42" s="26">
        <f t="shared" si="4"/>
        <v>0</v>
      </c>
      <c r="I42" s="108"/>
      <c r="J42" s="26">
        <f t="shared" si="5"/>
        <v>0</v>
      </c>
      <c r="K42" s="26">
        <f t="shared" si="6"/>
        <v>0</v>
      </c>
    </row>
    <row r="43" spans="1:11" s="38" customFormat="1" ht="12.75">
      <c r="A43" s="22">
        <f t="shared" si="7"/>
        <v>27</v>
      </c>
      <c r="B43" s="28" t="s">
        <v>39</v>
      </c>
      <c r="C43" s="24" t="s">
        <v>21</v>
      </c>
      <c r="D43" s="24">
        <f>D41</f>
        <v>30</v>
      </c>
      <c r="E43" s="24"/>
      <c r="F43" s="26">
        <f>KB_3!F46</f>
        <v>0</v>
      </c>
      <c r="G43" s="26">
        <f>KB_3!G46</f>
        <v>0</v>
      </c>
      <c r="H43" s="26">
        <f t="shared" si="4"/>
        <v>0</v>
      </c>
      <c r="I43" s="108"/>
      <c r="J43" s="26">
        <f t="shared" si="5"/>
        <v>0</v>
      </c>
      <c r="K43" s="26">
        <f t="shared" si="6"/>
        <v>0</v>
      </c>
    </row>
    <row r="44" spans="1:11" s="38" customFormat="1" ht="12.75">
      <c r="A44" s="22">
        <f t="shared" si="7"/>
        <v>28</v>
      </c>
      <c r="B44" s="28" t="s">
        <v>40</v>
      </c>
      <c r="C44" s="24" t="s">
        <v>21</v>
      </c>
      <c r="D44" s="24">
        <f>D41</f>
        <v>30</v>
      </c>
      <c r="E44" s="24"/>
      <c r="F44" s="26">
        <f>KB_3!F47</f>
        <v>0</v>
      </c>
      <c r="G44" s="26">
        <f>KB_3!G47</f>
        <v>0</v>
      </c>
      <c r="H44" s="26">
        <f t="shared" si="4"/>
        <v>0</v>
      </c>
      <c r="I44" s="108"/>
      <c r="J44" s="26">
        <f t="shared" si="5"/>
        <v>0</v>
      </c>
      <c r="K44" s="26">
        <f t="shared" si="6"/>
        <v>0</v>
      </c>
    </row>
    <row r="45" spans="1:11" s="38" customFormat="1" ht="12.75">
      <c r="A45" s="22">
        <f t="shared" si="7"/>
        <v>29</v>
      </c>
      <c r="B45" s="28" t="s">
        <v>41</v>
      </c>
      <c r="C45" s="24" t="s">
        <v>21</v>
      </c>
      <c r="D45" s="24">
        <v>35</v>
      </c>
      <c r="E45" s="24"/>
      <c r="F45" s="26">
        <f>KB_3!F48</f>
        <v>0</v>
      </c>
      <c r="G45" s="26">
        <f>KB_3!G48</f>
        <v>0</v>
      </c>
      <c r="H45" s="26">
        <f t="shared" si="4"/>
        <v>0</v>
      </c>
      <c r="I45" s="108"/>
      <c r="J45" s="26">
        <f t="shared" si="5"/>
        <v>0</v>
      </c>
      <c r="K45" s="26">
        <f t="shared" si="6"/>
        <v>0</v>
      </c>
    </row>
    <row r="46" spans="1:11" s="38" customFormat="1" ht="12.75">
      <c r="A46" s="22">
        <f t="shared" si="7"/>
        <v>30</v>
      </c>
      <c r="B46" s="28" t="s">
        <v>42</v>
      </c>
      <c r="C46" s="24" t="s">
        <v>35</v>
      </c>
      <c r="D46" s="24">
        <f>D41*0.3</f>
        <v>9</v>
      </c>
      <c r="E46" s="24"/>
      <c r="F46" s="26">
        <f>KB_3!F50</f>
        <v>0</v>
      </c>
      <c r="G46" s="26">
        <f>KB_3!G50</f>
        <v>0</v>
      </c>
      <c r="H46" s="26">
        <f t="shared" si="4"/>
        <v>0</v>
      </c>
      <c r="I46" s="108"/>
      <c r="J46" s="26">
        <f t="shared" si="5"/>
        <v>0</v>
      </c>
      <c r="K46" s="26">
        <f t="shared" si="6"/>
        <v>0</v>
      </c>
    </row>
    <row r="47" spans="1:11" s="38" customFormat="1" ht="12.75">
      <c r="A47" s="22">
        <f t="shared" si="7"/>
        <v>31</v>
      </c>
      <c r="B47" s="28" t="s">
        <v>85</v>
      </c>
      <c r="C47" s="24" t="s">
        <v>35</v>
      </c>
      <c r="D47" s="24">
        <f>D46</f>
        <v>9</v>
      </c>
      <c r="E47" s="24"/>
      <c r="F47" s="26">
        <f>KB_3!F52</f>
        <v>0</v>
      </c>
      <c r="G47" s="26">
        <f>KB_3!G52</f>
        <v>0</v>
      </c>
      <c r="H47" s="26">
        <f t="shared" si="4"/>
        <v>0</v>
      </c>
      <c r="I47" s="108"/>
      <c r="J47" s="26">
        <f t="shared" si="5"/>
        <v>0</v>
      </c>
      <c r="K47" s="26">
        <f t="shared" si="6"/>
        <v>0</v>
      </c>
    </row>
    <row r="48" spans="1:11" s="38" customFormat="1" ht="12.75">
      <c r="A48" s="22">
        <f t="shared" si="7"/>
        <v>32</v>
      </c>
      <c r="B48" s="28" t="s">
        <v>43</v>
      </c>
      <c r="C48" s="24" t="s">
        <v>38</v>
      </c>
      <c r="D48" s="24">
        <f>D42</f>
        <v>1.7999999999999998</v>
      </c>
      <c r="E48" s="24"/>
      <c r="F48" s="26">
        <f>KB_3!F53</f>
        <v>0</v>
      </c>
      <c r="G48" s="26">
        <f>KB_3!G53</f>
        <v>0</v>
      </c>
      <c r="H48" s="26">
        <f t="shared" si="4"/>
        <v>0</v>
      </c>
      <c r="I48" s="108"/>
      <c r="J48" s="26">
        <f t="shared" si="5"/>
        <v>0</v>
      </c>
      <c r="K48" s="26">
        <f t="shared" si="6"/>
        <v>0</v>
      </c>
    </row>
    <row r="49" spans="1:11" s="20" customFormat="1" ht="12.75">
      <c r="A49" s="30"/>
      <c r="B49" s="31"/>
      <c r="C49" s="32"/>
      <c r="D49" s="94" t="s">
        <v>76</v>
      </c>
      <c r="E49" s="32"/>
      <c r="F49" s="33"/>
      <c r="G49" s="33"/>
      <c r="H49" s="33"/>
      <c r="I49" s="108"/>
      <c r="J49" s="33"/>
      <c r="K49" s="33"/>
    </row>
    <row r="50" spans="1:11" s="38" customFormat="1" ht="12.75">
      <c r="A50" s="48" t="s">
        <v>44</v>
      </c>
      <c r="B50" s="49"/>
      <c r="C50" s="50"/>
      <c r="D50" s="97" t="s">
        <v>76</v>
      </c>
      <c r="E50" s="50"/>
      <c r="F50" s="51"/>
      <c r="G50" s="51"/>
      <c r="H50" s="51">
        <f>J50</f>
        <v>0</v>
      </c>
      <c r="I50" s="108"/>
      <c r="J50" s="51">
        <f>SUM(J33:J48)</f>
        <v>0</v>
      </c>
      <c r="K50" s="51"/>
    </row>
    <row r="51" spans="1:11" s="38" customFormat="1" ht="12.75">
      <c r="A51" s="48" t="s">
        <v>45</v>
      </c>
      <c r="B51" s="49"/>
      <c r="C51" s="50"/>
      <c r="D51" s="97" t="s">
        <v>76</v>
      </c>
      <c r="E51" s="50"/>
      <c r="F51" s="51"/>
      <c r="G51" s="51"/>
      <c r="H51" s="51">
        <f>K51</f>
        <v>0</v>
      </c>
      <c r="I51" s="108"/>
      <c r="J51" s="51"/>
      <c r="K51" s="51">
        <f>SUM(K33:K48)</f>
        <v>0</v>
      </c>
    </row>
    <row r="52" spans="2:11" ht="12.75">
      <c r="B52" s="53"/>
      <c r="C52" s="54"/>
      <c r="D52" s="95" t="s">
        <v>76</v>
      </c>
      <c r="E52" s="54"/>
      <c r="F52" s="55"/>
      <c r="G52" s="55"/>
      <c r="H52" s="55"/>
      <c r="I52" s="108"/>
      <c r="J52" s="55"/>
      <c r="K52" s="55"/>
    </row>
    <row r="53" spans="1:11" s="38" customFormat="1" ht="12.75">
      <c r="A53" s="56" t="s">
        <v>46</v>
      </c>
      <c r="B53" s="57"/>
      <c r="C53" s="58"/>
      <c r="D53" s="98" t="s">
        <v>76</v>
      </c>
      <c r="E53" s="58"/>
      <c r="F53" s="59"/>
      <c r="G53" s="59"/>
      <c r="H53" s="59"/>
      <c r="I53" s="108"/>
      <c r="J53" s="59"/>
      <c r="K53" s="59"/>
    </row>
    <row r="54" spans="1:11" s="38" customFormat="1" ht="25.5">
      <c r="A54" s="22">
        <f>A48+1</f>
        <v>33</v>
      </c>
      <c r="B54" s="23" t="s">
        <v>104</v>
      </c>
      <c r="C54" s="24" t="s">
        <v>15</v>
      </c>
      <c r="D54" s="24">
        <v>1</v>
      </c>
      <c r="E54" s="24"/>
      <c r="F54" s="26">
        <f>KB_3!F59</f>
        <v>0</v>
      </c>
      <c r="G54" s="26">
        <f>KB_3!G59</f>
        <v>0</v>
      </c>
      <c r="H54" s="26">
        <f>(F54+G54)*D54</f>
        <v>0</v>
      </c>
      <c r="I54" s="108"/>
      <c r="J54" s="26">
        <f>F54*D54</f>
        <v>0</v>
      </c>
      <c r="K54" s="26">
        <f>G54*D54</f>
        <v>0</v>
      </c>
    </row>
    <row r="55" spans="1:11" s="38" customFormat="1" ht="25.5">
      <c r="A55" s="22">
        <f aca="true" t="shared" si="8" ref="A55:A71">A54+1</f>
        <v>34</v>
      </c>
      <c r="B55" s="23" t="s">
        <v>105</v>
      </c>
      <c r="C55" s="24" t="s">
        <v>15</v>
      </c>
      <c r="D55" s="24">
        <v>1</v>
      </c>
      <c r="E55" s="24"/>
      <c r="F55" s="26">
        <f>KB_3!F60</f>
        <v>0</v>
      </c>
      <c r="G55" s="26">
        <f>KB_3!G60</f>
        <v>0</v>
      </c>
      <c r="H55" s="26">
        <f aca="true" t="shared" si="9" ref="H55:H71">(F55+G55)*D55</f>
        <v>0</v>
      </c>
      <c r="I55" s="108"/>
      <c r="J55" s="26">
        <f aca="true" t="shared" si="10" ref="J55:J71">F55*D55</f>
        <v>0</v>
      </c>
      <c r="K55" s="26">
        <f aca="true" t="shared" si="11" ref="K55:K71">G55*D55</f>
        <v>0</v>
      </c>
    </row>
    <row r="56" spans="1:11" s="38" customFormat="1" ht="12.75">
      <c r="A56" s="22">
        <f t="shared" si="8"/>
        <v>35</v>
      </c>
      <c r="B56" s="23" t="s">
        <v>71</v>
      </c>
      <c r="C56" s="24" t="s">
        <v>21</v>
      </c>
      <c r="D56" s="24">
        <v>10</v>
      </c>
      <c r="E56" s="24"/>
      <c r="F56" s="26">
        <v>0</v>
      </c>
      <c r="G56" s="26">
        <v>0</v>
      </c>
      <c r="H56" s="26">
        <f t="shared" si="9"/>
        <v>0</v>
      </c>
      <c r="I56" s="108"/>
      <c r="J56" s="26">
        <f t="shared" si="10"/>
        <v>0</v>
      </c>
      <c r="K56" s="26">
        <f t="shared" si="11"/>
        <v>0</v>
      </c>
    </row>
    <row r="57" spans="1:11" s="38" customFormat="1" ht="12.75">
      <c r="A57" s="22">
        <f t="shared" si="8"/>
        <v>36</v>
      </c>
      <c r="B57" s="23" t="s">
        <v>74</v>
      </c>
      <c r="C57" s="24" t="s">
        <v>15</v>
      </c>
      <c r="D57" s="24">
        <v>2</v>
      </c>
      <c r="E57" s="24"/>
      <c r="F57" s="26">
        <v>0</v>
      </c>
      <c r="G57" s="26">
        <v>0</v>
      </c>
      <c r="H57" s="26">
        <f t="shared" si="9"/>
        <v>0</v>
      </c>
      <c r="I57" s="108"/>
      <c r="J57" s="26">
        <f t="shared" si="10"/>
        <v>0</v>
      </c>
      <c r="K57" s="26">
        <f t="shared" si="11"/>
        <v>0</v>
      </c>
    </row>
    <row r="58" spans="1:11" s="38" customFormat="1" ht="12.75">
      <c r="A58" s="22">
        <f t="shared" si="8"/>
        <v>37</v>
      </c>
      <c r="B58" s="23" t="s">
        <v>22</v>
      </c>
      <c r="C58" s="24" t="s">
        <v>21</v>
      </c>
      <c r="D58" s="24">
        <v>2</v>
      </c>
      <c r="E58" s="24"/>
      <c r="F58" s="26">
        <v>0</v>
      </c>
      <c r="G58" s="26">
        <v>0</v>
      </c>
      <c r="H58" s="26">
        <f t="shared" si="9"/>
        <v>0</v>
      </c>
      <c r="I58" s="108"/>
      <c r="J58" s="26">
        <f t="shared" si="10"/>
        <v>0</v>
      </c>
      <c r="K58" s="26">
        <f t="shared" si="11"/>
        <v>0</v>
      </c>
    </row>
    <row r="59" spans="1:11" s="38" customFormat="1" ht="12.75">
      <c r="A59" s="22">
        <f t="shared" si="8"/>
        <v>38</v>
      </c>
      <c r="B59" s="23" t="s">
        <v>106</v>
      </c>
      <c r="C59" s="24" t="s">
        <v>15</v>
      </c>
      <c r="D59" s="24">
        <v>1</v>
      </c>
      <c r="E59" s="24"/>
      <c r="F59" s="26">
        <v>0</v>
      </c>
      <c r="G59" s="26">
        <v>0</v>
      </c>
      <c r="H59" s="26">
        <f t="shared" si="9"/>
        <v>0</v>
      </c>
      <c r="I59" s="108"/>
      <c r="J59" s="26">
        <f t="shared" si="10"/>
        <v>0</v>
      </c>
      <c r="K59" s="26">
        <f t="shared" si="11"/>
        <v>0</v>
      </c>
    </row>
    <row r="60" spans="1:11" s="38" customFormat="1" ht="12.75">
      <c r="A60" s="22">
        <f t="shared" si="8"/>
        <v>39</v>
      </c>
      <c r="B60" s="23" t="s">
        <v>107</v>
      </c>
      <c r="C60" s="24" t="s">
        <v>15</v>
      </c>
      <c r="D60" s="24">
        <v>1</v>
      </c>
      <c r="E60" s="24"/>
      <c r="F60" s="26">
        <v>0</v>
      </c>
      <c r="G60" s="26">
        <v>0</v>
      </c>
      <c r="H60" s="26">
        <f t="shared" si="9"/>
        <v>0</v>
      </c>
      <c r="I60" s="108"/>
      <c r="J60" s="26">
        <f t="shared" si="10"/>
        <v>0</v>
      </c>
      <c r="K60" s="26">
        <f t="shared" si="11"/>
        <v>0</v>
      </c>
    </row>
    <row r="61" spans="1:11" s="38" customFormat="1" ht="25.5">
      <c r="A61" s="22">
        <f t="shared" si="8"/>
        <v>40</v>
      </c>
      <c r="B61" s="23" t="s">
        <v>103</v>
      </c>
      <c r="C61" s="24" t="s">
        <v>21</v>
      </c>
      <c r="D61" s="24">
        <v>45</v>
      </c>
      <c r="E61" s="24"/>
      <c r="F61" s="26">
        <v>0</v>
      </c>
      <c r="G61" s="26">
        <v>0</v>
      </c>
      <c r="H61" s="26">
        <f t="shared" si="9"/>
        <v>0</v>
      </c>
      <c r="I61" s="108"/>
      <c r="J61" s="26">
        <f t="shared" si="10"/>
        <v>0</v>
      </c>
      <c r="K61" s="26">
        <f t="shared" si="11"/>
        <v>0</v>
      </c>
    </row>
    <row r="62" spans="1:11" s="38" customFormat="1" ht="25.5">
      <c r="A62" s="22">
        <f t="shared" si="8"/>
        <v>41</v>
      </c>
      <c r="B62" s="23" t="s">
        <v>93</v>
      </c>
      <c r="C62" s="24" t="s">
        <v>57</v>
      </c>
      <c r="D62" s="24">
        <v>1</v>
      </c>
      <c r="E62" s="24"/>
      <c r="F62" s="26">
        <v>0</v>
      </c>
      <c r="G62" s="26">
        <v>0</v>
      </c>
      <c r="H62" s="26">
        <f t="shared" si="9"/>
        <v>0</v>
      </c>
      <c r="I62" s="108"/>
      <c r="J62" s="26">
        <f t="shared" si="10"/>
        <v>0</v>
      </c>
      <c r="K62" s="26">
        <f t="shared" si="11"/>
        <v>0</v>
      </c>
    </row>
    <row r="63" spans="1:11" s="38" customFormat="1" ht="25.5">
      <c r="A63" s="22">
        <f t="shared" si="8"/>
        <v>42</v>
      </c>
      <c r="B63" s="23" t="s">
        <v>108</v>
      </c>
      <c r="C63" s="24" t="s">
        <v>15</v>
      </c>
      <c r="D63" s="24">
        <v>1</v>
      </c>
      <c r="E63" s="24"/>
      <c r="F63" s="26">
        <v>0</v>
      </c>
      <c r="G63" s="26">
        <v>0</v>
      </c>
      <c r="H63" s="26">
        <f t="shared" si="9"/>
        <v>0</v>
      </c>
      <c r="I63" s="108"/>
      <c r="J63" s="26">
        <f t="shared" si="10"/>
        <v>0</v>
      </c>
      <c r="K63" s="26">
        <f t="shared" si="11"/>
        <v>0</v>
      </c>
    </row>
    <row r="64" spans="1:11" s="38" customFormat="1" ht="12.75">
      <c r="A64" s="22">
        <f t="shared" si="8"/>
        <v>43</v>
      </c>
      <c r="B64" s="23" t="s">
        <v>109</v>
      </c>
      <c r="C64" s="24" t="s">
        <v>15</v>
      </c>
      <c r="D64" s="24">
        <v>4</v>
      </c>
      <c r="E64" s="24"/>
      <c r="F64" s="26">
        <v>0</v>
      </c>
      <c r="G64" s="26">
        <v>0</v>
      </c>
      <c r="H64" s="26">
        <f t="shared" si="9"/>
        <v>0</v>
      </c>
      <c r="I64" s="108"/>
      <c r="J64" s="26">
        <f t="shared" si="10"/>
        <v>0</v>
      </c>
      <c r="K64" s="26">
        <f t="shared" si="11"/>
        <v>0</v>
      </c>
    </row>
    <row r="65" spans="1:11" s="38" customFormat="1" ht="12.75">
      <c r="A65" s="22">
        <f t="shared" si="8"/>
        <v>44</v>
      </c>
      <c r="B65" s="23" t="s">
        <v>90</v>
      </c>
      <c r="C65" s="24" t="s">
        <v>15</v>
      </c>
      <c r="D65" s="24">
        <v>8</v>
      </c>
      <c r="E65" s="24"/>
      <c r="F65" s="26">
        <f>KB_3!F70</f>
        <v>0</v>
      </c>
      <c r="G65" s="26">
        <v>0</v>
      </c>
      <c r="H65" s="26">
        <f t="shared" si="9"/>
        <v>0</v>
      </c>
      <c r="I65" s="108"/>
      <c r="J65" s="26">
        <f t="shared" si="10"/>
        <v>0</v>
      </c>
      <c r="K65" s="26">
        <f t="shared" si="11"/>
        <v>0</v>
      </c>
    </row>
    <row r="66" spans="1:11" s="38" customFormat="1" ht="12.75">
      <c r="A66" s="22">
        <f t="shared" si="8"/>
        <v>45</v>
      </c>
      <c r="B66" s="23" t="s">
        <v>110</v>
      </c>
      <c r="C66" s="24" t="s">
        <v>15</v>
      </c>
      <c r="D66" s="24">
        <v>4</v>
      </c>
      <c r="E66" s="24"/>
      <c r="F66" s="26">
        <f>KB_3!F71</f>
        <v>0</v>
      </c>
      <c r="G66" s="26">
        <v>0</v>
      </c>
      <c r="H66" s="26">
        <f t="shared" si="9"/>
        <v>0</v>
      </c>
      <c r="I66" s="108"/>
      <c r="J66" s="26">
        <f t="shared" si="10"/>
        <v>0</v>
      </c>
      <c r="K66" s="26">
        <f t="shared" si="11"/>
        <v>0</v>
      </c>
    </row>
    <row r="67" spans="1:11" s="38" customFormat="1" ht="12.75">
      <c r="A67" s="22">
        <f t="shared" si="8"/>
        <v>46</v>
      </c>
      <c r="B67" s="28" t="s">
        <v>24</v>
      </c>
      <c r="C67" s="24" t="s">
        <v>21</v>
      </c>
      <c r="D67" s="24">
        <v>10</v>
      </c>
      <c r="E67" s="24"/>
      <c r="F67" s="26">
        <f>KB_3!F72</f>
        <v>0</v>
      </c>
      <c r="G67" s="26">
        <v>0</v>
      </c>
      <c r="H67" s="26">
        <f t="shared" si="9"/>
        <v>0</v>
      </c>
      <c r="I67" s="108"/>
      <c r="J67" s="26">
        <f t="shared" si="10"/>
        <v>0</v>
      </c>
      <c r="K67" s="26">
        <f t="shared" si="11"/>
        <v>0</v>
      </c>
    </row>
    <row r="68" spans="1:11" s="38" customFormat="1" ht="12.75">
      <c r="A68" s="22">
        <f t="shared" si="8"/>
        <v>47</v>
      </c>
      <c r="B68" s="28" t="s">
        <v>25</v>
      </c>
      <c r="C68" s="24" t="s">
        <v>21</v>
      </c>
      <c r="D68" s="24">
        <v>5</v>
      </c>
      <c r="E68" s="24"/>
      <c r="F68" s="26">
        <f>KB_3!F73</f>
        <v>0</v>
      </c>
      <c r="G68" s="26">
        <v>0</v>
      </c>
      <c r="H68" s="26">
        <f t="shared" si="9"/>
        <v>0</v>
      </c>
      <c r="I68" s="108"/>
      <c r="J68" s="26">
        <f t="shared" si="10"/>
        <v>0</v>
      </c>
      <c r="K68" s="26">
        <f t="shared" si="11"/>
        <v>0</v>
      </c>
    </row>
    <row r="69" spans="1:11" s="38" customFormat="1" ht="12.75">
      <c r="A69" s="22">
        <f t="shared" si="8"/>
        <v>48</v>
      </c>
      <c r="B69" s="28" t="s">
        <v>26</v>
      </c>
      <c r="C69" s="24" t="s">
        <v>27</v>
      </c>
      <c r="D69" s="29">
        <v>1</v>
      </c>
      <c r="E69" s="24"/>
      <c r="F69" s="26">
        <f>KB_3!F74</f>
        <v>0</v>
      </c>
      <c r="G69" s="26">
        <v>0</v>
      </c>
      <c r="H69" s="26">
        <f t="shared" si="9"/>
        <v>0</v>
      </c>
      <c r="I69" s="108"/>
      <c r="J69" s="26">
        <f t="shared" si="10"/>
        <v>0</v>
      </c>
      <c r="K69" s="26">
        <f t="shared" si="11"/>
        <v>0</v>
      </c>
    </row>
    <row r="70" spans="1:11" s="38" customFormat="1" ht="12.75">
      <c r="A70" s="22">
        <f t="shared" si="8"/>
        <v>49</v>
      </c>
      <c r="B70" s="28" t="s">
        <v>92</v>
      </c>
      <c r="C70" s="24" t="s">
        <v>15</v>
      </c>
      <c r="D70" s="24">
        <v>4</v>
      </c>
      <c r="E70" s="24"/>
      <c r="F70" s="26">
        <f>KB_3!F75</f>
        <v>0</v>
      </c>
      <c r="G70" s="26">
        <v>0</v>
      </c>
      <c r="H70" s="26">
        <f t="shared" si="9"/>
        <v>0</v>
      </c>
      <c r="I70" s="108"/>
      <c r="J70" s="26">
        <f t="shared" si="10"/>
        <v>0</v>
      </c>
      <c r="K70" s="26">
        <f t="shared" si="11"/>
        <v>0</v>
      </c>
    </row>
    <row r="71" spans="1:11" s="38" customFormat="1" ht="25.5">
      <c r="A71" s="22">
        <f t="shared" si="8"/>
        <v>50</v>
      </c>
      <c r="B71" s="23" t="s">
        <v>75</v>
      </c>
      <c r="C71" s="24" t="s">
        <v>47</v>
      </c>
      <c r="D71" s="24">
        <v>1</v>
      </c>
      <c r="E71" s="24"/>
      <c r="F71" s="26">
        <f>KB_3!F76</f>
        <v>0</v>
      </c>
      <c r="G71" s="26">
        <f>KB_3!G76</f>
        <v>0</v>
      </c>
      <c r="H71" s="26">
        <f t="shared" si="9"/>
        <v>0</v>
      </c>
      <c r="I71" s="108"/>
      <c r="J71" s="26">
        <f t="shared" si="10"/>
        <v>0</v>
      </c>
      <c r="K71" s="26">
        <f t="shared" si="11"/>
        <v>0</v>
      </c>
    </row>
    <row r="72" spans="1:11" s="20" customFormat="1" ht="12.75">
      <c r="A72" s="30"/>
      <c r="B72" s="31"/>
      <c r="C72" s="32"/>
      <c r="D72" s="94" t="s">
        <v>76</v>
      </c>
      <c r="E72" s="32"/>
      <c r="F72" s="33"/>
      <c r="G72" s="33"/>
      <c r="H72" s="33"/>
      <c r="I72" s="108"/>
      <c r="J72" s="33"/>
      <c r="K72" s="33"/>
    </row>
    <row r="73" spans="1:11" s="38" customFormat="1" ht="12.75">
      <c r="A73" s="60" t="s">
        <v>48</v>
      </c>
      <c r="B73" s="61"/>
      <c r="C73" s="62"/>
      <c r="D73" s="99" t="s">
        <v>76</v>
      </c>
      <c r="E73" s="62"/>
      <c r="F73" s="63"/>
      <c r="G73" s="63"/>
      <c r="H73" s="63">
        <f>J73</f>
        <v>0</v>
      </c>
      <c r="I73" s="108"/>
      <c r="J73" s="63">
        <f>SUM(J54:J71)</f>
        <v>0</v>
      </c>
      <c r="K73" s="63"/>
    </row>
    <row r="74" spans="1:11" s="38" customFormat="1" ht="12.75">
      <c r="A74" s="60" t="s">
        <v>49</v>
      </c>
      <c r="B74" s="61"/>
      <c r="C74" s="62"/>
      <c r="D74" s="99" t="s">
        <v>76</v>
      </c>
      <c r="E74" s="62"/>
      <c r="F74" s="63"/>
      <c r="G74" s="63"/>
      <c r="H74" s="63">
        <f>K74</f>
        <v>0</v>
      </c>
      <c r="I74" s="108"/>
      <c r="J74" s="63"/>
      <c r="K74" s="63">
        <f>SUM(K54:K71)</f>
        <v>0</v>
      </c>
    </row>
    <row r="75" spans="2:11" ht="12.75">
      <c r="B75" s="53"/>
      <c r="C75" s="54"/>
      <c r="D75" s="95" t="s">
        <v>76</v>
      </c>
      <c r="E75" s="54"/>
      <c r="F75" s="55"/>
      <c r="G75" s="55"/>
      <c r="H75" s="55"/>
      <c r="I75" s="108"/>
      <c r="J75" s="55"/>
      <c r="K75" s="55"/>
    </row>
    <row r="76" spans="1:11" ht="12.75">
      <c r="A76" s="64" t="s">
        <v>50</v>
      </c>
      <c r="B76" s="65"/>
      <c r="C76" s="66"/>
      <c r="D76" s="100" t="s">
        <v>76</v>
      </c>
      <c r="E76" s="66"/>
      <c r="F76" s="67"/>
      <c r="G76" s="67"/>
      <c r="H76" s="67"/>
      <c r="I76" s="108"/>
      <c r="J76" s="67"/>
      <c r="K76" s="67"/>
    </row>
    <row r="77" spans="1:11" ht="38.25">
      <c r="A77" s="22">
        <f>A71+1</f>
        <v>51</v>
      </c>
      <c r="B77" s="23" t="s">
        <v>78</v>
      </c>
      <c r="C77" s="24" t="s">
        <v>15</v>
      </c>
      <c r="D77" s="24">
        <v>5</v>
      </c>
      <c r="E77" s="24"/>
      <c r="F77" s="26">
        <f>KB_3!F82</f>
        <v>0</v>
      </c>
      <c r="G77" s="26">
        <f>KB_3!G82</f>
        <v>0</v>
      </c>
      <c r="H77" s="26">
        <f>(F77+G77)*D77</f>
        <v>0</v>
      </c>
      <c r="I77" s="108"/>
      <c r="J77" s="26">
        <f>F77*D77</f>
        <v>0</v>
      </c>
      <c r="K77" s="26">
        <f>G77*D77</f>
        <v>0</v>
      </c>
    </row>
    <row r="78" spans="1:11" ht="12.75">
      <c r="A78" s="22">
        <v>52</v>
      </c>
      <c r="B78" s="28" t="s">
        <v>51</v>
      </c>
      <c r="C78" s="24" t="s">
        <v>15</v>
      </c>
      <c r="D78" s="24">
        <v>1</v>
      </c>
      <c r="E78" s="24"/>
      <c r="F78" s="26">
        <f>KB_3!F83</f>
        <v>0</v>
      </c>
      <c r="G78" s="26">
        <f>KB_3!G83</f>
        <v>0</v>
      </c>
      <c r="H78" s="26">
        <f aca="true" t="shared" si="12" ref="H78:H87">(F78+G78)*D78</f>
        <v>0</v>
      </c>
      <c r="I78" s="108"/>
      <c r="J78" s="26">
        <f aca="true" t="shared" si="13" ref="J78:J87">F78*D78</f>
        <v>0</v>
      </c>
      <c r="K78" s="26">
        <f aca="true" t="shared" si="14" ref="K78:K87">G78*D78</f>
        <v>0</v>
      </c>
    </row>
    <row r="79" spans="1:11" ht="25.5">
      <c r="A79" s="22">
        <v>53</v>
      </c>
      <c r="B79" s="23" t="s">
        <v>73</v>
      </c>
      <c r="C79" s="24" t="s">
        <v>57</v>
      </c>
      <c r="D79" s="24">
        <v>1</v>
      </c>
      <c r="E79" s="24"/>
      <c r="F79" s="26">
        <f>KB_3!F84</f>
        <v>0</v>
      </c>
      <c r="G79" s="26">
        <f>KB_3!G84</f>
        <v>0</v>
      </c>
      <c r="H79" s="26">
        <f t="shared" si="12"/>
        <v>0</v>
      </c>
      <c r="I79" s="108"/>
      <c r="J79" s="26">
        <f t="shared" si="13"/>
        <v>0</v>
      </c>
      <c r="K79" s="26">
        <f t="shared" si="14"/>
        <v>0</v>
      </c>
    </row>
    <row r="80" spans="1:11" ht="12.75">
      <c r="A80" s="22">
        <v>54</v>
      </c>
      <c r="B80" s="28" t="s">
        <v>52</v>
      </c>
      <c r="C80" s="24" t="s">
        <v>53</v>
      </c>
      <c r="D80" s="24">
        <v>3</v>
      </c>
      <c r="E80" s="24"/>
      <c r="F80" s="26">
        <f>KB_3!F85</f>
        <v>0</v>
      </c>
      <c r="G80" s="26">
        <f>KB_3!G85</f>
        <v>0</v>
      </c>
      <c r="H80" s="26">
        <f t="shared" si="12"/>
        <v>0</v>
      </c>
      <c r="I80" s="108"/>
      <c r="J80" s="26">
        <f t="shared" si="13"/>
        <v>0</v>
      </c>
      <c r="K80" s="26">
        <f t="shared" si="14"/>
        <v>0</v>
      </c>
    </row>
    <row r="81" spans="1:11" ht="12.75">
      <c r="A81" s="22">
        <v>55</v>
      </c>
      <c r="B81" s="28" t="s">
        <v>54</v>
      </c>
      <c r="C81" s="24" t="s">
        <v>53</v>
      </c>
      <c r="D81" s="24">
        <v>3</v>
      </c>
      <c r="E81" s="24"/>
      <c r="F81" s="26">
        <f>KB_3!F86</f>
        <v>0</v>
      </c>
      <c r="G81" s="26">
        <f>KB_3!G86</f>
        <v>0</v>
      </c>
      <c r="H81" s="26">
        <f t="shared" si="12"/>
        <v>0</v>
      </c>
      <c r="I81" s="108"/>
      <c r="J81" s="26">
        <f t="shared" si="13"/>
        <v>0</v>
      </c>
      <c r="K81" s="26">
        <f t="shared" si="14"/>
        <v>0</v>
      </c>
    </row>
    <row r="82" spans="1:11" ht="12.75">
      <c r="A82" s="22">
        <v>56</v>
      </c>
      <c r="B82" s="28" t="s">
        <v>55</v>
      </c>
      <c r="C82" s="24" t="s">
        <v>53</v>
      </c>
      <c r="D82" s="24">
        <v>3</v>
      </c>
      <c r="E82" s="24"/>
      <c r="F82" s="26">
        <f>KB_3!F87</f>
        <v>0</v>
      </c>
      <c r="G82" s="26">
        <f>KB_3!G87</f>
        <v>0</v>
      </c>
      <c r="H82" s="26">
        <f t="shared" si="12"/>
        <v>0</v>
      </c>
      <c r="I82" s="108"/>
      <c r="J82" s="26">
        <f t="shared" si="13"/>
        <v>0</v>
      </c>
      <c r="K82" s="26">
        <f t="shared" si="14"/>
        <v>0</v>
      </c>
    </row>
    <row r="83" spans="1:11" ht="12.75">
      <c r="A83" s="22">
        <v>57</v>
      </c>
      <c r="B83" s="28" t="s">
        <v>56</v>
      </c>
      <c r="C83" s="24" t="s">
        <v>57</v>
      </c>
      <c r="D83" s="24">
        <v>1</v>
      </c>
      <c r="E83" s="24"/>
      <c r="F83" s="26">
        <f>KB_3!F88</f>
        <v>0</v>
      </c>
      <c r="G83" s="26">
        <f>KB_3!G88</f>
        <v>0</v>
      </c>
      <c r="H83" s="26">
        <f t="shared" si="12"/>
        <v>0</v>
      </c>
      <c r="I83" s="108"/>
      <c r="J83" s="26">
        <f t="shared" si="13"/>
        <v>0</v>
      </c>
      <c r="K83" s="26">
        <f t="shared" si="14"/>
        <v>0</v>
      </c>
    </row>
    <row r="84" spans="1:11" ht="12.75">
      <c r="A84" s="22">
        <v>58</v>
      </c>
      <c r="B84" s="28" t="s">
        <v>58</v>
      </c>
      <c r="C84" s="24" t="s">
        <v>57</v>
      </c>
      <c r="D84" s="24">
        <v>1</v>
      </c>
      <c r="E84" s="24"/>
      <c r="F84" s="26">
        <f>KB_3!F89</f>
        <v>0</v>
      </c>
      <c r="G84" s="26">
        <f>KB_3!G89</f>
        <v>0</v>
      </c>
      <c r="H84" s="26">
        <f t="shared" si="12"/>
        <v>0</v>
      </c>
      <c r="I84" s="108"/>
      <c r="J84" s="26">
        <f t="shared" si="13"/>
        <v>0</v>
      </c>
      <c r="K84" s="26">
        <f t="shared" si="14"/>
        <v>0</v>
      </c>
    </row>
    <row r="85" spans="1:11" ht="12.75">
      <c r="A85" s="22">
        <v>59</v>
      </c>
      <c r="B85" s="28" t="s">
        <v>159</v>
      </c>
      <c r="C85" s="24" t="s">
        <v>57</v>
      </c>
      <c r="D85" s="24">
        <v>1</v>
      </c>
      <c r="E85" s="24"/>
      <c r="F85" s="26">
        <v>0</v>
      </c>
      <c r="G85" s="26">
        <f>KB_3!G90</f>
        <v>0</v>
      </c>
      <c r="H85" s="26">
        <f t="shared" si="12"/>
        <v>0</v>
      </c>
      <c r="I85" s="108"/>
      <c r="J85" s="26"/>
      <c r="K85" s="26"/>
    </row>
    <row r="86" spans="1:11" ht="12.75">
      <c r="A86" s="22">
        <v>60</v>
      </c>
      <c r="B86" s="28" t="s">
        <v>95</v>
      </c>
      <c r="C86" s="24" t="s">
        <v>57</v>
      </c>
      <c r="D86" s="24">
        <v>1</v>
      </c>
      <c r="E86" s="24"/>
      <c r="F86" s="26">
        <v>0</v>
      </c>
      <c r="G86" s="26">
        <v>0</v>
      </c>
      <c r="H86" s="26">
        <f t="shared" si="12"/>
        <v>0</v>
      </c>
      <c r="I86" s="108"/>
      <c r="J86" s="26">
        <f t="shared" si="13"/>
        <v>0</v>
      </c>
      <c r="K86" s="26">
        <f t="shared" si="14"/>
        <v>0</v>
      </c>
    </row>
    <row r="87" spans="1:11" ht="12.75">
      <c r="A87" s="22">
        <v>61</v>
      </c>
      <c r="B87" s="28" t="s">
        <v>59</v>
      </c>
      <c r="C87" s="24" t="s">
        <v>57</v>
      </c>
      <c r="D87" s="24">
        <v>1</v>
      </c>
      <c r="E87" s="24"/>
      <c r="F87" s="26">
        <f>KB_3!F91</f>
        <v>0</v>
      </c>
      <c r="G87" s="26">
        <f>KB_3!G91</f>
        <v>0</v>
      </c>
      <c r="H87" s="26">
        <f t="shared" si="12"/>
        <v>0</v>
      </c>
      <c r="I87" s="108"/>
      <c r="J87" s="26">
        <f t="shared" si="13"/>
        <v>0</v>
      </c>
      <c r="K87" s="26">
        <f t="shared" si="14"/>
        <v>0</v>
      </c>
    </row>
    <row r="88" spans="1:11" s="20" customFormat="1" ht="12.75">
      <c r="A88" s="30"/>
      <c r="B88" s="30"/>
      <c r="C88" s="32"/>
      <c r="D88" s="32"/>
      <c r="E88" s="32"/>
      <c r="F88" s="33"/>
      <c r="G88" s="33"/>
      <c r="H88" s="33"/>
      <c r="I88" s="108"/>
      <c r="J88" s="33"/>
      <c r="K88" s="33"/>
    </row>
    <row r="89" spans="1:11" s="38" customFormat="1" ht="12.75">
      <c r="A89" s="68" t="s">
        <v>60</v>
      </c>
      <c r="B89" s="69"/>
      <c r="C89" s="70"/>
      <c r="D89" s="101" t="s">
        <v>76</v>
      </c>
      <c r="E89" s="70"/>
      <c r="F89" s="71"/>
      <c r="G89" s="71"/>
      <c r="H89" s="71">
        <f>J89</f>
        <v>0</v>
      </c>
      <c r="I89" s="108"/>
      <c r="J89" s="71">
        <f>SUM(J77:J87)</f>
        <v>0</v>
      </c>
      <c r="K89" s="71"/>
    </row>
    <row r="90" spans="1:11" s="38" customFormat="1" ht="12.75">
      <c r="A90" s="68" t="s">
        <v>61</v>
      </c>
      <c r="B90" s="72"/>
      <c r="C90" s="70"/>
      <c r="D90" s="101" t="s">
        <v>76</v>
      </c>
      <c r="E90" s="70"/>
      <c r="F90" s="71"/>
      <c r="G90" s="71"/>
      <c r="H90" s="71">
        <f>K90</f>
        <v>0</v>
      </c>
      <c r="I90" s="108"/>
      <c r="J90" s="71"/>
      <c r="K90" s="71">
        <f>SUM(K77:K87)</f>
        <v>0</v>
      </c>
    </row>
    <row r="91" spans="3:11" ht="12.75">
      <c r="C91" s="54"/>
      <c r="D91" s="95" t="s">
        <v>76</v>
      </c>
      <c r="E91" s="54"/>
      <c r="F91" s="55"/>
      <c r="G91" s="55"/>
      <c r="H91" s="55"/>
      <c r="I91" s="108"/>
      <c r="J91" s="55"/>
      <c r="K91" s="55"/>
    </row>
    <row r="92" spans="1:11" ht="15.75">
      <c r="A92" s="73" t="s">
        <v>62</v>
      </c>
      <c r="B92" s="74"/>
      <c r="C92" s="75"/>
      <c r="D92" s="102" t="s">
        <v>76</v>
      </c>
      <c r="E92" s="75"/>
      <c r="F92" s="76"/>
      <c r="G92" s="76"/>
      <c r="H92" s="76">
        <f>H29+H50+H73+H89</f>
        <v>0</v>
      </c>
      <c r="I92" s="108"/>
      <c r="J92" s="76"/>
      <c r="K92" s="76"/>
    </row>
    <row r="93" spans="1:11" ht="15.75">
      <c r="A93" s="73" t="s">
        <v>63</v>
      </c>
      <c r="B93" s="74"/>
      <c r="C93" s="75"/>
      <c r="D93" s="102" t="s">
        <v>76</v>
      </c>
      <c r="E93" s="75"/>
      <c r="F93" s="76"/>
      <c r="G93" s="76"/>
      <c r="H93" s="76">
        <f>H30+H51+H74+H90</f>
        <v>0</v>
      </c>
      <c r="I93" s="108"/>
      <c r="J93" s="76"/>
      <c r="K93" s="76"/>
    </row>
    <row r="94" spans="1:11" ht="15.75">
      <c r="A94" s="77" t="s">
        <v>64</v>
      </c>
      <c r="B94" s="74"/>
      <c r="C94" s="75"/>
      <c r="D94" s="102" t="s">
        <v>76</v>
      </c>
      <c r="E94" s="75"/>
      <c r="F94" s="76"/>
      <c r="G94" s="76"/>
      <c r="H94" s="76">
        <f>H92+H93</f>
        <v>0</v>
      </c>
      <c r="I94" s="108"/>
      <c r="J94" s="76"/>
      <c r="K94" s="76"/>
    </row>
    <row r="95" spans="1:11" ht="15.75">
      <c r="A95" s="77" t="s">
        <v>65</v>
      </c>
      <c r="B95" s="74"/>
      <c r="C95" s="75"/>
      <c r="D95" s="102" t="s">
        <v>76</v>
      </c>
      <c r="E95" s="75"/>
      <c r="F95" s="78"/>
      <c r="G95" s="78"/>
      <c r="H95" s="78">
        <f>ROUND((H94*1.21),0)</f>
        <v>0</v>
      </c>
      <c r="I95" s="108"/>
      <c r="J95" s="78"/>
      <c r="K95" s="78"/>
    </row>
    <row r="96" ht="12.75">
      <c r="D96" s="103"/>
    </row>
  </sheetData>
  <sheetProtection/>
  <autoFilter ref="A8:K95"/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88" r:id="rId1"/>
  <headerFooter>
    <oddHeader>&amp;C&amp;F</oddHeader>
    <oddFooter>&amp;L&amp;A&amp;CStrana &amp;P/&amp;N&amp;R&amp;D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PageLayoutView="0" workbookViewId="0" topLeftCell="A73">
      <selection activeCell="B96" sqref="B96"/>
    </sheetView>
  </sheetViews>
  <sheetFormatPr defaultColWidth="9.140625" defaultRowHeight="15"/>
  <cols>
    <col min="1" max="1" width="11.57421875" style="52" customWidth="1"/>
    <col min="2" max="2" width="55.8515625" style="52" customWidth="1"/>
    <col min="3" max="3" width="13.421875" style="52" bestFit="1" customWidth="1"/>
    <col min="4" max="4" width="11.57421875" style="52" customWidth="1"/>
    <col min="5" max="5" width="21.140625" style="52" hidden="1" customWidth="1"/>
    <col min="6" max="8" width="18.7109375" style="52" customWidth="1"/>
    <col min="9" max="9" width="15.57421875" style="2" hidden="1" customWidth="1"/>
    <col min="10" max="11" width="18.7109375" style="52" hidden="1" customWidth="1"/>
    <col min="12" max="12" width="27.57421875" style="2" customWidth="1"/>
    <col min="13" max="13" width="9.140625" style="2" customWidth="1"/>
    <col min="14" max="14" width="16.00390625" style="2" customWidth="1"/>
    <col min="15" max="16384" width="9.140625" style="2" customWidth="1"/>
  </cols>
  <sheetData>
    <row r="1" spans="1:11" ht="18.75">
      <c r="A1" s="79" t="s">
        <v>142</v>
      </c>
      <c r="B1" s="1"/>
      <c r="C1" s="1"/>
      <c r="D1" s="1"/>
      <c r="E1" s="1"/>
      <c r="F1" s="1"/>
      <c r="G1" s="1"/>
      <c r="H1" s="1"/>
      <c r="J1" s="1"/>
      <c r="K1" s="1"/>
    </row>
    <row r="2" spans="1:11" s="4" customFormat="1" ht="3" customHeight="1">
      <c r="A2" s="3"/>
      <c r="B2" s="3"/>
      <c r="C2" s="3"/>
      <c r="D2" s="3"/>
      <c r="E2" s="3"/>
      <c r="F2" s="3"/>
      <c r="G2" s="3"/>
      <c r="H2" s="3"/>
      <c r="J2" s="3"/>
      <c r="K2" s="3"/>
    </row>
    <row r="3" spans="1:11" ht="9" customHeight="1" thickBot="1">
      <c r="A3" s="5"/>
      <c r="B3" s="5"/>
      <c r="C3" s="5"/>
      <c r="D3" s="5"/>
      <c r="E3" s="5"/>
      <c r="F3" s="5"/>
      <c r="G3" s="5"/>
      <c r="H3" s="5"/>
      <c r="J3" s="5"/>
      <c r="K3" s="5"/>
    </row>
    <row r="4" spans="1:11" ht="15.75" thickTop="1">
      <c r="A4" s="6" t="s">
        <v>112</v>
      </c>
      <c r="B4" s="6"/>
      <c r="C4" s="6"/>
      <c r="D4" s="6"/>
      <c r="E4" s="6"/>
      <c r="F4" s="6"/>
      <c r="G4" s="6"/>
      <c r="H4" s="6"/>
      <c r="J4" s="6"/>
      <c r="K4" s="6"/>
    </row>
    <row r="5" spans="1:11" ht="15">
      <c r="A5" s="6" t="s">
        <v>0</v>
      </c>
      <c r="B5" s="6"/>
      <c r="C5" s="6"/>
      <c r="D5" s="6"/>
      <c r="E5" s="6"/>
      <c r="F5" s="6"/>
      <c r="G5" s="6"/>
      <c r="H5" s="6"/>
      <c r="J5" s="6"/>
      <c r="K5" s="6"/>
    </row>
    <row r="6" spans="1:11" ht="17.25" customHeight="1" thickBot="1">
      <c r="A6" s="7" t="s">
        <v>153</v>
      </c>
      <c r="B6" s="7"/>
      <c r="C6" s="7"/>
      <c r="D6" s="7"/>
      <c r="E6" s="7"/>
      <c r="F6" s="7"/>
      <c r="G6" s="7"/>
      <c r="H6" s="7"/>
      <c r="J6" s="7"/>
      <c r="K6" s="7"/>
    </row>
    <row r="7" spans="1:11" ht="10.5" customHeight="1" thickTop="1">
      <c r="A7" s="8"/>
      <c r="B7" s="8"/>
      <c r="C7" s="8"/>
      <c r="D7" s="8"/>
      <c r="E7" s="8"/>
      <c r="F7" s="8"/>
      <c r="G7" s="8"/>
      <c r="H7" s="8"/>
      <c r="J7" s="8"/>
      <c r="K7" s="8"/>
    </row>
    <row r="8" spans="1:11" s="11" customFormat="1" ht="12.75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10" t="s">
        <v>6</v>
      </c>
      <c r="G8" s="10" t="s">
        <v>6</v>
      </c>
      <c r="H8" s="10" t="s">
        <v>7</v>
      </c>
      <c r="J8" s="10" t="s">
        <v>8</v>
      </c>
      <c r="K8" s="10" t="s">
        <v>8</v>
      </c>
    </row>
    <row r="9" spans="1:11" s="14" customFormat="1" ht="13.5" thickBot="1">
      <c r="A9" s="12" t="s">
        <v>9</v>
      </c>
      <c r="B9" s="12"/>
      <c r="C9" s="12" t="s">
        <v>10</v>
      </c>
      <c r="D9" s="12"/>
      <c r="E9" s="12"/>
      <c r="F9" s="13" t="s">
        <v>11</v>
      </c>
      <c r="G9" s="13" t="s">
        <v>12</v>
      </c>
      <c r="H9" s="13" t="s">
        <v>13</v>
      </c>
      <c r="J9" s="13" t="s">
        <v>11</v>
      </c>
      <c r="K9" s="13" t="s">
        <v>12</v>
      </c>
    </row>
    <row r="10" spans="1:11" s="16" customFormat="1" ht="13.5" thickTop="1">
      <c r="A10" s="15"/>
      <c r="B10" s="15"/>
      <c r="C10" s="15"/>
      <c r="D10" s="92" t="s">
        <v>76</v>
      </c>
      <c r="E10" s="15"/>
      <c r="F10" s="15"/>
      <c r="G10" s="15"/>
      <c r="H10" s="15"/>
      <c r="J10" s="15"/>
      <c r="K10" s="15"/>
    </row>
    <row r="11" spans="1:11" s="20" customFormat="1" ht="12.75">
      <c r="A11" s="17" t="s">
        <v>14</v>
      </c>
      <c r="B11" s="17"/>
      <c r="C11" s="17"/>
      <c r="D11" s="91" t="s">
        <v>76</v>
      </c>
      <c r="E11" s="18"/>
      <c r="F11" s="19"/>
      <c r="G11" s="19"/>
      <c r="H11" s="19"/>
      <c r="J11" s="21"/>
      <c r="K11" s="21"/>
    </row>
    <row r="12" spans="1:11" s="20" customFormat="1" ht="38.25">
      <c r="A12" s="22">
        <v>1</v>
      </c>
      <c r="B12" s="23" t="s">
        <v>140</v>
      </c>
      <c r="C12" s="24" t="s">
        <v>15</v>
      </c>
      <c r="D12" s="24">
        <v>1</v>
      </c>
      <c r="E12" s="25"/>
      <c r="F12" s="26">
        <v>0</v>
      </c>
      <c r="G12" s="26">
        <v>0</v>
      </c>
      <c r="H12" s="26">
        <f>(F12+G12)*D12</f>
        <v>0</v>
      </c>
      <c r="I12" s="108"/>
      <c r="J12" s="26">
        <f>F12*D12</f>
        <v>0</v>
      </c>
      <c r="K12" s="26">
        <f>G12*D12</f>
        <v>0</v>
      </c>
    </row>
    <row r="13" spans="1:11" s="20" customFormat="1" ht="12.75">
      <c r="A13" s="27">
        <f>A12+1</f>
        <v>2</v>
      </c>
      <c r="B13" s="23" t="s">
        <v>135</v>
      </c>
      <c r="C13" s="24" t="s">
        <v>15</v>
      </c>
      <c r="D13" s="24">
        <v>1</v>
      </c>
      <c r="E13" s="25"/>
      <c r="F13" s="26">
        <v>0</v>
      </c>
      <c r="G13" s="26">
        <v>0</v>
      </c>
      <c r="H13" s="26">
        <f aca="true" t="shared" si="0" ref="H13:H31">(F13+G13)*D13</f>
        <v>0</v>
      </c>
      <c r="I13" s="108"/>
      <c r="J13" s="26">
        <f aca="true" t="shared" si="1" ref="J13:J31">F13*D13</f>
        <v>0</v>
      </c>
      <c r="K13" s="26">
        <f aca="true" t="shared" si="2" ref="K13:K31">G13*D13</f>
        <v>0</v>
      </c>
    </row>
    <row r="14" spans="1:11" s="20" customFormat="1" ht="12.75">
      <c r="A14" s="27">
        <f aca="true" t="shared" si="3" ref="A14:A31">A13+1</f>
        <v>3</v>
      </c>
      <c r="B14" s="23" t="s">
        <v>99</v>
      </c>
      <c r="C14" s="24" t="s">
        <v>15</v>
      </c>
      <c r="D14" s="24">
        <v>1</v>
      </c>
      <c r="E14" s="25"/>
      <c r="F14" s="26">
        <v>0</v>
      </c>
      <c r="G14" s="26">
        <v>0</v>
      </c>
      <c r="H14" s="26">
        <f t="shared" si="0"/>
        <v>0</v>
      </c>
      <c r="I14" s="108"/>
      <c r="J14" s="26">
        <f t="shared" si="1"/>
        <v>0</v>
      </c>
      <c r="K14" s="26">
        <f t="shared" si="2"/>
        <v>0</v>
      </c>
    </row>
    <row r="15" spans="1:11" s="20" customFormat="1" ht="12.75">
      <c r="A15" s="27">
        <f t="shared" si="3"/>
        <v>4</v>
      </c>
      <c r="B15" s="23" t="s">
        <v>97</v>
      </c>
      <c r="C15" s="24" t="s">
        <v>38</v>
      </c>
      <c r="D15" s="24">
        <v>2</v>
      </c>
      <c r="E15" s="25"/>
      <c r="F15" s="26">
        <v>0</v>
      </c>
      <c r="G15" s="26">
        <v>0</v>
      </c>
      <c r="H15" s="26">
        <f t="shared" si="0"/>
        <v>0</v>
      </c>
      <c r="I15" s="108"/>
      <c r="J15" s="26">
        <f t="shared" si="1"/>
        <v>0</v>
      </c>
      <c r="K15" s="26">
        <f t="shared" si="2"/>
        <v>0</v>
      </c>
    </row>
    <row r="16" spans="1:11" s="20" customFormat="1" ht="12.75">
      <c r="A16" s="27">
        <f t="shared" si="3"/>
        <v>5</v>
      </c>
      <c r="B16" s="23" t="s">
        <v>98</v>
      </c>
      <c r="C16" s="24" t="s">
        <v>38</v>
      </c>
      <c r="D16" s="24">
        <v>2</v>
      </c>
      <c r="E16" s="25"/>
      <c r="F16" s="26">
        <v>0</v>
      </c>
      <c r="G16" s="26">
        <v>0</v>
      </c>
      <c r="H16" s="26">
        <f t="shared" si="0"/>
        <v>0</v>
      </c>
      <c r="I16" s="108"/>
      <c r="J16" s="26">
        <f t="shared" si="1"/>
        <v>0</v>
      </c>
      <c r="K16" s="26">
        <f t="shared" si="2"/>
        <v>0</v>
      </c>
    </row>
    <row r="17" spans="1:11" s="20" customFormat="1" ht="25.5">
      <c r="A17" s="27">
        <f t="shared" si="3"/>
        <v>6</v>
      </c>
      <c r="B17" s="23" t="s">
        <v>100</v>
      </c>
      <c r="C17" s="24" t="s">
        <v>15</v>
      </c>
      <c r="D17" s="24">
        <v>1</v>
      </c>
      <c r="E17" s="25"/>
      <c r="F17" s="26">
        <f>KB_4!F14</f>
        <v>0</v>
      </c>
      <c r="G17" s="26">
        <v>0</v>
      </c>
      <c r="H17" s="26">
        <f t="shared" si="0"/>
        <v>0</v>
      </c>
      <c r="I17" s="108"/>
      <c r="J17" s="26">
        <f t="shared" si="1"/>
        <v>0</v>
      </c>
      <c r="K17" s="26">
        <f t="shared" si="2"/>
        <v>0</v>
      </c>
    </row>
    <row r="18" spans="1:11" s="20" customFormat="1" ht="12.75">
      <c r="A18" s="27">
        <f t="shared" si="3"/>
        <v>7</v>
      </c>
      <c r="B18" s="23" t="s">
        <v>70</v>
      </c>
      <c r="C18" s="24" t="s">
        <v>15</v>
      </c>
      <c r="D18" s="24">
        <v>2</v>
      </c>
      <c r="E18" s="25"/>
      <c r="F18" s="26">
        <f>KB_4!F15</f>
        <v>0</v>
      </c>
      <c r="G18" s="26">
        <v>0</v>
      </c>
      <c r="H18" s="26">
        <f t="shared" si="0"/>
        <v>0</v>
      </c>
      <c r="I18" s="108"/>
      <c r="J18" s="26">
        <f t="shared" si="1"/>
        <v>0</v>
      </c>
      <c r="K18" s="26">
        <f t="shared" si="2"/>
        <v>0</v>
      </c>
    </row>
    <row r="19" spans="1:11" s="20" customFormat="1" ht="25.5">
      <c r="A19" s="27">
        <f t="shared" si="3"/>
        <v>8</v>
      </c>
      <c r="B19" s="23" t="s">
        <v>16</v>
      </c>
      <c r="C19" s="24" t="s">
        <v>15</v>
      </c>
      <c r="D19" s="24">
        <v>1</v>
      </c>
      <c r="E19" s="25"/>
      <c r="F19" s="26">
        <f>KB_4!F16</f>
        <v>0</v>
      </c>
      <c r="G19" s="26">
        <f>KB_4!G16</f>
        <v>0</v>
      </c>
      <c r="H19" s="26">
        <f t="shared" si="0"/>
        <v>0</v>
      </c>
      <c r="I19" s="108"/>
      <c r="J19" s="26">
        <f t="shared" si="1"/>
        <v>0</v>
      </c>
      <c r="K19" s="26">
        <f t="shared" si="2"/>
        <v>0</v>
      </c>
    </row>
    <row r="20" spans="1:11" s="20" customFormat="1" ht="12.75">
      <c r="A20" s="27">
        <f t="shared" si="3"/>
        <v>9</v>
      </c>
      <c r="B20" s="23" t="s">
        <v>17</v>
      </c>
      <c r="C20" s="24" t="s">
        <v>15</v>
      </c>
      <c r="D20" s="24">
        <v>1</v>
      </c>
      <c r="E20" s="25"/>
      <c r="F20" s="26">
        <f>KB_4!F17</f>
        <v>0</v>
      </c>
      <c r="G20" s="26">
        <f>KB_4!G17</f>
        <v>0</v>
      </c>
      <c r="H20" s="26">
        <f t="shared" si="0"/>
        <v>0</v>
      </c>
      <c r="I20" s="108"/>
      <c r="J20" s="26">
        <f t="shared" si="1"/>
        <v>0</v>
      </c>
      <c r="K20" s="26">
        <f t="shared" si="2"/>
        <v>0</v>
      </c>
    </row>
    <row r="21" spans="1:11" s="20" customFormat="1" ht="12.75">
      <c r="A21" s="27">
        <f t="shared" si="3"/>
        <v>10</v>
      </c>
      <c r="B21" s="23" t="s">
        <v>18</v>
      </c>
      <c r="C21" s="24" t="s">
        <v>15</v>
      </c>
      <c r="D21" s="24">
        <v>1</v>
      </c>
      <c r="E21" s="25"/>
      <c r="F21" s="26">
        <f>KB_4!F18</f>
        <v>0</v>
      </c>
      <c r="G21" s="26">
        <f>KB_4!G18</f>
        <v>0</v>
      </c>
      <c r="H21" s="26">
        <f t="shared" si="0"/>
        <v>0</v>
      </c>
      <c r="I21" s="108"/>
      <c r="J21" s="26">
        <f t="shared" si="1"/>
        <v>0</v>
      </c>
      <c r="K21" s="26">
        <f t="shared" si="2"/>
        <v>0</v>
      </c>
    </row>
    <row r="22" spans="1:11" s="20" customFormat="1" ht="12.75">
      <c r="A22" s="27">
        <f t="shared" si="3"/>
        <v>11</v>
      </c>
      <c r="B22" s="23" t="s">
        <v>19</v>
      </c>
      <c r="C22" s="24" t="s">
        <v>15</v>
      </c>
      <c r="D22" s="24">
        <v>1</v>
      </c>
      <c r="E22" s="25"/>
      <c r="F22" s="26">
        <f>KB_4!F19</f>
        <v>0</v>
      </c>
      <c r="G22" s="26">
        <f>KB_4!G19</f>
        <v>0</v>
      </c>
      <c r="H22" s="26">
        <f t="shared" si="0"/>
        <v>0</v>
      </c>
      <c r="I22" s="108"/>
      <c r="J22" s="26">
        <f t="shared" si="1"/>
        <v>0</v>
      </c>
      <c r="K22" s="26">
        <f t="shared" si="2"/>
        <v>0</v>
      </c>
    </row>
    <row r="23" spans="1:11" s="20" customFormat="1" ht="12.75">
      <c r="A23" s="27">
        <f t="shared" si="3"/>
        <v>12</v>
      </c>
      <c r="B23" s="23" t="s">
        <v>79</v>
      </c>
      <c r="C23" s="24" t="s">
        <v>21</v>
      </c>
      <c r="D23" s="24">
        <v>5</v>
      </c>
      <c r="E23" s="25"/>
      <c r="F23" s="26">
        <f>KB_4!F20</f>
        <v>0</v>
      </c>
      <c r="G23" s="26">
        <f>KB_4!G20</f>
        <v>0</v>
      </c>
      <c r="H23" s="26">
        <f t="shared" si="0"/>
        <v>0</v>
      </c>
      <c r="I23" s="108"/>
      <c r="J23" s="26">
        <f t="shared" si="1"/>
        <v>0</v>
      </c>
      <c r="K23" s="26">
        <f t="shared" si="2"/>
        <v>0</v>
      </c>
    </row>
    <row r="24" spans="1:11" s="20" customFormat="1" ht="12.75">
      <c r="A24" s="27">
        <f t="shared" si="3"/>
        <v>13</v>
      </c>
      <c r="B24" s="23" t="s">
        <v>71</v>
      </c>
      <c r="C24" s="24" t="s">
        <v>21</v>
      </c>
      <c r="D24" s="24">
        <v>5</v>
      </c>
      <c r="E24" s="25"/>
      <c r="F24" s="26">
        <f>KB_4!F56</f>
        <v>0</v>
      </c>
      <c r="G24" s="26">
        <f>KB_4!G56</f>
        <v>0</v>
      </c>
      <c r="H24" s="26">
        <f t="shared" si="0"/>
        <v>0</v>
      </c>
      <c r="I24" s="108"/>
      <c r="J24" s="26">
        <f t="shared" si="1"/>
        <v>0</v>
      </c>
      <c r="K24" s="26">
        <f t="shared" si="2"/>
        <v>0</v>
      </c>
    </row>
    <row r="25" spans="1:11" s="20" customFormat="1" ht="12.75">
      <c r="A25" s="27">
        <f t="shared" si="3"/>
        <v>14</v>
      </c>
      <c r="B25" s="23" t="s">
        <v>72</v>
      </c>
      <c r="C25" s="24" t="s">
        <v>21</v>
      </c>
      <c r="D25" s="24">
        <v>5</v>
      </c>
      <c r="E25" s="25"/>
      <c r="F25" s="26">
        <f>KB_4!F58</f>
        <v>0</v>
      </c>
      <c r="G25" s="26">
        <f>KB_4!G58</f>
        <v>0</v>
      </c>
      <c r="H25" s="26">
        <f t="shared" si="0"/>
        <v>0</v>
      </c>
      <c r="I25" s="108"/>
      <c r="J25" s="26">
        <f t="shared" si="1"/>
        <v>0</v>
      </c>
      <c r="K25" s="26">
        <f t="shared" si="2"/>
        <v>0</v>
      </c>
    </row>
    <row r="26" spans="1:11" s="20" customFormat="1" ht="12.75">
      <c r="A26" s="27">
        <f t="shared" si="3"/>
        <v>15</v>
      </c>
      <c r="B26" s="23" t="s">
        <v>23</v>
      </c>
      <c r="C26" s="24" t="s">
        <v>15</v>
      </c>
      <c r="D26" s="24">
        <v>6</v>
      </c>
      <c r="E26" s="25"/>
      <c r="F26" s="26">
        <f>KB_4!F22</f>
        <v>0</v>
      </c>
      <c r="G26" s="26">
        <f>KB_4!G22</f>
        <v>0</v>
      </c>
      <c r="H26" s="26">
        <f t="shared" si="0"/>
        <v>0</v>
      </c>
      <c r="I26" s="108"/>
      <c r="J26" s="26">
        <f t="shared" si="1"/>
        <v>0</v>
      </c>
      <c r="K26" s="26">
        <f t="shared" si="2"/>
        <v>0</v>
      </c>
    </row>
    <row r="27" spans="1:11" s="20" customFormat="1" ht="12.75">
      <c r="A27" s="27">
        <f t="shared" si="3"/>
        <v>16</v>
      </c>
      <c r="B27" s="28" t="s">
        <v>24</v>
      </c>
      <c r="C27" s="24" t="s">
        <v>21</v>
      </c>
      <c r="D27" s="24">
        <v>10</v>
      </c>
      <c r="E27" s="25"/>
      <c r="F27" s="26">
        <f>KB_4!F23</f>
        <v>0</v>
      </c>
      <c r="G27" s="26">
        <f>KB_4!G23</f>
        <v>0</v>
      </c>
      <c r="H27" s="26">
        <f t="shared" si="0"/>
        <v>0</v>
      </c>
      <c r="I27" s="108"/>
      <c r="J27" s="26">
        <f t="shared" si="1"/>
        <v>0</v>
      </c>
      <c r="K27" s="26">
        <f t="shared" si="2"/>
        <v>0</v>
      </c>
    </row>
    <row r="28" spans="1:11" s="20" customFormat="1" ht="12.75">
      <c r="A28" s="27">
        <f t="shared" si="3"/>
        <v>17</v>
      </c>
      <c r="B28" s="28" t="s">
        <v>25</v>
      </c>
      <c r="C28" s="24" t="s">
        <v>21</v>
      </c>
      <c r="D28" s="24">
        <v>5</v>
      </c>
      <c r="E28" s="25"/>
      <c r="F28" s="26">
        <f>KB_4!F24</f>
        <v>0</v>
      </c>
      <c r="G28" s="26">
        <f>KB_4!G24</f>
        <v>0</v>
      </c>
      <c r="H28" s="26">
        <f t="shared" si="0"/>
        <v>0</v>
      </c>
      <c r="I28" s="108"/>
      <c r="J28" s="26">
        <f t="shared" si="1"/>
        <v>0</v>
      </c>
      <c r="K28" s="26">
        <f t="shared" si="2"/>
        <v>0</v>
      </c>
    </row>
    <row r="29" spans="1:11" s="20" customFormat="1" ht="12.75">
      <c r="A29" s="27">
        <f t="shared" si="3"/>
        <v>18</v>
      </c>
      <c r="B29" s="28" t="s">
        <v>77</v>
      </c>
      <c r="C29" s="24" t="s">
        <v>21</v>
      </c>
      <c r="D29" s="24">
        <v>15</v>
      </c>
      <c r="E29" s="25"/>
      <c r="F29" s="26">
        <f>KB_4!F25</f>
        <v>0</v>
      </c>
      <c r="G29" s="26">
        <f>KB_4!G25</f>
        <v>0</v>
      </c>
      <c r="H29" s="26">
        <f t="shared" si="0"/>
        <v>0</v>
      </c>
      <c r="I29" s="108"/>
      <c r="J29" s="26">
        <f t="shared" si="1"/>
        <v>0</v>
      </c>
      <c r="K29" s="26">
        <f t="shared" si="2"/>
        <v>0</v>
      </c>
    </row>
    <row r="30" spans="1:11" s="20" customFormat="1" ht="12.75">
      <c r="A30" s="27">
        <f t="shared" si="3"/>
        <v>19</v>
      </c>
      <c r="B30" s="28" t="s">
        <v>26</v>
      </c>
      <c r="C30" s="24" t="s">
        <v>27</v>
      </c>
      <c r="D30" s="29">
        <v>1</v>
      </c>
      <c r="E30" s="25"/>
      <c r="F30" s="26">
        <f>KB_4!F26</f>
        <v>0</v>
      </c>
      <c r="G30" s="26">
        <f>KB_4!G26</f>
        <v>0</v>
      </c>
      <c r="H30" s="26">
        <f t="shared" si="0"/>
        <v>0</v>
      </c>
      <c r="I30" s="108"/>
      <c r="J30" s="26">
        <f t="shared" si="1"/>
        <v>0</v>
      </c>
      <c r="K30" s="26">
        <f t="shared" si="2"/>
        <v>0</v>
      </c>
    </row>
    <row r="31" spans="1:11" s="20" customFormat="1" ht="12.75">
      <c r="A31" s="27">
        <f t="shared" si="3"/>
        <v>20</v>
      </c>
      <c r="B31" s="28" t="s">
        <v>141</v>
      </c>
      <c r="C31" s="24" t="s">
        <v>15</v>
      </c>
      <c r="D31" s="24">
        <v>1</v>
      </c>
      <c r="E31" s="25"/>
      <c r="F31" s="26">
        <f>KB_4!F27</f>
        <v>0</v>
      </c>
      <c r="G31" s="26">
        <f>KB_4!G27</f>
        <v>0</v>
      </c>
      <c r="H31" s="26">
        <f t="shared" si="0"/>
        <v>0</v>
      </c>
      <c r="I31" s="108"/>
      <c r="J31" s="26">
        <f t="shared" si="1"/>
        <v>0</v>
      </c>
      <c r="K31" s="26">
        <f t="shared" si="2"/>
        <v>0</v>
      </c>
    </row>
    <row r="32" spans="1:11" s="20" customFormat="1" ht="12.75">
      <c r="A32" s="30"/>
      <c r="B32" s="31"/>
      <c r="C32" s="32"/>
      <c r="D32" s="32"/>
      <c r="E32" s="32"/>
      <c r="F32" s="33"/>
      <c r="G32" s="33"/>
      <c r="H32" s="33"/>
      <c r="I32" s="108"/>
      <c r="J32" s="33"/>
      <c r="K32" s="33"/>
    </row>
    <row r="33" spans="1:11" s="38" customFormat="1" ht="12.75">
      <c r="A33" s="34" t="s">
        <v>28</v>
      </c>
      <c r="B33" s="35"/>
      <c r="C33" s="36"/>
      <c r="D33" s="91" t="s">
        <v>76</v>
      </c>
      <c r="E33" s="36"/>
      <c r="F33" s="37"/>
      <c r="G33" s="37"/>
      <c r="H33" s="37">
        <f>J33</f>
        <v>0</v>
      </c>
      <c r="I33" s="108"/>
      <c r="J33" s="37">
        <f>SUM(J12:J31)</f>
        <v>0</v>
      </c>
      <c r="K33" s="37"/>
    </row>
    <row r="34" spans="1:11" s="38" customFormat="1" ht="12.75">
      <c r="A34" s="34" t="s">
        <v>29</v>
      </c>
      <c r="B34" s="35"/>
      <c r="C34" s="36"/>
      <c r="D34" s="91" t="s">
        <v>76</v>
      </c>
      <c r="E34" s="36"/>
      <c r="F34" s="37"/>
      <c r="G34" s="37"/>
      <c r="H34" s="37">
        <f>K34</f>
        <v>0</v>
      </c>
      <c r="I34" s="108"/>
      <c r="J34" s="37"/>
      <c r="K34" s="37">
        <f>SUM(K12:K31)</f>
        <v>0</v>
      </c>
    </row>
    <row r="35" spans="1:11" s="20" customFormat="1" ht="12.75">
      <c r="A35" s="39"/>
      <c r="B35" s="40"/>
      <c r="C35" s="41"/>
      <c r="D35" s="93" t="s">
        <v>76</v>
      </c>
      <c r="E35" s="41"/>
      <c r="F35" s="42"/>
      <c r="G35" s="42"/>
      <c r="H35" s="42"/>
      <c r="I35" s="108"/>
      <c r="J35" s="42"/>
      <c r="K35" s="42"/>
    </row>
    <row r="36" spans="1:11" s="38" customFormat="1" ht="12.75">
      <c r="A36" s="43" t="s">
        <v>30</v>
      </c>
      <c r="B36" s="44"/>
      <c r="C36" s="45"/>
      <c r="D36" s="96" t="s">
        <v>76</v>
      </c>
      <c r="E36" s="46"/>
      <c r="F36" s="47"/>
      <c r="G36" s="47"/>
      <c r="H36" s="47"/>
      <c r="I36" s="108"/>
      <c r="J36" s="47"/>
      <c r="K36" s="47"/>
    </row>
    <row r="37" spans="1:11" s="38" customFormat="1" ht="25.5">
      <c r="A37" s="22">
        <f>A31+1</f>
        <v>21</v>
      </c>
      <c r="B37" s="23" t="s">
        <v>80</v>
      </c>
      <c r="C37" s="24" t="s">
        <v>57</v>
      </c>
      <c r="D37" s="24">
        <v>1</v>
      </c>
      <c r="E37" s="24"/>
      <c r="F37" s="26">
        <f>KB_4!F33</f>
        <v>0</v>
      </c>
      <c r="G37" s="26">
        <f>KB_4!G33</f>
        <v>0</v>
      </c>
      <c r="H37" s="26">
        <f>(F37+G37)*D37</f>
        <v>0</v>
      </c>
      <c r="I37" s="108"/>
      <c r="J37" s="26">
        <f>F37*D37</f>
        <v>0</v>
      </c>
      <c r="K37" s="26">
        <f>G37*D37</f>
        <v>0</v>
      </c>
    </row>
    <row r="38" spans="1:11" s="38" customFormat="1" ht="12.75">
      <c r="A38" s="22">
        <f>A37+1</f>
        <v>22</v>
      </c>
      <c r="B38" s="23" t="s">
        <v>87</v>
      </c>
      <c r="C38" s="24" t="s">
        <v>38</v>
      </c>
      <c r="D38" s="29">
        <v>1</v>
      </c>
      <c r="E38" s="24"/>
      <c r="F38" s="26">
        <f>KB_4!F34</f>
        <v>0</v>
      </c>
      <c r="G38" s="26">
        <f>KB_4!G34</f>
        <v>0</v>
      </c>
      <c r="H38" s="26">
        <f aca="true" t="shared" si="4" ref="H38:H52">(F38+G38)*D38</f>
        <v>0</v>
      </c>
      <c r="I38" s="108"/>
      <c r="J38" s="26">
        <f aca="true" t="shared" si="5" ref="J38:J52">F38*D38</f>
        <v>0</v>
      </c>
      <c r="K38" s="26">
        <f aca="true" t="shared" si="6" ref="K38:K52">G38*D38</f>
        <v>0</v>
      </c>
    </row>
    <row r="39" spans="1:11" s="38" customFormat="1" ht="12.75">
      <c r="A39" s="22">
        <f aca="true" t="shared" si="7" ref="A39:A52">A38+1</f>
        <v>23</v>
      </c>
      <c r="B39" s="28" t="s">
        <v>31</v>
      </c>
      <c r="C39" s="24" t="s">
        <v>15</v>
      </c>
      <c r="D39" s="24">
        <v>2</v>
      </c>
      <c r="E39" s="24"/>
      <c r="F39" s="26">
        <f>KB_4!F35</f>
        <v>0</v>
      </c>
      <c r="G39" s="26">
        <f>KB_4!G35</f>
        <v>0</v>
      </c>
      <c r="H39" s="26">
        <f t="shared" si="4"/>
        <v>0</v>
      </c>
      <c r="I39" s="108"/>
      <c r="J39" s="26">
        <f t="shared" si="5"/>
        <v>0</v>
      </c>
      <c r="K39" s="26">
        <f t="shared" si="6"/>
        <v>0</v>
      </c>
    </row>
    <row r="40" spans="1:11" s="38" customFormat="1" ht="12.75">
      <c r="A40" s="22">
        <f t="shared" si="7"/>
        <v>24</v>
      </c>
      <c r="B40" s="28" t="s">
        <v>32</v>
      </c>
      <c r="C40" s="24" t="s">
        <v>15</v>
      </c>
      <c r="D40" s="24">
        <v>2</v>
      </c>
      <c r="E40" s="24"/>
      <c r="F40" s="26">
        <f>KB_4!F36</f>
        <v>0</v>
      </c>
      <c r="G40" s="26">
        <f>KB_4!G36</f>
        <v>0</v>
      </c>
      <c r="H40" s="26">
        <f t="shared" si="4"/>
        <v>0</v>
      </c>
      <c r="I40" s="108"/>
      <c r="J40" s="26">
        <f t="shared" si="5"/>
        <v>0</v>
      </c>
      <c r="K40" s="26">
        <f t="shared" si="6"/>
        <v>0</v>
      </c>
    </row>
    <row r="41" spans="1:11" s="38" customFormat="1" ht="12.75">
      <c r="A41" s="22">
        <f t="shared" si="7"/>
        <v>25</v>
      </c>
      <c r="B41" s="28" t="s">
        <v>33</v>
      </c>
      <c r="C41" s="24" t="s">
        <v>15</v>
      </c>
      <c r="D41" s="24">
        <v>1</v>
      </c>
      <c r="E41" s="24"/>
      <c r="F41" s="26">
        <f>KB_4!F37</f>
        <v>0</v>
      </c>
      <c r="G41" s="26">
        <f>KB_4!G37</f>
        <v>0</v>
      </c>
      <c r="H41" s="26">
        <f t="shared" si="4"/>
        <v>0</v>
      </c>
      <c r="I41" s="108"/>
      <c r="J41" s="26">
        <f t="shared" si="5"/>
        <v>0</v>
      </c>
      <c r="K41" s="26">
        <f t="shared" si="6"/>
        <v>0</v>
      </c>
    </row>
    <row r="42" spans="1:11" s="38" customFormat="1" ht="12.75">
      <c r="A42" s="22">
        <f t="shared" si="7"/>
        <v>26</v>
      </c>
      <c r="B42" s="28" t="s">
        <v>34</v>
      </c>
      <c r="C42" s="24" t="s">
        <v>15</v>
      </c>
      <c r="D42" s="24">
        <v>1</v>
      </c>
      <c r="E42" s="24"/>
      <c r="F42" s="26">
        <f>KB_4!F38</f>
        <v>0</v>
      </c>
      <c r="G42" s="26">
        <f>KB_4!G38</f>
        <v>0</v>
      </c>
      <c r="H42" s="26">
        <f t="shared" si="4"/>
        <v>0</v>
      </c>
      <c r="I42" s="108"/>
      <c r="J42" s="26">
        <f t="shared" si="5"/>
        <v>0</v>
      </c>
      <c r="K42" s="26">
        <f t="shared" si="6"/>
        <v>0</v>
      </c>
    </row>
    <row r="43" spans="1:11" s="38" customFormat="1" ht="12.75">
      <c r="A43" s="22">
        <f t="shared" si="7"/>
        <v>27</v>
      </c>
      <c r="B43" s="28" t="s">
        <v>94</v>
      </c>
      <c r="C43" s="24" t="s">
        <v>21</v>
      </c>
      <c r="D43" s="24">
        <v>20</v>
      </c>
      <c r="E43" s="24"/>
      <c r="F43" s="26">
        <f>KB_4!F39</f>
        <v>0</v>
      </c>
      <c r="G43" s="26">
        <f>KB_4!G39</f>
        <v>0</v>
      </c>
      <c r="H43" s="26">
        <f t="shared" si="4"/>
        <v>0</v>
      </c>
      <c r="I43" s="108"/>
      <c r="J43" s="26">
        <f t="shared" si="5"/>
        <v>0</v>
      </c>
      <c r="K43" s="26">
        <f t="shared" si="6"/>
        <v>0</v>
      </c>
    </row>
    <row r="44" spans="1:11" s="38" customFormat="1" ht="12.75">
      <c r="A44" s="22">
        <f t="shared" si="7"/>
        <v>28</v>
      </c>
      <c r="B44" s="28" t="s">
        <v>101</v>
      </c>
      <c r="C44" s="24" t="s">
        <v>21</v>
      </c>
      <c r="D44" s="24">
        <v>20</v>
      </c>
      <c r="E44" s="24"/>
      <c r="F44" s="26">
        <f>KB_4!F40</f>
        <v>0</v>
      </c>
      <c r="G44" s="26">
        <f>KB_4!G40</f>
        <v>0</v>
      </c>
      <c r="H44" s="26">
        <f t="shared" si="4"/>
        <v>0</v>
      </c>
      <c r="I44" s="108"/>
      <c r="J44" s="26">
        <f t="shared" si="5"/>
        <v>0</v>
      </c>
      <c r="K44" s="26">
        <f t="shared" si="6"/>
        <v>0</v>
      </c>
    </row>
    <row r="45" spans="1:11" s="38" customFormat="1" ht="12.75">
      <c r="A45" s="22">
        <f t="shared" si="7"/>
        <v>29</v>
      </c>
      <c r="B45" s="28" t="s">
        <v>36</v>
      </c>
      <c r="C45" s="24" t="s">
        <v>21</v>
      </c>
      <c r="D45" s="24">
        <v>15</v>
      </c>
      <c r="E45" s="24"/>
      <c r="F45" s="26">
        <f>KB_4!F41</f>
        <v>0</v>
      </c>
      <c r="G45" s="26">
        <f>KB_4!G41</f>
        <v>0</v>
      </c>
      <c r="H45" s="26">
        <f t="shared" si="4"/>
        <v>0</v>
      </c>
      <c r="I45" s="108"/>
      <c r="J45" s="26">
        <f t="shared" si="5"/>
        <v>0</v>
      </c>
      <c r="K45" s="26">
        <f t="shared" si="6"/>
        <v>0</v>
      </c>
    </row>
    <row r="46" spans="1:11" s="38" customFormat="1" ht="12.75">
      <c r="A46" s="22">
        <f t="shared" si="7"/>
        <v>30</v>
      </c>
      <c r="B46" s="28" t="s">
        <v>37</v>
      </c>
      <c r="C46" s="24" t="s">
        <v>38</v>
      </c>
      <c r="D46" s="104">
        <f>D45*0.3*0.2</f>
        <v>0.9</v>
      </c>
      <c r="E46" s="29"/>
      <c r="F46" s="26">
        <f>KB_4!F42</f>
        <v>0</v>
      </c>
      <c r="G46" s="26">
        <f>KB_4!G42</f>
        <v>0</v>
      </c>
      <c r="H46" s="26">
        <f t="shared" si="4"/>
        <v>0</v>
      </c>
      <c r="I46" s="108"/>
      <c r="J46" s="26">
        <f t="shared" si="5"/>
        <v>0</v>
      </c>
      <c r="K46" s="26">
        <f t="shared" si="6"/>
        <v>0</v>
      </c>
    </row>
    <row r="47" spans="1:11" s="38" customFormat="1" ht="12.75">
      <c r="A47" s="22">
        <f t="shared" si="7"/>
        <v>31</v>
      </c>
      <c r="B47" s="28" t="s">
        <v>39</v>
      </c>
      <c r="C47" s="24" t="s">
        <v>21</v>
      </c>
      <c r="D47" s="24">
        <v>15</v>
      </c>
      <c r="E47" s="24"/>
      <c r="F47" s="26">
        <f>KB_4!F43</f>
        <v>0</v>
      </c>
      <c r="G47" s="26">
        <f>KB_4!G43</f>
        <v>0</v>
      </c>
      <c r="H47" s="26">
        <f t="shared" si="4"/>
        <v>0</v>
      </c>
      <c r="I47" s="108"/>
      <c r="J47" s="26">
        <f t="shared" si="5"/>
        <v>0</v>
      </c>
      <c r="K47" s="26">
        <f t="shared" si="6"/>
        <v>0</v>
      </c>
    </row>
    <row r="48" spans="1:11" s="38" customFormat="1" ht="12.75">
      <c r="A48" s="22">
        <f t="shared" si="7"/>
        <v>32</v>
      </c>
      <c r="B48" s="28" t="s">
        <v>40</v>
      </c>
      <c r="C48" s="24" t="s">
        <v>21</v>
      </c>
      <c r="D48" s="24">
        <v>15</v>
      </c>
      <c r="E48" s="24"/>
      <c r="F48" s="26">
        <f>KB_4!F44</f>
        <v>0</v>
      </c>
      <c r="G48" s="26">
        <f>KB_4!G44</f>
        <v>0</v>
      </c>
      <c r="H48" s="26">
        <f t="shared" si="4"/>
        <v>0</v>
      </c>
      <c r="I48" s="108"/>
      <c r="J48" s="26">
        <f t="shared" si="5"/>
        <v>0</v>
      </c>
      <c r="K48" s="26">
        <f t="shared" si="6"/>
        <v>0</v>
      </c>
    </row>
    <row r="49" spans="1:11" s="38" customFormat="1" ht="12.75">
      <c r="A49" s="22">
        <f t="shared" si="7"/>
        <v>33</v>
      </c>
      <c r="B49" s="28" t="s">
        <v>41</v>
      </c>
      <c r="C49" s="24" t="s">
        <v>21</v>
      </c>
      <c r="D49" s="24">
        <v>20</v>
      </c>
      <c r="E49" s="24"/>
      <c r="F49" s="26">
        <f>KB_4!F45</f>
        <v>0</v>
      </c>
      <c r="G49" s="26">
        <f>KB_4!G45</f>
        <v>0</v>
      </c>
      <c r="H49" s="26">
        <f t="shared" si="4"/>
        <v>0</v>
      </c>
      <c r="I49" s="108"/>
      <c r="J49" s="26">
        <f t="shared" si="5"/>
        <v>0</v>
      </c>
      <c r="K49" s="26">
        <f t="shared" si="6"/>
        <v>0</v>
      </c>
    </row>
    <row r="50" spans="1:11" s="38" customFormat="1" ht="12.75">
      <c r="A50" s="22">
        <f t="shared" si="7"/>
        <v>34</v>
      </c>
      <c r="B50" s="28" t="s">
        <v>42</v>
      </c>
      <c r="C50" s="24" t="s">
        <v>35</v>
      </c>
      <c r="D50" s="24">
        <f>D45*0.3</f>
        <v>4.5</v>
      </c>
      <c r="E50" s="24"/>
      <c r="F50" s="26">
        <f>KB_4!F46</f>
        <v>0</v>
      </c>
      <c r="G50" s="26">
        <f>KB_4!G46</f>
        <v>0</v>
      </c>
      <c r="H50" s="26">
        <f t="shared" si="4"/>
        <v>0</v>
      </c>
      <c r="I50" s="108"/>
      <c r="J50" s="26">
        <f t="shared" si="5"/>
        <v>0</v>
      </c>
      <c r="K50" s="26">
        <f t="shared" si="6"/>
        <v>0</v>
      </c>
    </row>
    <row r="51" spans="1:11" s="38" customFormat="1" ht="12.75">
      <c r="A51" s="22">
        <f t="shared" si="7"/>
        <v>35</v>
      </c>
      <c r="B51" s="28" t="s">
        <v>85</v>
      </c>
      <c r="C51" s="24" t="s">
        <v>35</v>
      </c>
      <c r="D51" s="24">
        <f>D50</f>
        <v>4.5</v>
      </c>
      <c r="E51" s="24"/>
      <c r="F51" s="26">
        <f>KB_4!F47</f>
        <v>0</v>
      </c>
      <c r="G51" s="26">
        <f>KB_4!G47</f>
        <v>0</v>
      </c>
      <c r="H51" s="26">
        <f t="shared" si="4"/>
        <v>0</v>
      </c>
      <c r="I51" s="108"/>
      <c r="J51" s="26">
        <f t="shared" si="5"/>
        <v>0</v>
      </c>
      <c r="K51" s="26">
        <f t="shared" si="6"/>
        <v>0</v>
      </c>
    </row>
    <row r="52" spans="1:11" s="38" customFormat="1" ht="12.75">
      <c r="A52" s="22">
        <f t="shared" si="7"/>
        <v>36</v>
      </c>
      <c r="B52" s="28" t="s">
        <v>43</v>
      </c>
      <c r="C52" s="24" t="s">
        <v>38</v>
      </c>
      <c r="D52" s="24">
        <v>1</v>
      </c>
      <c r="E52" s="24"/>
      <c r="F52" s="26">
        <f>KB_4!F48</f>
        <v>0</v>
      </c>
      <c r="G52" s="26">
        <f>KB_4!G48</f>
        <v>0</v>
      </c>
      <c r="H52" s="26">
        <f t="shared" si="4"/>
        <v>0</v>
      </c>
      <c r="I52" s="108"/>
      <c r="J52" s="26">
        <f t="shared" si="5"/>
        <v>0</v>
      </c>
      <c r="K52" s="26">
        <f t="shared" si="6"/>
        <v>0</v>
      </c>
    </row>
    <row r="53" spans="1:11" s="20" customFormat="1" ht="12.75">
      <c r="A53" s="30"/>
      <c r="B53" s="31"/>
      <c r="C53" s="32"/>
      <c r="D53" s="94" t="s">
        <v>76</v>
      </c>
      <c r="E53" s="32"/>
      <c r="F53" s="33"/>
      <c r="G53" s="33"/>
      <c r="H53" s="33"/>
      <c r="I53" s="108"/>
      <c r="J53" s="33"/>
      <c r="K53" s="33"/>
    </row>
    <row r="54" spans="1:11" s="38" customFormat="1" ht="12.75">
      <c r="A54" s="48" t="s">
        <v>44</v>
      </c>
      <c r="B54" s="49"/>
      <c r="C54" s="50"/>
      <c r="D54" s="97" t="s">
        <v>76</v>
      </c>
      <c r="E54" s="50"/>
      <c r="F54" s="51"/>
      <c r="G54" s="51"/>
      <c r="H54" s="51">
        <f>J54</f>
        <v>0</v>
      </c>
      <c r="I54" s="108"/>
      <c r="J54" s="51">
        <f>SUM(J37:J52)</f>
        <v>0</v>
      </c>
      <c r="K54" s="51"/>
    </row>
    <row r="55" spans="1:11" s="38" customFormat="1" ht="12.75">
      <c r="A55" s="48" t="s">
        <v>45</v>
      </c>
      <c r="B55" s="49"/>
      <c r="C55" s="50"/>
      <c r="D55" s="97" t="s">
        <v>76</v>
      </c>
      <c r="E55" s="50"/>
      <c r="F55" s="51"/>
      <c r="G55" s="51"/>
      <c r="H55" s="51">
        <f>K55</f>
        <v>0</v>
      </c>
      <c r="I55" s="108"/>
      <c r="J55" s="51"/>
      <c r="K55" s="51">
        <f>SUM(K37:K52)</f>
        <v>0</v>
      </c>
    </row>
    <row r="56" spans="2:11" ht="12.75">
      <c r="B56" s="53"/>
      <c r="C56" s="54"/>
      <c r="D56" s="95" t="s">
        <v>76</v>
      </c>
      <c r="E56" s="54"/>
      <c r="F56" s="55"/>
      <c r="G56" s="55"/>
      <c r="H56" s="55"/>
      <c r="I56" s="108"/>
      <c r="J56" s="55"/>
      <c r="K56" s="55"/>
    </row>
    <row r="57" spans="1:11" s="38" customFormat="1" ht="12.75">
      <c r="A57" s="56" t="s">
        <v>46</v>
      </c>
      <c r="B57" s="57"/>
      <c r="C57" s="58"/>
      <c r="D57" s="98" t="s">
        <v>76</v>
      </c>
      <c r="E57" s="58"/>
      <c r="F57" s="59"/>
      <c r="G57" s="59"/>
      <c r="H57" s="59"/>
      <c r="I57" s="108"/>
      <c r="J57" s="59"/>
      <c r="K57" s="59"/>
    </row>
    <row r="58" spans="1:11" s="38" customFormat="1" ht="25.5">
      <c r="A58" s="22">
        <f>A52+1</f>
        <v>37</v>
      </c>
      <c r="B58" s="23" t="s">
        <v>104</v>
      </c>
      <c r="C58" s="24" t="s">
        <v>15</v>
      </c>
      <c r="D58" s="24">
        <v>1</v>
      </c>
      <c r="E58" s="24"/>
      <c r="F58" s="26">
        <f>KB_4!F54</f>
        <v>0</v>
      </c>
      <c r="G58" s="26">
        <f>KB_4!G54</f>
        <v>0</v>
      </c>
      <c r="H58" s="26">
        <f aca="true" t="shared" si="8" ref="H58:H83">(F58+G58)*D58</f>
        <v>0</v>
      </c>
      <c r="I58" s="108"/>
      <c r="J58" s="26">
        <f>F58*D58</f>
        <v>0</v>
      </c>
      <c r="K58" s="26">
        <f>G58*D58</f>
        <v>0</v>
      </c>
    </row>
    <row r="59" spans="1:11" s="38" customFormat="1" ht="25.5">
      <c r="A59" s="22">
        <f aca="true" t="shared" si="9" ref="A59:A83">A58+1</f>
        <v>38</v>
      </c>
      <c r="B59" s="23" t="s">
        <v>105</v>
      </c>
      <c r="C59" s="24" t="s">
        <v>15</v>
      </c>
      <c r="D59" s="24">
        <v>1</v>
      </c>
      <c r="E59" s="24"/>
      <c r="F59" s="26">
        <f>KB_4!F55</f>
        <v>0</v>
      </c>
      <c r="G59" s="26">
        <f>KB_4!G55</f>
        <v>0</v>
      </c>
      <c r="H59" s="26">
        <f t="shared" si="8"/>
        <v>0</v>
      </c>
      <c r="I59" s="108"/>
      <c r="J59" s="26">
        <f>F59*D59</f>
        <v>0</v>
      </c>
      <c r="K59" s="26">
        <f>G59*D59</f>
        <v>0</v>
      </c>
    </row>
    <row r="60" spans="1:11" s="38" customFormat="1" ht="12.75">
      <c r="A60" s="22">
        <f t="shared" si="9"/>
        <v>39</v>
      </c>
      <c r="B60" s="23" t="s">
        <v>20</v>
      </c>
      <c r="C60" s="24" t="s">
        <v>21</v>
      </c>
      <c r="D60" s="24">
        <v>5</v>
      </c>
      <c r="E60" s="24"/>
      <c r="F60" s="26">
        <f>KB_4!F20</f>
        <v>0</v>
      </c>
      <c r="G60" s="26">
        <f>KB_4!G20</f>
        <v>0</v>
      </c>
      <c r="H60" s="26">
        <f t="shared" si="8"/>
        <v>0</v>
      </c>
      <c r="I60" s="108"/>
      <c r="J60" s="26">
        <f aca="true" t="shared" si="10" ref="J60:J83">F60*D60</f>
        <v>0</v>
      </c>
      <c r="K60" s="26">
        <f aca="true" t="shared" si="11" ref="K60:K83">G60*D60</f>
        <v>0</v>
      </c>
    </row>
    <row r="61" spans="1:11" s="38" customFormat="1" ht="12.75">
      <c r="A61" s="22">
        <f t="shared" si="9"/>
        <v>40</v>
      </c>
      <c r="B61" s="23" t="s">
        <v>71</v>
      </c>
      <c r="C61" s="24" t="s">
        <v>21</v>
      </c>
      <c r="D61" s="24">
        <v>10</v>
      </c>
      <c r="E61" s="24"/>
      <c r="F61" s="26">
        <f>KB_4!F56</f>
        <v>0</v>
      </c>
      <c r="G61" s="26">
        <f>KB_4!G56</f>
        <v>0</v>
      </c>
      <c r="H61" s="26">
        <f t="shared" si="8"/>
        <v>0</v>
      </c>
      <c r="I61" s="108"/>
      <c r="J61" s="26">
        <f t="shared" si="10"/>
        <v>0</v>
      </c>
      <c r="K61" s="26">
        <f t="shared" si="11"/>
        <v>0</v>
      </c>
    </row>
    <row r="62" spans="1:11" s="38" customFormat="1" ht="12.75">
      <c r="A62" s="22">
        <f t="shared" si="9"/>
        <v>41</v>
      </c>
      <c r="B62" s="23" t="s">
        <v>74</v>
      </c>
      <c r="C62" s="24" t="s">
        <v>15</v>
      </c>
      <c r="D62" s="24">
        <v>2</v>
      </c>
      <c r="E62" s="24"/>
      <c r="F62" s="26">
        <f>KB_4!F57</f>
        <v>0</v>
      </c>
      <c r="G62" s="26">
        <f>KB_4!G57</f>
        <v>0</v>
      </c>
      <c r="H62" s="26">
        <f t="shared" si="8"/>
        <v>0</v>
      </c>
      <c r="I62" s="108"/>
      <c r="J62" s="26">
        <f t="shared" si="10"/>
        <v>0</v>
      </c>
      <c r="K62" s="26">
        <f t="shared" si="11"/>
        <v>0</v>
      </c>
    </row>
    <row r="63" spans="1:11" s="38" customFormat="1" ht="12.75">
      <c r="A63" s="22">
        <f t="shared" si="9"/>
        <v>42</v>
      </c>
      <c r="B63" s="23" t="s">
        <v>22</v>
      </c>
      <c r="C63" s="24" t="s">
        <v>21</v>
      </c>
      <c r="D63" s="24">
        <v>5</v>
      </c>
      <c r="E63" s="24"/>
      <c r="F63" s="26">
        <f>KB_4!F58</f>
        <v>0</v>
      </c>
      <c r="G63" s="26">
        <f>KB_4!G58</f>
        <v>0</v>
      </c>
      <c r="H63" s="26">
        <f t="shared" si="8"/>
        <v>0</v>
      </c>
      <c r="I63" s="108"/>
      <c r="J63" s="26">
        <f t="shared" si="10"/>
        <v>0</v>
      </c>
      <c r="K63" s="26">
        <f t="shared" si="11"/>
        <v>0</v>
      </c>
    </row>
    <row r="64" spans="1:11" s="38" customFormat="1" ht="12.75">
      <c r="A64" s="22">
        <f t="shared" si="9"/>
        <v>43</v>
      </c>
      <c r="B64" s="23" t="s">
        <v>106</v>
      </c>
      <c r="C64" s="24" t="s">
        <v>15</v>
      </c>
      <c r="D64" s="24">
        <v>2</v>
      </c>
      <c r="E64" s="24"/>
      <c r="F64" s="26">
        <f>KB_4!F59</f>
        <v>0</v>
      </c>
      <c r="G64" s="26">
        <f>KB_4!G59</f>
        <v>0</v>
      </c>
      <c r="H64" s="26">
        <f t="shared" si="8"/>
        <v>0</v>
      </c>
      <c r="I64" s="108"/>
      <c r="J64" s="26">
        <f t="shared" si="10"/>
        <v>0</v>
      </c>
      <c r="K64" s="26">
        <f t="shared" si="11"/>
        <v>0</v>
      </c>
    </row>
    <row r="65" spans="1:11" s="38" customFormat="1" ht="12.75">
      <c r="A65" s="22">
        <f t="shared" si="9"/>
        <v>44</v>
      </c>
      <c r="B65" s="23" t="s">
        <v>107</v>
      </c>
      <c r="C65" s="24" t="s">
        <v>15</v>
      </c>
      <c r="D65" s="24">
        <v>1</v>
      </c>
      <c r="E65" s="24"/>
      <c r="F65" s="26">
        <f>KB_4!F60</f>
        <v>0</v>
      </c>
      <c r="G65" s="26">
        <f>KB_4!G60</f>
        <v>0</v>
      </c>
      <c r="H65" s="26">
        <f t="shared" si="8"/>
        <v>0</v>
      </c>
      <c r="I65" s="108"/>
      <c r="J65" s="26">
        <f t="shared" si="10"/>
        <v>0</v>
      </c>
      <c r="K65" s="26">
        <f t="shared" si="11"/>
        <v>0</v>
      </c>
    </row>
    <row r="66" spans="1:11" s="38" customFormat="1" ht="25.5">
      <c r="A66" s="22">
        <f t="shared" si="9"/>
        <v>45</v>
      </c>
      <c r="B66" s="23" t="s">
        <v>88</v>
      </c>
      <c r="C66" s="24" t="s">
        <v>21</v>
      </c>
      <c r="D66" s="24">
        <v>10</v>
      </c>
      <c r="E66" s="24"/>
      <c r="F66" s="26">
        <f>KB_3!F65</f>
        <v>0</v>
      </c>
      <c r="G66" s="26">
        <f>KB_3!G65</f>
        <v>0</v>
      </c>
      <c r="H66" s="26">
        <f t="shared" si="8"/>
        <v>0</v>
      </c>
      <c r="I66" s="108"/>
      <c r="J66" s="26">
        <f t="shared" si="10"/>
        <v>0</v>
      </c>
      <c r="K66" s="26">
        <f t="shared" si="11"/>
        <v>0</v>
      </c>
    </row>
    <row r="67" spans="1:11" s="38" customFormat="1" ht="25.5">
      <c r="A67" s="22">
        <f t="shared" si="9"/>
        <v>46</v>
      </c>
      <c r="B67" s="23" t="s">
        <v>103</v>
      </c>
      <c r="C67" s="24" t="s">
        <v>21</v>
      </c>
      <c r="D67" s="24">
        <v>20</v>
      </c>
      <c r="E67" s="24"/>
      <c r="F67" s="26">
        <v>0</v>
      </c>
      <c r="G67" s="26">
        <v>0</v>
      </c>
      <c r="H67" s="26">
        <f t="shared" si="8"/>
        <v>0</v>
      </c>
      <c r="I67" s="108"/>
      <c r="J67" s="26">
        <f t="shared" si="10"/>
        <v>0</v>
      </c>
      <c r="K67" s="26">
        <f t="shared" si="11"/>
        <v>0</v>
      </c>
    </row>
    <row r="68" spans="1:11" s="38" customFormat="1" ht="25.5">
      <c r="A68" s="22">
        <f t="shared" si="9"/>
        <v>47</v>
      </c>
      <c r="B68" s="23" t="s">
        <v>108</v>
      </c>
      <c r="C68" s="24" t="s">
        <v>15</v>
      </c>
      <c r="D68" s="24">
        <v>2</v>
      </c>
      <c r="E68" s="24"/>
      <c r="F68" s="26">
        <f>KB_3!F68</f>
        <v>0</v>
      </c>
      <c r="G68" s="26">
        <f>KB_3!G68</f>
        <v>0</v>
      </c>
      <c r="H68" s="26">
        <f t="shared" si="8"/>
        <v>0</v>
      </c>
      <c r="I68" s="108"/>
      <c r="J68" s="26">
        <f t="shared" si="10"/>
        <v>0</v>
      </c>
      <c r="K68" s="26">
        <f t="shared" si="11"/>
        <v>0</v>
      </c>
    </row>
    <row r="69" spans="1:11" s="38" customFormat="1" ht="12.75">
      <c r="A69" s="22">
        <f t="shared" si="9"/>
        <v>48</v>
      </c>
      <c r="B69" s="23" t="s">
        <v>109</v>
      </c>
      <c r="C69" s="24" t="s">
        <v>15</v>
      </c>
      <c r="D69" s="24">
        <v>4</v>
      </c>
      <c r="E69" s="24"/>
      <c r="F69" s="26">
        <f>KB_3!F69</f>
        <v>0</v>
      </c>
      <c r="G69" s="26">
        <f>KB_3!G69</f>
        <v>0</v>
      </c>
      <c r="H69" s="26">
        <f t="shared" si="8"/>
        <v>0</v>
      </c>
      <c r="I69" s="108"/>
      <c r="J69" s="26">
        <f t="shared" si="10"/>
        <v>0</v>
      </c>
      <c r="K69" s="26">
        <f t="shared" si="11"/>
        <v>0</v>
      </c>
    </row>
    <row r="70" spans="1:11" s="38" customFormat="1" ht="12.75">
      <c r="A70" s="22">
        <f t="shared" si="9"/>
        <v>49</v>
      </c>
      <c r="B70" s="23" t="s">
        <v>90</v>
      </c>
      <c r="C70" s="24" t="s">
        <v>15</v>
      </c>
      <c r="D70" s="24">
        <v>6</v>
      </c>
      <c r="E70" s="24"/>
      <c r="F70" s="26">
        <f>KB_3!F70</f>
        <v>0</v>
      </c>
      <c r="G70" s="26">
        <f>KB_3!G70</f>
        <v>0</v>
      </c>
      <c r="H70" s="26">
        <f t="shared" si="8"/>
        <v>0</v>
      </c>
      <c r="I70" s="108"/>
      <c r="J70" s="26">
        <f t="shared" si="10"/>
        <v>0</v>
      </c>
      <c r="K70" s="26">
        <f t="shared" si="11"/>
        <v>0</v>
      </c>
    </row>
    <row r="71" spans="1:11" s="38" customFormat="1" ht="12.75">
      <c r="A71" s="22">
        <f t="shared" si="9"/>
        <v>50</v>
      </c>
      <c r="B71" s="23" t="s">
        <v>110</v>
      </c>
      <c r="C71" s="24" t="s">
        <v>15</v>
      </c>
      <c r="D71" s="24">
        <v>4</v>
      </c>
      <c r="E71" s="24"/>
      <c r="F71" s="26">
        <f>KB_3!F71</f>
        <v>0</v>
      </c>
      <c r="G71" s="26">
        <f>KB_3!G71</f>
        <v>0</v>
      </c>
      <c r="H71" s="26">
        <f t="shared" si="8"/>
        <v>0</v>
      </c>
      <c r="I71" s="108"/>
      <c r="J71" s="26">
        <f t="shared" si="10"/>
        <v>0</v>
      </c>
      <c r="K71" s="26">
        <f t="shared" si="11"/>
        <v>0</v>
      </c>
    </row>
    <row r="72" spans="1:11" s="38" customFormat="1" ht="12.75">
      <c r="A72" s="22">
        <f t="shared" si="9"/>
        <v>51</v>
      </c>
      <c r="B72" s="28" t="s">
        <v>24</v>
      </c>
      <c r="C72" s="24" t="s">
        <v>21</v>
      </c>
      <c r="D72" s="24">
        <v>10</v>
      </c>
      <c r="E72" s="24"/>
      <c r="F72" s="26">
        <f>KB_3!F72</f>
        <v>0</v>
      </c>
      <c r="G72" s="26">
        <f>KB_3!G72</f>
        <v>0</v>
      </c>
      <c r="H72" s="26">
        <f t="shared" si="8"/>
        <v>0</v>
      </c>
      <c r="I72" s="108"/>
      <c r="J72" s="26">
        <f t="shared" si="10"/>
        <v>0</v>
      </c>
      <c r="K72" s="26">
        <f t="shared" si="11"/>
        <v>0</v>
      </c>
    </row>
    <row r="73" spans="1:11" s="38" customFormat="1" ht="12.75">
      <c r="A73" s="22">
        <f t="shared" si="9"/>
        <v>52</v>
      </c>
      <c r="B73" s="28" t="s">
        <v>25</v>
      </c>
      <c r="C73" s="24" t="s">
        <v>21</v>
      </c>
      <c r="D73" s="24">
        <v>5</v>
      </c>
      <c r="E73" s="24"/>
      <c r="F73" s="26">
        <f>KB_3!F73</f>
        <v>0</v>
      </c>
      <c r="G73" s="26">
        <f>KB_3!G73</f>
        <v>0</v>
      </c>
      <c r="H73" s="26">
        <f t="shared" si="8"/>
        <v>0</v>
      </c>
      <c r="I73" s="108"/>
      <c r="J73" s="26">
        <f t="shared" si="10"/>
        <v>0</v>
      </c>
      <c r="K73" s="26">
        <f t="shared" si="11"/>
        <v>0</v>
      </c>
    </row>
    <row r="74" spans="1:11" s="38" customFormat="1" ht="12.75">
      <c r="A74" s="22">
        <f t="shared" si="9"/>
        <v>53</v>
      </c>
      <c r="B74" s="28" t="s">
        <v>26</v>
      </c>
      <c r="C74" s="24" t="s">
        <v>27</v>
      </c>
      <c r="D74" s="29">
        <v>1</v>
      </c>
      <c r="E74" s="24"/>
      <c r="F74" s="26">
        <f>KB_3!F74</f>
        <v>0</v>
      </c>
      <c r="G74" s="26">
        <f>KB_3!G74</f>
        <v>0</v>
      </c>
      <c r="H74" s="26">
        <f t="shared" si="8"/>
        <v>0</v>
      </c>
      <c r="I74" s="108"/>
      <c r="J74" s="26">
        <f t="shared" si="10"/>
        <v>0</v>
      </c>
      <c r="K74" s="26">
        <f t="shared" si="11"/>
        <v>0</v>
      </c>
    </row>
    <row r="75" spans="1:11" s="38" customFormat="1" ht="12.75">
      <c r="A75" s="22">
        <f t="shared" si="9"/>
        <v>54</v>
      </c>
      <c r="B75" s="28" t="s">
        <v>36</v>
      </c>
      <c r="C75" s="24" t="s">
        <v>21</v>
      </c>
      <c r="D75" s="24">
        <v>5</v>
      </c>
      <c r="E75" s="24"/>
      <c r="F75" s="26">
        <f aca="true" t="shared" si="12" ref="F75:G78">F45</f>
        <v>0</v>
      </c>
      <c r="G75" s="26">
        <f t="shared" si="12"/>
        <v>0</v>
      </c>
      <c r="H75" s="26">
        <f t="shared" si="8"/>
        <v>0</v>
      </c>
      <c r="I75" s="108"/>
      <c r="J75" s="26">
        <f t="shared" si="10"/>
        <v>0</v>
      </c>
      <c r="K75" s="26">
        <f t="shared" si="11"/>
        <v>0</v>
      </c>
    </row>
    <row r="76" spans="1:11" s="38" customFormat="1" ht="12.75">
      <c r="A76" s="22">
        <f t="shared" si="9"/>
        <v>55</v>
      </c>
      <c r="B76" s="28" t="s">
        <v>37</v>
      </c>
      <c r="C76" s="24" t="s">
        <v>38</v>
      </c>
      <c r="D76" s="104">
        <f>D75*0.3*0.2</f>
        <v>0.30000000000000004</v>
      </c>
      <c r="E76" s="29"/>
      <c r="F76" s="26">
        <f t="shared" si="12"/>
        <v>0</v>
      </c>
      <c r="G76" s="26">
        <f t="shared" si="12"/>
        <v>0</v>
      </c>
      <c r="H76" s="26">
        <f t="shared" si="8"/>
        <v>0</v>
      </c>
      <c r="I76" s="108"/>
      <c r="J76" s="26">
        <f t="shared" si="10"/>
        <v>0</v>
      </c>
      <c r="K76" s="26">
        <f t="shared" si="11"/>
        <v>0</v>
      </c>
    </row>
    <row r="77" spans="1:11" s="38" customFormat="1" ht="12.75">
      <c r="A77" s="22">
        <f t="shared" si="9"/>
        <v>56</v>
      </c>
      <c r="B77" s="28" t="s">
        <v>39</v>
      </c>
      <c r="C77" s="24" t="s">
        <v>21</v>
      </c>
      <c r="D77" s="24">
        <v>5</v>
      </c>
      <c r="E77" s="24"/>
      <c r="F77" s="26">
        <f t="shared" si="12"/>
        <v>0</v>
      </c>
      <c r="G77" s="26">
        <f t="shared" si="12"/>
        <v>0</v>
      </c>
      <c r="H77" s="26">
        <f t="shared" si="8"/>
        <v>0</v>
      </c>
      <c r="I77" s="108"/>
      <c r="J77" s="26">
        <f t="shared" si="10"/>
        <v>0</v>
      </c>
      <c r="K77" s="26">
        <f t="shared" si="11"/>
        <v>0</v>
      </c>
    </row>
    <row r="78" spans="1:11" s="38" customFormat="1" ht="12.75">
      <c r="A78" s="22">
        <f t="shared" si="9"/>
        <v>57</v>
      </c>
      <c r="B78" s="28" t="s">
        <v>40</v>
      </c>
      <c r="C78" s="24" t="s">
        <v>21</v>
      </c>
      <c r="D78" s="24">
        <v>5</v>
      </c>
      <c r="E78" s="24"/>
      <c r="F78" s="26">
        <f t="shared" si="12"/>
        <v>0</v>
      </c>
      <c r="G78" s="26">
        <f t="shared" si="12"/>
        <v>0</v>
      </c>
      <c r="H78" s="26">
        <f t="shared" si="8"/>
        <v>0</v>
      </c>
      <c r="I78" s="108"/>
      <c r="J78" s="26">
        <f t="shared" si="10"/>
        <v>0</v>
      </c>
      <c r="K78" s="26">
        <f t="shared" si="11"/>
        <v>0</v>
      </c>
    </row>
    <row r="79" spans="1:11" s="38" customFormat="1" ht="12.75">
      <c r="A79" s="22">
        <f t="shared" si="9"/>
        <v>58</v>
      </c>
      <c r="B79" s="28" t="s">
        <v>42</v>
      </c>
      <c r="C79" s="24" t="s">
        <v>35</v>
      </c>
      <c r="D79" s="24">
        <f>D75*0.3</f>
        <v>1.5</v>
      </c>
      <c r="E79" s="24"/>
      <c r="F79" s="26">
        <f aca="true" t="shared" si="13" ref="F79:G81">F50</f>
        <v>0</v>
      </c>
      <c r="G79" s="26">
        <f t="shared" si="13"/>
        <v>0</v>
      </c>
      <c r="H79" s="26">
        <f t="shared" si="8"/>
        <v>0</v>
      </c>
      <c r="I79" s="108"/>
      <c r="J79" s="26">
        <f t="shared" si="10"/>
        <v>0</v>
      </c>
      <c r="K79" s="26">
        <f t="shared" si="11"/>
        <v>0</v>
      </c>
    </row>
    <row r="80" spans="1:11" s="38" customFormat="1" ht="12.75">
      <c r="A80" s="22">
        <f t="shared" si="9"/>
        <v>59</v>
      </c>
      <c r="B80" s="28" t="s">
        <v>85</v>
      </c>
      <c r="C80" s="24" t="s">
        <v>35</v>
      </c>
      <c r="D80" s="24">
        <f>D79</f>
        <v>1.5</v>
      </c>
      <c r="E80" s="24"/>
      <c r="F80" s="26">
        <f t="shared" si="13"/>
        <v>0</v>
      </c>
      <c r="G80" s="26">
        <f t="shared" si="13"/>
        <v>0</v>
      </c>
      <c r="H80" s="26">
        <f t="shared" si="8"/>
        <v>0</v>
      </c>
      <c r="I80" s="108"/>
      <c r="J80" s="26">
        <f t="shared" si="10"/>
        <v>0</v>
      </c>
      <c r="K80" s="26">
        <f t="shared" si="11"/>
        <v>0</v>
      </c>
    </row>
    <row r="81" spans="1:11" s="38" customFormat="1" ht="12.75">
      <c r="A81" s="22">
        <f t="shared" si="9"/>
        <v>60</v>
      </c>
      <c r="B81" s="28" t="s">
        <v>43</v>
      </c>
      <c r="C81" s="24" t="s">
        <v>38</v>
      </c>
      <c r="D81" s="24">
        <v>1</v>
      </c>
      <c r="E81" s="24"/>
      <c r="F81" s="26">
        <f t="shared" si="13"/>
        <v>0</v>
      </c>
      <c r="G81" s="26">
        <f t="shared" si="13"/>
        <v>0</v>
      </c>
      <c r="H81" s="26">
        <f t="shared" si="8"/>
        <v>0</v>
      </c>
      <c r="I81" s="108"/>
      <c r="J81" s="26">
        <f t="shared" si="10"/>
        <v>0</v>
      </c>
      <c r="K81" s="26">
        <f t="shared" si="11"/>
        <v>0</v>
      </c>
    </row>
    <row r="82" spans="1:11" s="38" customFormat="1" ht="12.75">
      <c r="A82" s="22">
        <f t="shared" si="9"/>
        <v>61</v>
      </c>
      <c r="B82" s="28" t="s">
        <v>92</v>
      </c>
      <c r="C82" s="24" t="s">
        <v>15</v>
      </c>
      <c r="D82" s="24">
        <v>4</v>
      </c>
      <c r="E82" s="24"/>
      <c r="F82" s="26">
        <f>KB_3!F75</f>
        <v>0</v>
      </c>
      <c r="G82" s="26">
        <f>KB_3!G75</f>
        <v>0</v>
      </c>
      <c r="H82" s="26">
        <f t="shared" si="8"/>
        <v>0</v>
      </c>
      <c r="I82" s="108"/>
      <c r="J82" s="26">
        <f t="shared" si="10"/>
        <v>0</v>
      </c>
      <c r="K82" s="26">
        <f t="shared" si="11"/>
        <v>0</v>
      </c>
    </row>
    <row r="83" spans="1:11" s="38" customFormat="1" ht="25.5">
      <c r="A83" s="22">
        <f t="shared" si="9"/>
        <v>62</v>
      </c>
      <c r="B83" s="23" t="s">
        <v>75</v>
      </c>
      <c r="C83" s="24" t="s">
        <v>47</v>
      </c>
      <c r="D83" s="24">
        <v>1</v>
      </c>
      <c r="E83" s="24"/>
      <c r="F83" s="26">
        <f>KB_3!F76</f>
        <v>0</v>
      </c>
      <c r="G83" s="26">
        <f>KB_3!G76</f>
        <v>0</v>
      </c>
      <c r="H83" s="26">
        <f t="shared" si="8"/>
        <v>0</v>
      </c>
      <c r="I83" s="108"/>
      <c r="J83" s="26">
        <f t="shared" si="10"/>
        <v>0</v>
      </c>
      <c r="K83" s="26">
        <f t="shared" si="11"/>
        <v>0</v>
      </c>
    </row>
    <row r="84" spans="1:11" s="20" customFormat="1" ht="12.75">
      <c r="A84" s="30"/>
      <c r="B84" s="31"/>
      <c r="C84" s="32"/>
      <c r="D84" s="94" t="s">
        <v>76</v>
      </c>
      <c r="E84" s="32"/>
      <c r="F84" s="33"/>
      <c r="G84" s="33"/>
      <c r="H84" s="33"/>
      <c r="I84" s="108"/>
      <c r="J84" s="33"/>
      <c r="K84" s="33"/>
    </row>
    <row r="85" spans="1:11" s="38" customFormat="1" ht="12.75">
      <c r="A85" s="60" t="s">
        <v>48</v>
      </c>
      <c r="B85" s="61"/>
      <c r="C85" s="62"/>
      <c r="D85" s="99" t="s">
        <v>76</v>
      </c>
      <c r="E85" s="62"/>
      <c r="F85" s="63"/>
      <c r="G85" s="63"/>
      <c r="H85" s="63">
        <f>J85</f>
        <v>0</v>
      </c>
      <c r="I85" s="108"/>
      <c r="J85" s="63">
        <f>SUM(J58:J83)</f>
        <v>0</v>
      </c>
      <c r="K85" s="63"/>
    </row>
    <row r="86" spans="1:11" s="38" customFormat="1" ht="12.75">
      <c r="A86" s="60" t="s">
        <v>49</v>
      </c>
      <c r="B86" s="61"/>
      <c r="C86" s="62"/>
      <c r="D86" s="99" t="s">
        <v>76</v>
      </c>
      <c r="E86" s="62"/>
      <c r="F86" s="63"/>
      <c r="G86" s="63"/>
      <c r="H86" s="63">
        <f>K86</f>
        <v>0</v>
      </c>
      <c r="I86" s="108"/>
      <c r="J86" s="63"/>
      <c r="K86" s="63">
        <f>SUM(K58:K83)</f>
        <v>0</v>
      </c>
    </row>
    <row r="87" spans="2:11" ht="12.75">
      <c r="B87" s="53"/>
      <c r="C87" s="54"/>
      <c r="D87" s="95" t="s">
        <v>76</v>
      </c>
      <c r="E87" s="54"/>
      <c r="F87" s="55"/>
      <c r="G87" s="55"/>
      <c r="H87" s="55"/>
      <c r="I87" s="108"/>
      <c r="J87" s="55"/>
      <c r="K87" s="55"/>
    </row>
    <row r="88" spans="1:11" ht="12.75">
      <c r="A88" s="64" t="s">
        <v>50</v>
      </c>
      <c r="B88" s="65"/>
      <c r="C88" s="66"/>
      <c r="D88" s="100" t="s">
        <v>76</v>
      </c>
      <c r="E88" s="66"/>
      <c r="F88" s="67"/>
      <c r="G88" s="67"/>
      <c r="H88" s="67"/>
      <c r="I88" s="108"/>
      <c r="J88" s="67"/>
      <c r="K88" s="67"/>
    </row>
    <row r="89" spans="1:11" ht="38.25">
      <c r="A89" s="22">
        <f>A83+1</f>
        <v>63</v>
      </c>
      <c r="B89" s="23" t="s">
        <v>78</v>
      </c>
      <c r="C89" s="24" t="s">
        <v>15</v>
      </c>
      <c r="D89" s="24">
        <v>5</v>
      </c>
      <c r="E89" s="24"/>
      <c r="F89" s="26">
        <f>KB_4!F77</f>
        <v>0</v>
      </c>
      <c r="G89" s="26">
        <f>KB_4!G77</f>
        <v>0</v>
      </c>
      <c r="H89" s="26">
        <f aca="true" t="shared" si="14" ref="H89:H98">(F89+G89)*D89</f>
        <v>0</v>
      </c>
      <c r="I89" s="108"/>
      <c r="J89" s="26">
        <f>F89*D89</f>
        <v>0</v>
      </c>
      <c r="K89" s="26">
        <f>G89*D89</f>
        <v>0</v>
      </c>
    </row>
    <row r="90" spans="1:11" ht="12.75">
      <c r="A90" s="22">
        <v>64</v>
      </c>
      <c r="B90" s="28" t="s">
        <v>51</v>
      </c>
      <c r="C90" s="24" t="s">
        <v>15</v>
      </c>
      <c r="D90" s="24">
        <v>1</v>
      </c>
      <c r="E90" s="24"/>
      <c r="F90" s="26">
        <f>KB_4!F78</f>
        <v>0</v>
      </c>
      <c r="G90" s="26">
        <f>KB_4!G78</f>
        <v>0</v>
      </c>
      <c r="H90" s="26">
        <f t="shared" si="14"/>
        <v>0</v>
      </c>
      <c r="I90" s="108"/>
      <c r="J90" s="26">
        <f aca="true" t="shared" si="15" ref="J90:J98">F90*D90</f>
        <v>0</v>
      </c>
      <c r="K90" s="26">
        <f aca="true" t="shared" si="16" ref="K90:K98">G90*D90</f>
        <v>0</v>
      </c>
    </row>
    <row r="91" spans="1:11" ht="25.5">
      <c r="A91" s="22">
        <v>65</v>
      </c>
      <c r="B91" s="23" t="s">
        <v>73</v>
      </c>
      <c r="C91" s="24" t="s">
        <v>57</v>
      </c>
      <c r="D91" s="24">
        <v>1</v>
      </c>
      <c r="E91" s="24"/>
      <c r="F91" s="26">
        <f>KB_4!F79</f>
        <v>0</v>
      </c>
      <c r="G91" s="26">
        <f>KB_4!G79</f>
        <v>0</v>
      </c>
      <c r="H91" s="26">
        <f t="shared" si="14"/>
        <v>0</v>
      </c>
      <c r="I91" s="108"/>
      <c r="J91" s="26">
        <f t="shared" si="15"/>
        <v>0</v>
      </c>
      <c r="K91" s="26">
        <f t="shared" si="16"/>
        <v>0</v>
      </c>
    </row>
    <row r="92" spans="1:11" ht="12.75">
      <c r="A92" s="22">
        <f>A91+1</f>
        <v>66</v>
      </c>
      <c r="B92" s="28" t="s">
        <v>52</v>
      </c>
      <c r="C92" s="24" t="s">
        <v>53</v>
      </c>
      <c r="D92" s="24">
        <v>3</v>
      </c>
      <c r="E92" s="24"/>
      <c r="F92" s="26">
        <f>KB_4!F80</f>
        <v>0</v>
      </c>
      <c r="G92" s="26">
        <f>KB_4!G80</f>
        <v>0</v>
      </c>
      <c r="H92" s="26">
        <f t="shared" si="14"/>
        <v>0</v>
      </c>
      <c r="I92" s="108"/>
      <c r="J92" s="26">
        <f t="shared" si="15"/>
        <v>0</v>
      </c>
      <c r="K92" s="26">
        <f t="shared" si="16"/>
        <v>0</v>
      </c>
    </row>
    <row r="93" spans="1:11" ht="12.75">
      <c r="A93" s="22">
        <f>A92+1</f>
        <v>67</v>
      </c>
      <c r="B93" s="28" t="s">
        <v>54</v>
      </c>
      <c r="C93" s="24" t="s">
        <v>53</v>
      </c>
      <c r="D93" s="24">
        <v>3</v>
      </c>
      <c r="E93" s="24"/>
      <c r="F93" s="26">
        <f>KB_4!F81</f>
        <v>0</v>
      </c>
      <c r="G93" s="26">
        <f>KB_4!G81</f>
        <v>0</v>
      </c>
      <c r="H93" s="26">
        <f t="shared" si="14"/>
        <v>0</v>
      </c>
      <c r="I93" s="108"/>
      <c r="J93" s="26">
        <f t="shared" si="15"/>
        <v>0</v>
      </c>
      <c r="K93" s="26">
        <f t="shared" si="16"/>
        <v>0</v>
      </c>
    </row>
    <row r="94" spans="1:11" ht="12.75">
      <c r="A94" s="22">
        <f>A93+1</f>
        <v>68</v>
      </c>
      <c r="B94" s="28" t="s">
        <v>55</v>
      </c>
      <c r="C94" s="24" t="s">
        <v>53</v>
      </c>
      <c r="D94" s="24">
        <v>3</v>
      </c>
      <c r="E94" s="24"/>
      <c r="F94" s="26">
        <f>KB_4!F82</f>
        <v>0</v>
      </c>
      <c r="G94" s="26">
        <f>KB_4!G82</f>
        <v>0</v>
      </c>
      <c r="H94" s="26">
        <f t="shared" si="14"/>
        <v>0</v>
      </c>
      <c r="I94" s="108"/>
      <c r="J94" s="26">
        <f t="shared" si="15"/>
        <v>0</v>
      </c>
      <c r="K94" s="26">
        <f t="shared" si="16"/>
        <v>0</v>
      </c>
    </row>
    <row r="95" spans="1:11" ht="12.75">
      <c r="A95" s="22">
        <f>A94+1</f>
        <v>69</v>
      </c>
      <c r="B95" s="28" t="s">
        <v>56</v>
      </c>
      <c r="C95" s="24" t="s">
        <v>57</v>
      </c>
      <c r="D95" s="24">
        <v>1</v>
      </c>
      <c r="E95" s="24"/>
      <c r="F95" s="26">
        <f>KB_4!F83</f>
        <v>0</v>
      </c>
      <c r="G95" s="26">
        <f>KB_4!G83</f>
        <v>0</v>
      </c>
      <c r="H95" s="26">
        <f t="shared" si="14"/>
        <v>0</v>
      </c>
      <c r="I95" s="108"/>
      <c r="J95" s="26">
        <f t="shared" si="15"/>
        <v>0</v>
      </c>
      <c r="K95" s="26">
        <f t="shared" si="16"/>
        <v>0</v>
      </c>
    </row>
    <row r="96" spans="1:11" ht="12.75">
      <c r="A96" s="22">
        <f>A95+1</f>
        <v>70</v>
      </c>
      <c r="B96" s="28" t="s">
        <v>58</v>
      </c>
      <c r="C96" s="24" t="s">
        <v>57</v>
      </c>
      <c r="D96" s="24">
        <v>1</v>
      </c>
      <c r="E96" s="24"/>
      <c r="F96" s="26">
        <f>KB_4!F84</f>
        <v>0</v>
      </c>
      <c r="G96" s="26">
        <f>KB_4!G84</f>
        <v>0</v>
      </c>
      <c r="H96" s="26">
        <f t="shared" si="14"/>
        <v>0</v>
      </c>
      <c r="I96" s="108"/>
      <c r="J96" s="26">
        <f t="shared" si="15"/>
        <v>0</v>
      </c>
      <c r="K96" s="26">
        <f t="shared" si="16"/>
        <v>0</v>
      </c>
    </row>
    <row r="97" spans="1:11" ht="12.75">
      <c r="A97" s="22">
        <v>71</v>
      </c>
      <c r="B97" s="28" t="s">
        <v>159</v>
      </c>
      <c r="C97" s="24" t="s">
        <v>57</v>
      </c>
      <c r="D97" s="24">
        <v>1</v>
      </c>
      <c r="E97" s="24"/>
      <c r="F97" s="26">
        <f>KB_4!F85</f>
        <v>0</v>
      </c>
      <c r="G97" s="26">
        <f>KB_4!G85</f>
        <v>0</v>
      </c>
      <c r="H97" s="26">
        <f t="shared" si="14"/>
        <v>0</v>
      </c>
      <c r="I97" s="108"/>
      <c r="J97" s="26"/>
      <c r="K97" s="26"/>
    </row>
    <row r="98" spans="1:11" ht="12.75">
      <c r="A98" s="22">
        <v>72</v>
      </c>
      <c r="B98" s="28" t="s">
        <v>59</v>
      </c>
      <c r="C98" s="24" t="s">
        <v>57</v>
      </c>
      <c r="D98" s="24">
        <v>1</v>
      </c>
      <c r="E98" s="24"/>
      <c r="F98" s="26">
        <f>KB_4!F87</f>
        <v>0</v>
      </c>
      <c r="G98" s="26">
        <f>KB_4!G87</f>
        <v>0</v>
      </c>
      <c r="H98" s="26">
        <f t="shared" si="14"/>
        <v>0</v>
      </c>
      <c r="I98" s="108"/>
      <c r="J98" s="26">
        <f t="shared" si="15"/>
        <v>0</v>
      </c>
      <c r="K98" s="26">
        <f t="shared" si="16"/>
        <v>0</v>
      </c>
    </row>
    <row r="99" spans="1:11" s="20" customFormat="1" ht="12.75">
      <c r="A99" s="30"/>
      <c r="B99" s="30"/>
      <c r="C99" s="32"/>
      <c r="D99" s="32"/>
      <c r="E99" s="32"/>
      <c r="F99" s="33"/>
      <c r="G99" s="33"/>
      <c r="H99" s="33"/>
      <c r="I99" s="108"/>
      <c r="J99" s="33"/>
      <c r="K99" s="33"/>
    </row>
    <row r="100" spans="1:11" s="38" customFormat="1" ht="12.75">
      <c r="A100" s="68" t="s">
        <v>60</v>
      </c>
      <c r="B100" s="69"/>
      <c r="C100" s="70"/>
      <c r="D100" s="101" t="s">
        <v>76</v>
      </c>
      <c r="E100" s="70"/>
      <c r="F100" s="71"/>
      <c r="G100" s="71"/>
      <c r="H100" s="71">
        <f>J100</f>
        <v>0</v>
      </c>
      <c r="I100" s="108"/>
      <c r="J100" s="71">
        <f>SUM(J89:J98)</f>
        <v>0</v>
      </c>
      <c r="K100" s="71"/>
    </row>
    <row r="101" spans="1:11" s="38" customFormat="1" ht="12.75">
      <c r="A101" s="68" t="s">
        <v>61</v>
      </c>
      <c r="B101" s="72"/>
      <c r="C101" s="70"/>
      <c r="D101" s="101" t="s">
        <v>76</v>
      </c>
      <c r="E101" s="70"/>
      <c r="F101" s="71"/>
      <c r="G101" s="71"/>
      <c r="H101" s="71">
        <f>K101</f>
        <v>0</v>
      </c>
      <c r="I101" s="108"/>
      <c r="J101" s="71"/>
      <c r="K101" s="71">
        <f>SUM(K89:K98)</f>
        <v>0</v>
      </c>
    </row>
    <row r="102" spans="3:11" ht="12.75">
      <c r="C102" s="54"/>
      <c r="D102" s="95" t="s">
        <v>76</v>
      </c>
      <c r="E102" s="54"/>
      <c r="F102" s="55"/>
      <c r="G102" s="55"/>
      <c r="H102" s="55"/>
      <c r="I102" s="108"/>
      <c r="J102" s="55"/>
      <c r="K102" s="55"/>
    </row>
    <row r="103" spans="1:11" ht="15.75">
      <c r="A103" s="73" t="s">
        <v>62</v>
      </c>
      <c r="B103" s="74"/>
      <c r="C103" s="75"/>
      <c r="D103" s="102" t="s">
        <v>76</v>
      </c>
      <c r="E103" s="75"/>
      <c r="F103" s="76"/>
      <c r="G103" s="76"/>
      <c r="H103" s="76">
        <f>H33+H54+H85+H100</f>
        <v>0</v>
      </c>
      <c r="I103" s="108"/>
      <c r="J103" s="76"/>
      <c r="K103" s="76"/>
    </row>
    <row r="104" spans="1:11" ht="15.75">
      <c r="A104" s="73" t="s">
        <v>63</v>
      </c>
      <c r="B104" s="74"/>
      <c r="C104" s="75"/>
      <c r="D104" s="102" t="s">
        <v>76</v>
      </c>
      <c r="E104" s="75"/>
      <c r="F104" s="76"/>
      <c r="G104" s="76"/>
      <c r="H104" s="76">
        <f>H34+H55+H86+H101</f>
        <v>0</v>
      </c>
      <c r="I104" s="108"/>
      <c r="J104" s="76"/>
      <c r="K104" s="76"/>
    </row>
    <row r="105" spans="1:11" ht="15.75">
      <c r="A105" s="77" t="s">
        <v>64</v>
      </c>
      <c r="B105" s="74"/>
      <c r="C105" s="75"/>
      <c r="D105" s="102" t="s">
        <v>76</v>
      </c>
      <c r="E105" s="75"/>
      <c r="F105" s="76"/>
      <c r="G105" s="76"/>
      <c r="H105" s="76">
        <f>H103+H104</f>
        <v>0</v>
      </c>
      <c r="I105" s="108"/>
      <c r="J105" s="76"/>
      <c r="K105" s="76"/>
    </row>
    <row r="106" spans="1:11" ht="15.75">
      <c r="A106" s="77" t="s">
        <v>65</v>
      </c>
      <c r="B106" s="74"/>
      <c r="C106" s="75"/>
      <c r="D106" s="102" t="s">
        <v>76</v>
      </c>
      <c r="E106" s="75"/>
      <c r="F106" s="78"/>
      <c r="G106" s="78"/>
      <c r="H106" s="78">
        <f>ROUND((H105*1.21),0)</f>
        <v>0</v>
      </c>
      <c r="I106" s="108"/>
      <c r="J106" s="78"/>
      <c r="K106" s="78"/>
    </row>
    <row r="107" ht="12.75">
      <c r="D107" s="103"/>
    </row>
  </sheetData>
  <sheetProtection/>
  <autoFilter ref="A8:K106"/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88" r:id="rId1"/>
  <headerFooter>
    <oddHeader>&amp;C&amp;F</oddHeader>
    <oddFooter>&amp;L&amp;A&amp;CStrana &amp;P/&amp;N&amp;R&amp;D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23" sqref="B23:B32"/>
    </sheetView>
  </sheetViews>
  <sheetFormatPr defaultColWidth="9.140625" defaultRowHeight="15"/>
  <cols>
    <col min="1" max="1" width="10.28125" style="0" customWidth="1"/>
    <col min="2" max="2" width="65.140625" style="0" customWidth="1"/>
    <col min="3" max="3" width="24.28125" style="109" customWidth="1"/>
    <col min="4" max="4" width="6.140625" style="0" customWidth="1"/>
    <col min="5" max="5" width="16.28125" style="0" customWidth="1"/>
    <col min="6" max="6" width="7.7109375" style="0" customWidth="1"/>
    <col min="7" max="7" width="15.421875" style="0" customWidth="1"/>
    <col min="8" max="8" width="15.7109375" style="0" customWidth="1"/>
  </cols>
  <sheetData>
    <row r="1" spans="1:3" ht="27.75" customHeight="1">
      <c r="A1" s="79" t="s">
        <v>142</v>
      </c>
      <c r="B1" s="112"/>
      <c r="C1" s="111"/>
    </row>
    <row r="2" spans="1:3" ht="15.75">
      <c r="A2" s="110" t="s">
        <v>113</v>
      </c>
      <c r="B2" s="110" t="s">
        <v>114</v>
      </c>
      <c r="C2" s="111"/>
    </row>
    <row r="3" spans="1:3" ht="15.75">
      <c r="A3" s="110" t="s">
        <v>115</v>
      </c>
      <c r="B3" s="110" t="s">
        <v>116</v>
      </c>
      <c r="C3" s="111"/>
    </row>
    <row r="4" spans="1:3" ht="15.75">
      <c r="A4" s="110" t="s">
        <v>117</v>
      </c>
      <c r="B4" s="110" t="s">
        <v>118</v>
      </c>
      <c r="C4" s="111"/>
    </row>
    <row r="6" spans="1:8" ht="36.75" customHeight="1">
      <c r="A6" s="117" t="s">
        <v>119</v>
      </c>
      <c r="B6" s="115" t="s">
        <v>120</v>
      </c>
      <c r="C6" s="118" t="s">
        <v>121</v>
      </c>
      <c r="D6" s="116" t="s">
        <v>122</v>
      </c>
      <c r="E6" s="116" t="s">
        <v>123</v>
      </c>
      <c r="F6" s="116" t="s">
        <v>124</v>
      </c>
      <c r="G6" s="116" t="s">
        <v>125</v>
      </c>
      <c r="H6" s="116" t="s">
        <v>126</v>
      </c>
    </row>
    <row r="7" spans="1:8" ht="15">
      <c r="A7" s="115"/>
      <c r="B7" s="115" t="s">
        <v>127</v>
      </c>
      <c r="C7" s="116"/>
      <c r="D7" s="116"/>
      <c r="E7" s="116"/>
      <c r="F7" s="116"/>
      <c r="G7" s="116"/>
      <c r="H7" s="116"/>
    </row>
    <row r="8" spans="1:8" ht="15">
      <c r="A8" s="116">
        <v>1</v>
      </c>
      <c r="B8" s="121" t="s">
        <v>138</v>
      </c>
      <c r="C8" s="116">
        <v>0</v>
      </c>
      <c r="D8" s="116">
        <v>2</v>
      </c>
      <c r="E8" s="116">
        <f>C8*D8</f>
        <v>0</v>
      </c>
      <c r="F8" s="116">
        <v>0.21</v>
      </c>
      <c r="G8" s="116">
        <f>PRODUCT(E8,F8)</f>
        <v>0</v>
      </c>
      <c r="H8" s="116">
        <f>SUM(E8,G8)</f>
        <v>0</v>
      </c>
    </row>
    <row r="9" spans="1:8" ht="15">
      <c r="A9" s="116">
        <v>2</v>
      </c>
      <c r="B9" s="121" t="s">
        <v>128</v>
      </c>
      <c r="C9" s="116">
        <v>0</v>
      </c>
      <c r="D9" s="116">
        <v>2</v>
      </c>
      <c r="E9" s="116">
        <f aca="true" t="shared" si="0" ref="E9:E17">C9*D9</f>
        <v>0</v>
      </c>
      <c r="F9" s="116">
        <v>0.21</v>
      </c>
      <c r="G9" s="116">
        <f>PRODUCT(E9,F9)</f>
        <v>0</v>
      </c>
      <c r="H9" s="116">
        <f>SUM(E9,G9)</f>
        <v>0</v>
      </c>
    </row>
    <row r="10" spans="1:8" ht="15">
      <c r="A10" s="116">
        <v>3</v>
      </c>
      <c r="B10" s="121" t="s">
        <v>129</v>
      </c>
      <c r="C10" s="116">
        <v>0</v>
      </c>
      <c r="D10" s="116">
        <v>2</v>
      </c>
      <c r="E10" s="116">
        <f t="shared" si="0"/>
        <v>0</v>
      </c>
      <c r="F10" s="116">
        <v>0.21</v>
      </c>
      <c r="G10" s="116">
        <f>PRODUCT(E10,F10)</f>
        <v>0</v>
      </c>
      <c r="H10" s="116">
        <f>SUM(E10,G10)</f>
        <v>0</v>
      </c>
    </row>
    <row r="11" spans="1:8" ht="15">
      <c r="A11" s="116">
        <v>4</v>
      </c>
      <c r="B11" s="121" t="s">
        <v>139</v>
      </c>
      <c r="C11" s="116">
        <v>0</v>
      </c>
      <c r="D11" s="116">
        <v>2</v>
      </c>
      <c r="E11" s="116">
        <v>0</v>
      </c>
      <c r="F11" s="116">
        <v>0.21</v>
      </c>
      <c r="G11" s="116">
        <f>PRODUCT(E11,F11)</f>
        <v>0</v>
      </c>
      <c r="H11" s="116">
        <f>SUM(E11,G11)</f>
        <v>0</v>
      </c>
    </row>
    <row r="12" spans="1:8" ht="15">
      <c r="A12" s="116">
        <v>5</v>
      </c>
      <c r="B12" s="121" t="s">
        <v>160</v>
      </c>
      <c r="C12" s="116">
        <v>0</v>
      </c>
      <c r="D12" s="116">
        <v>1</v>
      </c>
      <c r="E12" s="116">
        <f t="shared" si="0"/>
        <v>0</v>
      </c>
      <c r="F12" s="116">
        <v>0.21</v>
      </c>
      <c r="G12" s="116">
        <f>PRODUCT(E12,F12)</f>
        <v>0</v>
      </c>
      <c r="H12" s="116">
        <f>SUM(E12,G12)</f>
        <v>0</v>
      </c>
    </row>
    <row r="13" spans="1:8" ht="15">
      <c r="A13" s="116"/>
      <c r="B13" s="121"/>
      <c r="C13" s="116"/>
      <c r="D13" s="116"/>
      <c r="E13" s="116">
        <f t="shared" si="0"/>
        <v>0</v>
      </c>
      <c r="F13" s="116"/>
      <c r="G13" s="116"/>
      <c r="H13" s="116"/>
    </row>
    <row r="14" spans="1:8" ht="15">
      <c r="A14" s="116">
        <v>6</v>
      </c>
      <c r="B14" s="121" t="s">
        <v>130</v>
      </c>
      <c r="C14" s="116">
        <v>0</v>
      </c>
      <c r="D14" s="116">
        <v>1</v>
      </c>
      <c r="E14" s="116">
        <f t="shared" si="0"/>
        <v>0</v>
      </c>
      <c r="F14" s="116">
        <v>0.21</v>
      </c>
      <c r="G14" s="116">
        <f>PRODUCT(E14,F14)</f>
        <v>0</v>
      </c>
      <c r="H14" s="116">
        <f>SUM(E14,G14)</f>
        <v>0</v>
      </c>
    </row>
    <row r="15" spans="1:8" ht="15">
      <c r="A15" s="116">
        <v>7</v>
      </c>
      <c r="B15" s="121" t="s">
        <v>131</v>
      </c>
      <c r="C15" s="116">
        <v>0</v>
      </c>
      <c r="D15" s="116">
        <v>12</v>
      </c>
      <c r="E15" s="116">
        <f t="shared" si="0"/>
        <v>0</v>
      </c>
      <c r="F15" s="116">
        <v>0.21</v>
      </c>
      <c r="G15" s="116">
        <f>PRODUCT(E15,F15)</f>
        <v>0</v>
      </c>
      <c r="H15" s="116">
        <f>SUM(E15,G15)</f>
        <v>0</v>
      </c>
    </row>
    <row r="16" spans="1:8" ht="15">
      <c r="A16" s="116">
        <v>8</v>
      </c>
      <c r="B16" s="121" t="s">
        <v>132</v>
      </c>
      <c r="C16" s="116">
        <v>0</v>
      </c>
      <c r="D16" s="116">
        <v>8</v>
      </c>
      <c r="E16" s="116">
        <f t="shared" si="0"/>
        <v>0</v>
      </c>
      <c r="F16" s="116">
        <v>0.21</v>
      </c>
      <c r="G16" s="116">
        <f>PRODUCT(E16,F16)</f>
        <v>0</v>
      </c>
      <c r="H16" s="116">
        <f>SUM(E16,G16)</f>
        <v>0</v>
      </c>
    </row>
    <row r="17" spans="1:8" ht="15">
      <c r="A17" s="116">
        <v>9</v>
      </c>
      <c r="B17" s="121" t="s">
        <v>133</v>
      </c>
      <c r="C17" s="116">
        <v>0</v>
      </c>
      <c r="D17" s="116">
        <v>1</v>
      </c>
      <c r="E17" s="116">
        <f t="shared" si="0"/>
        <v>0</v>
      </c>
      <c r="F17" s="116">
        <v>0.21</v>
      </c>
      <c r="G17" s="116">
        <f>PRODUCT(E17,F17)</f>
        <v>0</v>
      </c>
      <c r="H17" s="116">
        <f>SUM(E17,G17)</f>
        <v>0</v>
      </c>
    </row>
    <row r="18" spans="1:8" ht="15">
      <c r="A18" s="109"/>
      <c r="D18" s="109"/>
      <c r="E18" s="109"/>
      <c r="F18" s="109"/>
      <c r="G18" s="109"/>
      <c r="H18" s="109"/>
    </row>
    <row r="19" spans="1:8" ht="26.25" customHeight="1">
      <c r="A19" s="119"/>
      <c r="B19" s="119" t="s">
        <v>134</v>
      </c>
      <c r="C19" s="120"/>
      <c r="D19" s="120"/>
      <c r="E19" s="120">
        <f>SUM(E8:E17)</f>
        <v>0</v>
      </c>
      <c r="F19" s="120"/>
      <c r="G19" s="120">
        <f>SUM(G8:G17)</f>
        <v>0</v>
      </c>
      <c r="H19" s="120">
        <f>SUM(H8:H17)</f>
        <v>0</v>
      </c>
    </row>
    <row r="23" ht="15">
      <c r="B23" s="122" t="str">
        <f>'[1]část B návrh roz'!$C$90</f>
        <v>Odkazy v zadávací dokumentaci na jednotlivá obchodní jména a zvláštní označení výrobků a obchodních názvů materiálů popisují a specifikují podmínky požadovaného plnění s tím, že zadavatel připouští i jiná kvalitativně a technicky obdobná řešení za podmínk</v>
      </c>
    </row>
    <row r="24" ht="15">
      <c r="B24" s="122"/>
    </row>
    <row r="25" ht="15">
      <c r="B25" s="122"/>
    </row>
    <row r="26" ht="15">
      <c r="B26" s="122"/>
    </row>
    <row r="27" ht="15">
      <c r="B27" s="122"/>
    </row>
    <row r="28" ht="15">
      <c r="B28" s="122"/>
    </row>
    <row r="29" ht="15">
      <c r="B29" s="122"/>
    </row>
    <row r="30" ht="15">
      <c r="B30" s="122"/>
    </row>
    <row r="31" ht="15">
      <c r="B31" s="122"/>
    </row>
    <row r="32" ht="15">
      <c r="B32" s="122"/>
    </row>
  </sheetData>
  <sheetProtection/>
  <mergeCells count="1">
    <mergeCell ref="B23:B32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PageLayoutView="0" workbookViewId="0" topLeftCell="A1">
      <selection activeCell="B59" sqref="B59"/>
    </sheetView>
  </sheetViews>
  <sheetFormatPr defaultColWidth="9.140625" defaultRowHeight="15"/>
  <cols>
    <col min="1" max="1" width="11.57421875" style="52" customWidth="1"/>
    <col min="2" max="2" width="55.8515625" style="52" customWidth="1"/>
    <col min="3" max="3" width="13.421875" style="52" bestFit="1" customWidth="1"/>
    <col min="4" max="4" width="11.57421875" style="52" customWidth="1"/>
    <col min="5" max="5" width="21.140625" style="52" hidden="1" customWidth="1"/>
    <col min="6" max="8" width="18.7109375" style="52" customWidth="1"/>
    <col min="9" max="9" width="15.57421875" style="2" hidden="1" customWidth="1"/>
    <col min="10" max="10" width="0.13671875" style="52" customWidth="1"/>
    <col min="11" max="11" width="19.421875" style="52" hidden="1" customWidth="1"/>
    <col min="12" max="12" width="27.57421875" style="2" customWidth="1"/>
    <col min="13" max="13" width="9.140625" style="2" customWidth="1"/>
    <col min="14" max="14" width="16.00390625" style="2" customWidth="1"/>
    <col min="15" max="16384" width="9.140625" style="2" customWidth="1"/>
  </cols>
  <sheetData>
    <row r="1" spans="1:11" ht="18.75">
      <c r="A1" s="123" t="s">
        <v>142</v>
      </c>
      <c r="B1" s="123"/>
      <c r="C1" s="123"/>
      <c r="D1" s="123"/>
      <c r="E1" s="123"/>
      <c r="F1" s="123"/>
      <c r="G1" s="123"/>
      <c r="H1" s="1"/>
      <c r="J1" s="1"/>
      <c r="K1" s="1"/>
    </row>
    <row r="2" spans="1:11" s="4" customFormat="1" ht="3" customHeight="1">
      <c r="A2" s="3"/>
      <c r="B2" s="3"/>
      <c r="C2" s="3"/>
      <c r="D2" s="3"/>
      <c r="E2" s="3"/>
      <c r="F2" s="3"/>
      <c r="G2" s="3"/>
      <c r="H2" s="3"/>
      <c r="J2" s="3"/>
      <c r="K2" s="3"/>
    </row>
    <row r="3" spans="1:11" ht="9" customHeight="1" thickBot="1">
      <c r="A3" s="5"/>
      <c r="B3" s="5"/>
      <c r="C3" s="5"/>
      <c r="D3" s="5"/>
      <c r="E3" s="5"/>
      <c r="F3" s="5"/>
      <c r="G3" s="5"/>
      <c r="H3" s="5"/>
      <c r="J3" s="5"/>
      <c r="K3" s="5"/>
    </row>
    <row r="4" spans="1:11" ht="15.75" thickTop="1">
      <c r="A4" s="6" t="s">
        <v>112</v>
      </c>
      <c r="B4" s="6"/>
      <c r="C4" s="6"/>
      <c r="D4" s="6"/>
      <c r="E4" s="6"/>
      <c r="F4" s="6"/>
      <c r="G4" s="6"/>
      <c r="H4" s="6"/>
      <c r="J4" s="6"/>
      <c r="K4" s="6"/>
    </row>
    <row r="5" spans="1:11" ht="15">
      <c r="A5" s="6" t="s">
        <v>0</v>
      </c>
      <c r="B5" s="6"/>
      <c r="C5" s="6"/>
      <c r="D5" s="6"/>
      <c r="E5" s="6"/>
      <c r="F5" s="6"/>
      <c r="G5" s="6"/>
      <c r="H5" s="6"/>
      <c r="J5" s="6"/>
      <c r="K5" s="6"/>
    </row>
    <row r="6" spans="1:11" ht="17.25" customHeight="1" thickBot="1">
      <c r="A6" s="7" t="s">
        <v>155</v>
      </c>
      <c r="B6" s="7"/>
      <c r="C6" s="7"/>
      <c r="D6" s="7"/>
      <c r="E6" s="7"/>
      <c r="F6" s="7"/>
      <c r="G6" s="7"/>
      <c r="H6" s="7"/>
      <c r="J6" s="7"/>
      <c r="K6" s="7"/>
    </row>
    <row r="7" spans="1:11" ht="10.5" customHeight="1" thickTop="1">
      <c r="A7" s="8"/>
      <c r="B7" s="8"/>
      <c r="C7" s="8"/>
      <c r="D7" s="8"/>
      <c r="E7" s="8"/>
      <c r="F7" s="8"/>
      <c r="G7" s="8"/>
      <c r="H7" s="8"/>
      <c r="J7" s="8"/>
      <c r="K7" s="8"/>
    </row>
    <row r="8" spans="1:11" s="11" customFormat="1" ht="12.75" customHeight="1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10" t="s">
        <v>6</v>
      </c>
      <c r="G8" s="10" t="s">
        <v>6</v>
      </c>
      <c r="H8" s="10" t="s">
        <v>7</v>
      </c>
      <c r="J8" s="10" t="s">
        <v>8</v>
      </c>
      <c r="K8" s="10" t="s">
        <v>8</v>
      </c>
    </row>
    <row r="9" spans="1:11" s="14" customFormat="1" ht="13.5" customHeight="1" thickBot="1">
      <c r="A9" s="12" t="s">
        <v>9</v>
      </c>
      <c r="B9" s="12"/>
      <c r="C9" s="12" t="s">
        <v>10</v>
      </c>
      <c r="D9" s="12"/>
      <c r="E9" s="12"/>
      <c r="F9" s="13" t="s">
        <v>11</v>
      </c>
      <c r="G9" s="13" t="s">
        <v>12</v>
      </c>
      <c r="H9" s="13" t="s">
        <v>13</v>
      </c>
      <c r="J9" s="13" t="s">
        <v>11</v>
      </c>
      <c r="K9" s="13" t="s">
        <v>12</v>
      </c>
    </row>
    <row r="10" spans="1:11" s="16" customFormat="1" ht="13.5" thickTop="1">
      <c r="A10" s="15"/>
      <c r="B10" s="15"/>
      <c r="C10" s="15"/>
      <c r="D10" s="92" t="s">
        <v>76</v>
      </c>
      <c r="E10" s="15"/>
      <c r="F10" s="15"/>
      <c r="G10" s="15"/>
      <c r="H10" s="15"/>
      <c r="J10" s="15"/>
      <c r="K10" s="15"/>
    </row>
    <row r="11" spans="1:11" s="20" customFormat="1" ht="12.75">
      <c r="A11" s="17" t="s">
        <v>14</v>
      </c>
      <c r="B11" s="17"/>
      <c r="C11" s="17"/>
      <c r="D11" s="91" t="s">
        <v>76</v>
      </c>
      <c r="E11" s="18"/>
      <c r="F11" s="19"/>
      <c r="G11" s="19"/>
      <c r="H11" s="19"/>
      <c r="J11" s="21"/>
      <c r="K11" s="21"/>
    </row>
    <row r="12" spans="1:11" s="20" customFormat="1" ht="38.25">
      <c r="A12" s="22">
        <v>1</v>
      </c>
      <c r="B12" s="23" t="s">
        <v>140</v>
      </c>
      <c r="C12" s="24" t="s">
        <v>15</v>
      </c>
      <c r="D12" s="24">
        <v>1</v>
      </c>
      <c r="E12" s="25"/>
      <c r="F12" s="26">
        <v>0</v>
      </c>
      <c r="G12" s="26">
        <v>0</v>
      </c>
      <c r="H12" s="26">
        <f>(F12+G12)*D12</f>
        <v>0</v>
      </c>
      <c r="I12" s="108"/>
      <c r="J12" s="26">
        <f>F12*D12</f>
        <v>0</v>
      </c>
      <c r="K12" s="26">
        <f>G12*D12</f>
        <v>0</v>
      </c>
    </row>
    <row r="13" spans="1:11" s="20" customFormat="1" ht="12.75">
      <c r="A13" s="27">
        <f>A12+1</f>
        <v>2</v>
      </c>
      <c r="B13" s="23" t="s">
        <v>135</v>
      </c>
      <c r="C13" s="24" t="s">
        <v>15</v>
      </c>
      <c r="D13" s="24">
        <v>1</v>
      </c>
      <c r="E13" s="25"/>
      <c r="F13" s="26">
        <v>0</v>
      </c>
      <c r="G13" s="26">
        <v>0</v>
      </c>
      <c r="H13" s="26">
        <f aca="true" t="shared" si="0" ref="H13:H26">(F13+G13)*D13</f>
        <v>0</v>
      </c>
      <c r="I13" s="108"/>
      <c r="J13" s="26">
        <f aca="true" t="shared" si="1" ref="J13:J26">F13*D13</f>
        <v>0</v>
      </c>
      <c r="K13" s="26">
        <f aca="true" t="shared" si="2" ref="K13:K26">G13*D13</f>
        <v>0</v>
      </c>
    </row>
    <row r="14" spans="1:11" s="20" customFormat="1" ht="25.5">
      <c r="A14" s="27">
        <v>3</v>
      </c>
      <c r="B14" s="23" t="s">
        <v>100</v>
      </c>
      <c r="C14" s="24" t="s">
        <v>15</v>
      </c>
      <c r="D14" s="24">
        <v>1</v>
      </c>
      <c r="E14" s="25"/>
      <c r="F14" s="26">
        <f>KB_4!F14</f>
        <v>0</v>
      </c>
      <c r="G14" s="26">
        <f>KB_4!G14</f>
        <v>0</v>
      </c>
      <c r="H14" s="26">
        <f t="shared" si="0"/>
        <v>0</v>
      </c>
      <c r="I14" s="108"/>
      <c r="J14" s="26">
        <f t="shared" si="1"/>
        <v>0</v>
      </c>
      <c r="K14" s="26">
        <f t="shared" si="2"/>
        <v>0</v>
      </c>
    </row>
    <row r="15" spans="1:11" s="20" customFormat="1" ht="12.75">
      <c r="A15" s="22">
        <v>4</v>
      </c>
      <c r="B15" s="23" t="s">
        <v>70</v>
      </c>
      <c r="C15" s="24" t="s">
        <v>15</v>
      </c>
      <c r="D15" s="24">
        <v>2</v>
      </c>
      <c r="E15" s="25"/>
      <c r="F15" s="26">
        <f>KB_4!F15</f>
        <v>0</v>
      </c>
      <c r="G15" s="26">
        <f>KB_4!G15</f>
        <v>0</v>
      </c>
      <c r="H15" s="26">
        <f t="shared" si="0"/>
        <v>0</v>
      </c>
      <c r="I15" s="108"/>
      <c r="J15" s="26">
        <f t="shared" si="1"/>
        <v>0</v>
      </c>
      <c r="K15" s="26">
        <f t="shared" si="2"/>
        <v>0</v>
      </c>
    </row>
    <row r="16" spans="1:11" s="20" customFormat="1" ht="25.5">
      <c r="A16" s="27">
        <v>5</v>
      </c>
      <c r="B16" s="23" t="s">
        <v>136</v>
      </c>
      <c r="C16" s="24" t="s">
        <v>15</v>
      </c>
      <c r="D16" s="24">
        <v>1</v>
      </c>
      <c r="E16" s="25"/>
      <c r="F16" s="26">
        <f>KB_4!F16</f>
        <v>0</v>
      </c>
      <c r="G16" s="26">
        <f>KB_4!G16</f>
        <v>0</v>
      </c>
      <c r="H16" s="26">
        <f t="shared" si="0"/>
        <v>0</v>
      </c>
      <c r="I16" s="108"/>
      <c r="J16" s="26">
        <f t="shared" si="1"/>
        <v>0</v>
      </c>
      <c r="K16" s="26">
        <f t="shared" si="2"/>
        <v>0</v>
      </c>
    </row>
    <row r="17" spans="1:11" s="20" customFormat="1" ht="12.75">
      <c r="A17" s="27">
        <v>6</v>
      </c>
      <c r="B17" s="23" t="s">
        <v>18</v>
      </c>
      <c r="C17" s="24" t="s">
        <v>15</v>
      </c>
      <c r="D17" s="24">
        <v>1</v>
      </c>
      <c r="E17" s="25"/>
      <c r="F17" s="26">
        <f>KB_4!F18</f>
        <v>0</v>
      </c>
      <c r="G17" s="26">
        <f>KB_4!G18</f>
        <v>0</v>
      </c>
      <c r="H17" s="26">
        <f t="shared" si="0"/>
        <v>0</v>
      </c>
      <c r="I17" s="108"/>
      <c r="J17" s="26">
        <f t="shared" si="1"/>
        <v>0</v>
      </c>
      <c r="K17" s="26">
        <f t="shared" si="2"/>
        <v>0</v>
      </c>
    </row>
    <row r="18" spans="1:11" s="20" customFormat="1" ht="12.75">
      <c r="A18" s="27">
        <v>7</v>
      </c>
      <c r="B18" s="23" t="s">
        <v>19</v>
      </c>
      <c r="C18" s="24" t="s">
        <v>15</v>
      </c>
      <c r="D18" s="24">
        <v>1</v>
      </c>
      <c r="E18" s="25"/>
      <c r="F18" s="26">
        <f>KB_4!F19</f>
        <v>0</v>
      </c>
      <c r="G18" s="26">
        <f>KB_4!G19</f>
        <v>0</v>
      </c>
      <c r="H18" s="26">
        <f t="shared" si="0"/>
        <v>0</v>
      </c>
      <c r="I18" s="108"/>
      <c r="J18" s="26">
        <f t="shared" si="1"/>
        <v>0</v>
      </c>
      <c r="K18" s="26">
        <f t="shared" si="2"/>
        <v>0</v>
      </c>
    </row>
    <row r="19" spans="1:11" s="20" customFormat="1" ht="12.75">
      <c r="A19" s="27">
        <v>8</v>
      </c>
      <c r="B19" s="23" t="s">
        <v>71</v>
      </c>
      <c r="C19" s="24" t="s">
        <v>21</v>
      </c>
      <c r="D19" s="24">
        <v>30</v>
      </c>
      <c r="E19" s="25"/>
      <c r="F19" s="26">
        <v>0</v>
      </c>
      <c r="G19" s="26">
        <v>0</v>
      </c>
      <c r="H19" s="26">
        <f t="shared" si="0"/>
        <v>0</v>
      </c>
      <c r="I19" s="108"/>
      <c r="J19" s="26">
        <f t="shared" si="1"/>
        <v>0</v>
      </c>
      <c r="K19" s="26">
        <f t="shared" si="2"/>
        <v>0</v>
      </c>
    </row>
    <row r="20" spans="1:11" s="20" customFormat="1" ht="12.75">
      <c r="A20" s="27">
        <v>9</v>
      </c>
      <c r="B20" s="23" t="s">
        <v>72</v>
      </c>
      <c r="C20" s="24" t="s">
        <v>21</v>
      </c>
      <c r="D20" s="24">
        <v>30</v>
      </c>
      <c r="E20" s="25"/>
      <c r="F20" s="26">
        <v>0</v>
      </c>
      <c r="G20" s="26">
        <v>0</v>
      </c>
      <c r="H20" s="26">
        <f t="shared" si="0"/>
        <v>0</v>
      </c>
      <c r="I20" s="108"/>
      <c r="J20" s="26">
        <f t="shared" si="1"/>
        <v>0</v>
      </c>
      <c r="K20" s="26">
        <f t="shared" si="2"/>
        <v>0</v>
      </c>
    </row>
    <row r="21" spans="1:11" s="20" customFormat="1" ht="12.75">
      <c r="A21" s="27">
        <v>10</v>
      </c>
      <c r="B21" s="23" t="s">
        <v>23</v>
      </c>
      <c r="C21" s="24" t="s">
        <v>15</v>
      </c>
      <c r="D21" s="24">
        <v>6</v>
      </c>
      <c r="E21" s="25"/>
      <c r="F21" s="26">
        <f>KB_4!F22</f>
        <v>0</v>
      </c>
      <c r="G21" s="26">
        <f>KB_4!G22</f>
        <v>0</v>
      </c>
      <c r="H21" s="26">
        <f t="shared" si="0"/>
        <v>0</v>
      </c>
      <c r="I21" s="108"/>
      <c r="J21" s="26">
        <f t="shared" si="1"/>
        <v>0</v>
      </c>
      <c r="K21" s="26">
        <f t="shared" si="2"/>
        <v>0</v>
      </c>
    </row>
    <row r="22" spans="1:11" s="20" customFormat="1" ht="12.75">
      <c r="A22" s="27">
        <v>11</v>
      </c>
      <c r="B22" s="28" t="s">
        <v>24</v>
      </c>
      <c r="C22" s="24" t="s">
        <v>21</v>
      </c>
      <c r="D22" s="24">
        <v>10</v>
      </c>
      <c r="E22" s="25"/>
      <c r="F22" s="26">
        <f>KB_4!F23</f>
        <v>0</v>
      </c>
      <c r="G22" s="26">
        <f>KB_4!G23</f>
        <v>0</v>
      </c>
      <c r="H22" s="26">
        <f t="shared" si="0"/>
        <v>0</v>
      </c>
      <c r="I22" s="108"/>
      <c r="J22" s="26">
        <f t="shared" si="1"/>
        <v>0</v>
      </c>
      <c r="K22" s="26">
        <f t="shared" si="2"/>
        <v>0</v>
      </c>
    </row>
    <row r="23" spans="1:11" s="20" customFormat="1" ht="12.75">
      <c r="A23" s="27">
        <v>12</v>
      </c>
      <c r="B23" s="28" t="s">
        <v>25</v>
      </c>
      <c r="C23" s="24" t="s">
        <v>21</v>
      </c>
      <c r="D23" s="24">
        <v>5</v>
      </c>
      <c r="E23" s="25"/>
      <c r="F23" s="26">
        <f>KB_4!F24</f>
        <v>0</v>
      </c>
      <c r="G23" s="26">
        <f>KB_4!G24</f>
        <v>0</v>
      </c>
      <c r="H23" s="26">
        <f t="shared" si="0"/>
        <v>0</v>
      </c>
      <c r="I23" s="108"/>
      <c r="J23" s="26">
        <f t="shared" si="1"/>
        <v>0</v>
      </c>
      <c r="K23" s="26">
        <f t="shared" si="2"/>
        <v>0</v>
      </c>
    </row>
    <row r="24" spans="1:11" s="20" customFormat="1" ht="12.75">
      <c r="A24" s="27">
        <v>13</v>
      </c>
      <c r="B24" s="28" t="s">
        <v>77</v>
      </c>
      <c r="C24" s="24" t="s">
        <v>21</v>
      </c>
      <c r="D24" s="24">
        <v>15</v>
      </c>
      <c r="E24" s="25"/>
      <c r="F24" s="26">
        <f>KB_4!F25</f>
        <v>0</v>
      </c>
      <c r="G24" s="26">
        <f>KB_4!G25</f>
        <v>0</v>
      </c>
      <c r="H24" s="26">
        <f t="shared" si="0"/>
        <v>0</v>
      </c>
      <c r="I24" s="108"/>
      <c r="J24" s="26">
        <f t="shared" si="1"/>
        <v>0</v>
      </c>
      <c r="K24" s="26">
        <f t="shared" si="2"/>
        <v>0</v>
      </c>
    </row>
    <row r="25" spans="1:11" s="20" customFormat="1" ht="12.75">
      <c r="A25" s="27">
        <v>14</v>
      </c>
      <c r="B25" s="28" t="s">
        <v>26</v>
      </c>
      <c r="C25" s="24" t="s">
        <v>27</v>
      </c>
      <c r="D25" s="29">
        <v>1</v>
      </c>
      <c r="E25" s="25"/>
      <c r="F25" s="26">
        <f>KB_4!F26</f>
        <v>0</v>
      </c>
      <c r="G25" s="26">
        <f>KB_4!G26</f>
        <v>0</v>
      </c>
      <c r="H25" s="26">
        <f t="shared" si="0"/>
        <v>0</v>
      </c>
      <c r="I25" s="108"/>
      <c r="J25" s="26">
        <f t="shared" si="1"/>
        <v>0</v>
      </c>
      <c r="K25" s="26">
        <f t="shared" si="2"/>
        <v>0</v>
      </c>
    </row>
    <row r="26" spans="1:11" s="20" customFormat="1" ht="12.75">
      <c r="A26" s="27">
        <v>15</v>
      </c>
      <c r="B26" s="28" t="s">
        <v>141</v>
      </c>
      <c r="C26" s="24" t="s">
        <v>15</v>
      </c>
      <c r="D26" s="24">
        <v>1</v>
      </c>
      <c r="E26" s="25"/>
      <c r="F26" s="26">
        <f>KB_4!F27</f>
        <v>0</v>
      </c>
      <c r="G26" s="26">
        <f>KB_4!G27</f>
        <v>0</v>
      </c>
      <c r="H26" s="26">
        <f t="shared" si="0"/>
        <v>0</v>
      </c>
      <c r="I26" s="108"/>
      <c r="J26" s="26">
        <f t="shared" si="1"/>
        <v>0</v>
      </c>
      <c r="K26" s="26">
        <f t="shared" si="2"/>
        <v>0</v>
      </c>
    </row>
    <row r="27" spans="1:11" s="20" customFormat="1" ht="12.75">
      <c r="A27" s="30"/>
      <c r="B27" s="31"/>
      <c r="C27" s="32"/>
      <c r="D27" s="32"/>
      <c r="E27" s="32"/>
      <c r="F27" s="33"/>
      <c r="G27" s="33"/>
      <c r="H27" s="33"/>
      <c r="I27" s="108"/>
      <c r="J27" s="33"/>
      <c r="K27" s="33"/>
    </row>
    <row r="28" spans="1:11" s="38" customFormat="1" ht="12.75">
      <c r="A28" s="34" t="s">
        <v>28</v>
      </c>
      <c r="B28" s="35"/>
      <c r="C28" s="36"/>
      <c r="D28" s="91" t="s">
        <v>76</v>
      </c>
      <c r="E28" s="36"/>
      <c r="F28" s="37"/>
      <c r="G28" s="37"/>
      <c r="H28" s="37">
        <f>J28</f>
        <v>0</v>
      </c>
      <c r="I28" s="108"/>
      <c r="J28" s="37">
        <f>SUM(J12:J26)</f>
        <v>0</v>
      </c>
      <c r="K28" s="37"/>
    </row>
    <row r="29" spans="1:11" s="38" customFormat="1" ht="12.75">
      <c r="A29" s="34" t="s">
        <v>29</v>
      </c>
      <c r="B29" s="35"/>
      <c r="C29" s="36"/>
      <c r="D29" s="91" t="s">
        <v>76</v>
      </c>
      <c r="E29" s="36"/>
      <c r="F29" s="37"/>
      <c r="G29" s="37"/>
      <c r="H29" s="37">
        <f>K29</f>
        <v>0</v>
      </c>
      <c r="I29" s="108"/>
      <c r="J29" s="37"/>
      <c r="K29" s="37">
        <f>SUM(K12:K26)</f>
        <v>0</v>
      </c>
    </row>
    <row r="30" spans="1:11" s="20" customFormat="1" ht="12.75">
      <c r="A30" s="39"/>
      <c r="B30" s="40"/>
      <c r="C30" s="41"/>
      <c r="D30" s="93" t="s">
        <v>76</v>
      </c>
      <c r="E30" s="41"/>
      <c r="F30" s="42"/>
      <c r="G30" s="42"/>
      <c r="H30" s="42"/>
      <c r="I30" s="108"/>
      <c r="J30" s="42"/>
      <c r="K30" s="42"/>
    </row>
    <row r="31" spans="1:11" s="38" customFormat="1" ht="12.75">
      <c r="A31" s="43" t="s">
        <v>30</v>
      </c>
      <c r="B31" s="44"/>
      <c r="C31" s="45"/>
      <c r="D31" s="96" t="s">
        <v>76</v>
      </c>
      <c r="E31" s="46"/>
      <c r="F31" s="47"/>
      <c r="G31" s="47"/>
      <c r="H31" s="47"/>
      <c r="I31" s="108"/>
      <c r="J31" s="47"/>
      <c r="K31" s="47"/>
    </row>
    <row r="32" spans="1:11" s="38" customFormat="1" ht="12.75">
      <c r="A32" s="22">
        <v>16</v>
      </c>
      <c r="B32" s="28" t="s">
        <v>31</v>
      </c>
      <c r="C32" s="24" t="s">
        <v>15</v>
      </c>
      <c r="D32" s="24">
        <v>2</v>
      </c>
      <c r="E32" s="24"/>
      <c r="F32" s="26">
        <f>KB_4!F35</f>
        <v>0</v>
      </c>
      <c r="G32" s="26">
        <f>KB_4!G35</f>
        <v>0</v>
      </c>
      <c r="H32" s="26">
        <f>(F32+G32)*D32</f>
        <v>0</v>
      </c>
      <c r="I32" s="108"/>
      <c r="J32" s="26">
        <f>F32*D32</f>
        <v>0</v>
      </c>
      <c r="K32" s="26">
        <f>G32*D32</f>
        <v>0</v>
      </c>
    </row>
    <row r="33" spans="1:11" s="38" customFormat="1" ht="12.75">
      <c r="A33" s="22">
        <v>17</v>
      </c>
      <c r="B33" s="28" t="s">
        <v>32</v>
      </c>
      <c r="C33" s="24" t="s">
        <v>15</v>
      </c>
      <c r="D33" s="24">
        <v>2</v>
      </c>
      <c r="E33" s="24"/>
      <c r="F33" s="26">
        <f>KB_4!F36</f>
        <v>0</v>
      </c>
      <c r="G33" s="26">
        <f>KB_4!G36</f>
        <v>0</v>
      </c>
      <c r="H33" s="26">
        <f>(F33+G33)*D33</f>
        <v>0</v>
      </c>
      <c r="I33" s="108"/>
      <c r="J33" s="26">
        <f>F33*D33</f>
        <v>0</v>
      </c>
      <c r="K33" s="26">
        <f>G33*D33</f>
        <v>0</v>
      </c>
    </row>
    <row r="34" spans="1:11" s="38" customFormat="1" ht="12.75">
      <c r="A34" s="22">
        <v>18</v>
      </c>
      <c r="B34" s="28" t="s">
        <v>33</v>
      </c>
      <c r="C34" s="24" t="s">
        <v>15</v>
      </c>
      <c r="D34" s="24">
        <v>1</v>
      </c>
      <c r="E34" s="24"/>
      <c r="F34" s="26">
        <f>KB_4!F37</f>
        <v>0</v>
      </c>
      <c r="G34" s="26">
        <f>KB_4!G37</f>
        <v>0</v>
      </c>
      <c r="H34" s="26">
        <f>(F34+G34)*D34</f>
        <v>0</v>
      </c>
      <c r="I34" s="108"/>
      <c r="J34" s="26">
        <f>F34*D34</f>
        <v>0</v>
      </c>
      <c r="K34" s="26">
        <f>G34*D34</f>
        <v>0</v>
      </c>
    </row>
    <row r="35" spans="1:11" s="38" customFormat="1" ht="12.75">
      <c r="A35" s="22">
        <v>19</v>
      </c>
      <c r="B35" s="28" t="s">
        <v>34</v>
      </c>
      <c r="C35" s="24" t="s">
        <v>15</v>
      </c>
      <c r="D35" s="24">
        <v>1</v>
      </c>
      <c r="E35" s="24"/>
      <c r="F35" s="26">
        <f>KB_4!F38</f>
        <v>0</v>
      </c>
      <c r="G35" s="26">
        <f>KB_4!G38</f>
        <v>0</v>
      </c>
      <c r="H35" s="26">
        <f>(F35+G35)*D35</f>
        <v>0</v>
      </c>
      <c r="I35" s="108"/>
      <c r="J35" s="26">
        <f>F35*D35</f>
        <v>0</v>
      </c>
      <c r="K35" s="26">
        <f>G35*D35</f>
        <v>0</v>
      </c>
    </row>
    <row r="36" spans="1:11" s="38" customFormat="1" ht="12.75">
      <c r="A36" s="22">
        <v>20</v>
      </c>
      <c r="B36" s="28" t="s">
        <v>101</v>
      </c>
      <c r="C36" s="24" t="s">
        <v>21</v>
      </c>
      <c r="D36" s="24">
        <v>10</v>
      </c>
      <c r="E36" s="24"/>
      <c r="F36" s="26">
        <f>KB_4!F40</f>
        <v>0</v>
      </c>
      <c r="G36" s="26">
        <f>KB_4!G40</f>
        <v>0</v>
      </c>
      <c r="H36" s="26">
        <f>(F36+G36)*D36</f>
        <v>0</v>
      </c>
      <c r="I36" s="108"/>
      <c r="J36" s="26">
        <f>F36*D36</f>
        <v>0</v>
      </c>
      <c r="K36" s="26">
        <f>G36*D36</f>
        <v>0</v>
      </c>
    </row>
    <row r="37" spans="1:11" s="20" customFormat="1" ht="12.75">
      <c r="A37" s="30"/>
      <c r="B37" s="31"/>
      <c r="C37" s="32"/>
      <c r="D37" s="94" t="s">
        <v>76</v>
      </c>
      <c r="E37" s="32"/>
      <c r="F37" s="33"/>
      <c r="G37" s="33"/>
      <c r="H37" s="33"/>
      <c r="I37" s="108"/>
      <c r="J37" s="33"/>
      <c r="K37" s="33"/>
    </row>
    <row r="38" spans="1:11" s="38" customFormat="1" ht="12.75">
      <c r="A38" s="48" t="s">
        <v>44</v>
      </c>
      <c r="B38" s="49"/>
      <c r="C38" s="50"/>
      <c r="D38" s="97" t="s">
        <v>76</v>
      </c>
      <c r="E38" s="50"/>
      <c r="F38" s="51"/>
      <c r="G38" s="51"/>
      <c r="H38" s="51">
        <f>J38</f>
        <v>0</v>
      </c>
      <c r="I38" s="108"/>
      <c r="J38" s="51">
        <f>SUM(J32:J36)</f>
        <v>0</v>
      </c>
      <c r="K38" s="51"/>
    </row>
    <row r="39" spans="1:11" s="38" customFormat="1" ht="12.75">
      <c r="A39" s="48" t="s">
        <v>45</v>
      </c>
      <c r="B39" s="49"/>
      <c r="C39" s="50"/>
      <c r="D39" s="97" t="s">
        <v>76</v>
      </c>
      <c r="E39" s="50"/>
      <c r="F39" s="51"/>
      <c r="G39" s="51"/>
      <c r="H39" s="51">
        <f>K39</f>
        <v>0</v>
      </c>
      <c r="I39" s="108"/>
      <c r="J39" s="51"/>
      <c r="K39" s="51">
        <f>SUM(K32:K36)</f>
        <v>0</v>
      </c>
    </row>
    <row r="40" spans="2:11" ht="12.75">
      <c r="B40" s="53"/>
      <c r="C40" s="54"/>
      <c r="D40" s="95" t="s">
        <v>76</v>
      </c>
      <c r="E40" s="54"/>
      <c r="F40" s="55"/>
      <c r="G40" s="55"/>
      <c r="H40" s="55"/>
      <c r="I40" s="108"/>
      <c r="J40" s="55"/>
      <c r="K40" s="55"/>
    </row>
    <row r="41" spans="1:11" s="38" customFormat="1" ht="12.75">
      <c r="A41" s="56" t="s">
        <v>46</v>
      </c>
      <c r="B41" s="57"/>
      <c r="C41" s="58"/>
      <c r="D41" s="98" t="s">
        <v>76</v>
      </c>
      <c r="E41" s="58"/>
      <c r="F41" s="59"/>
      <c r="G41" s="59"/>
      <c r="H41" s="59"/>
      <c r="I41" s="108"/>
      <c r="J41" s="59"/>
      <c r="K41" s="59"/>
    </row>
    <row r="42" spans="1:11" s="38" customFormat="1" ht="25.5">
      <c r="A42" s="22">
        <v>21</v>
      </c>
      <c r="B42" s="23" t="s">
        <v>104</v>
      </c>
      <c r="C42" s="24" t="s">
        <v>15</v>
      </c>
      <c r="D42" s="24">
        <v>1</v>
      </c>
      <c r="E42" s="24"/>
      <c r="F42" s="26">
        <f>KB_4!F54</f>
        <v>0</v>
      </c>
      <c r="G42" s="26">
        <f>KB_4!G54</f>
        <v>0</v>
      </c>
      <c r="H42" s="26">
        <f aca="true" t="shared" si="3" ref="H42:H47">(F42+G42)*D42</f>
        <v>0</v>
      </c>
      <c r="I42" s="108"/>
      <c r="J42" s="26">
        <f aca="true" t="shared" si="4" ref="J42:J47">F42*D42</f>
        <v>0</v>
      </c>
      <c r="K42" s="26">
        <f aca="true" t="shared" si="5" ref="K42:K47">G42*D42</f>
        <v>0</v>
      </c>
    </row>
    <row r="43" spans="1:11" s="38" customFormat="1" ht="25.5">
      <c r="A43" s="22">
        <v>22</v>
      </c>
      <c r="B43" s="23" t="s">
        <v>105</v>
      </c>
      <c r="C43" s="24" t="s">
        <v>15</v>
      </c>
      <c r="D43" s="24">
        <v>1</v>
      </c>
      <c r="E43" s="24"/>
      <c r="F43" s="26">
        <f>KB_4!F55</f>
        <v>0</v>
      </c>
      <c r="G43" s="26">
        <f>KB_4!G55</f>
        <v>0</v>
      </c>
      <c r="H43" s="26">
        <f t="shared" si="3"/>
        <v>0</v>
      </c>
      <c r="I43" s="108"/>
      <c r="J43" s="26">
        <f t="shared" si="4"/>
        <v>0</v>
      </c>
      <c r="K43" s="26">
        <f t="shared" si="5"/>
        <v>0</v>
      </c>
    </row>
    <row r="44" spans="1:11" s="38" customFormat="1" ht="12.75">
      <c r="A44" s="22">
        <v>23</v>
      </c>
      <c r="B44" s="23" t="s">
        <v>20</v>
      </c>
      <c r="C44" s="24" t="s">
        <v>21</v>
      </c>
      <c r="D44" s="24">
        <v>5</v>
      </c>
      <c r="E44" s="24"/>
      <c r="F44" s="26">
        <f>KB_4!F20</f>
        <v>0</v>
      </c>
      <c r="G44" s="26">
        <f>KB_4!G20</f>
        <v>0</v>
      </c>
      <c r="H44" s="26">
        <f t="shared" si="3"/>
        <v>0</v>
      </c>
      <c r="I44" s="108"/>
      <c r="J44" s="26">
        <f t="shared" si="4"/>
        <v>0</v>
      </c>
      <c r="K44" s="26">
        <f t="shared" si="5"/>
        <v>0</v>
      </c>
    </row>
    <row r="45" spans="1:11" s="38" customFormat="1" ht="12.75">
      <c r="A45" s="22">
        <v>24</v>
      </c>
      <c r="B45" s="23" t="s">
        <v>71</v>
      </c>
      <c r="C45" s="24" t="s">
        <v>21</v>
      </c>
      <c r="D45" s="24">
        <v>10</v>
      </c>
      <c r="E45" s="24"/>
      <c r="F45" s="26">
        <v>0</v>
      </c>
      <c r="G45" s="26">
        <v>0</v>
      </c>
      <c r="H45" s="26">
        <f t="shared" si="3"/>
        <v>0</v>
      </c>
      <c r="I45" s="108"/>
      <c r="J45" s="26">
        <f t="shared" si="4"/>
        <v>0</v>
      </c>
      <c r="K45" s="26">
        <f t="shared" si="5"/>
        <v>0</v>
      </c>
    </row>
    <row r="46" spans="1:11" s="38" customFormat="1" ht="12.75">
      <c r="A46" s="22">
        <v>25</v>
      </c>
      <c r="B46" s="23" t="s">
        <v>74</v>
      </c>
      <c r="C46" s="24" t="s">
        <v>15</v>
      </c>
      <c r="D46" s="24">
        <v>2</v>
      </c>
      <c r="E46" s="24"/>
      <c r="F46" s="26">
        <v>0</v>
      </c>
      <c r="G46" s="26">
        <v>0</v>
      </c>
      <c r="H46" s="26">
        <f t="shared" si="3"/>
        <v>0</v>
      </c>
      <c r="I46" s="108"/>
      <c r="J46" s="26">
        <f t="shared" si="4"/>
        <v>0</v>
      </c>
      <c r="K46" s="26">
        <f t="shared" si="5"/>
        <v>0</v>
      </c>
    </row>
    <row r="47" spans="1:11" s="38" customFormat="1" ht="12.75">
      <c r="A47" s="22">
        <v>26</v>
      </c>
      <c r="B47" s="23" t="s">
        <v>137</v>
      </c>
      <c r="C47" s="24" t="s">
        <v>15</v>
      </c>
      <c r="D47" s="24">
        <v>2</v>
      </c>
      <c r="E47" s="24"/>
      <c r="F47" s="26">
        <v>0</v>
      </c>
      <c r="G47" s="26">
        <v>0</v>
      </c>
      <c r="H47" s="26">
        <f t="shared" si="3"/>
        <v>0</v>
      </c>
      <c r="I47" s="108"/>
      <c r="J47" s="26">
        <f t="shared" si="4"/>
        <v>0</v>
      </c>
      <c r="K47" s="26">
        <f t="shared" si="5"/>
        <v>0</v>
      </c>
    </row>
    <row r="48" spans="1:11" s="38" customFormat="1" ht="12.75">
      <c r="A48" s="22"/>
      <c r="B48" s="23"/>
      <c r="C48" s="24"/>
      <c r="D48" s="24"/>
      <c r="E48" s="24"/>
      <c r="F48" s="26"/>
      <c r="G48" s="26"/>
      <c r="H48" s="26"/>
      <c r="I48" s="108"/>
      <c r="J48" s="26"/>
      <c r="K48" s="26"/>
    </row>
    <row r="49" spans="1:11" s="20" customFormat="1" ht="15.75" customHeight="1">
      <c r="A49" s="22"/>
      <c r="B49" s="31"/>
      <c r="C49" s="32"/>
      <c r="D49" s="94">
        <v>2</v>
      </c>
      <c r="E49" s="32"/>
      <c r="F49" s="33"/>
      <c r="G49" s="33"/>
      <c r="H49" s="33"/>
      <c r="I49" s="108"/>
      <c r="J49" s="33"/>
      <c r="K49" s="33"/>
    </row>
    <row r="50" spans="1:11" s="38" customFormat="1" ht="12.75">
      <c r="A50" s="60" t="s">
        <v>48</v>
      </c>
      <c r="B50" s="61"/>
      <c r="C50" s="62"/>
      <c r="D50" s="99" t="s">
        <v>76</v>
      </c>
      <c r="E50" s="62"/>
      <c r="F50" s="63"/>
      <c r="G50" s="63"/>
      <c r="H50" s="63">
        <f>J50</f>
        <v>0</v>
      </c>
      <c r="I50" s="108"/>
      <c r="J50" s="63">
        <f>SUM(J42:J48)</f>
        <v>0</v>
      </c>
      <c r="K50" s="63"/>
    </row>
    <row r="51" spans="1:11" s="38" customFormat="1" ht="12.75">
      <c r="A51" s="60" t="s">
        <v>49</v>
      </c>
      <c r="B51" s="61"/>
      <c r="C51" s="62"/>
      <c r="D51" s="99" t="s">
        <v>76</v>
      </c>
      <c r="E51" s="62"/>
      <c r="F51" s="63"/>
      <c r="G51" s="63"/>
      <c r="H51" s="63">
        <f>K51</f>
        <v>0</v>
      </c>
      <c r="I51" s="108"/>
      <c r="J51" s="63"/>
      <c r="K51" s="63">
        <f>SUM(K42:K48)</f>
        <v>0</v>
      </c>
    </row>
    <row r="52" spans="2:11" ht="12.75">
      <c r="B52" s="53"/>
      <c r="C52" s="54"/>
      <c r="D52" s="95" t="s">
        <v>76</v>
      </c>
      <c r="E52" s="54"/>
      <c r="F52" s="55"/>
      <c r="G52" s="55"/>
      <c r="H52" s="55"/>
      <c r="I52" s="108"/>
      <c r="J52" s="55"/>
      <c r="K52" s="55"/>
    </row>
    <row r="53" spans="1:11" ht="12.75">
      <c r="A53" s="64" t="s">
        <v>50</v>
      </c>
      <c r="B53" s="65"/>
      <c r="C53" s="66"/>
      <c r="D53" s="100" t="s">
        <v>76</v>
      </c>
      <c r="E53" s="66"/>
      <c r="F53" s="67"/>
      <c r="G53" s="67"/>
      <c r="H53" s="67"/>
      <c r="I53" s="108"/>
      <c r="J53" s="67"/>
      <c r="K53" s="67"/>
    </row>
    <row r="54" spans="1:11" ht="38.25">
      <c r="A54" s="22">
        <v>27</v>
      </c>
      <c r="B54" s="23" t="s">
        <v>78</v>
      </c>
      <c r="C54" s="24" t="s">
        <v>15</v>
      </c>
      <c r="D54" s="24">
        <v>2</v>
      </c>
      <c r="E54" s="24"/>
      <c r="F54" s="26">
        <f>KB_4!F77</f>
        <v>0</v>
      </c>
      <c r="G54" s="26">
        <f>KB_4!G77</f>
        <v>0</v>
      </c>
      <c r="H54" s="26">
        <f aca="true" t="shared" si="6" ref="H54:H62">(F54+G54)*D54</f>
        <v>0</v>
      </c>
      <c r="I54" s="108"/>
      <c r="J54" s="26">
        <f>F54*D54</f>
        <v>0</v>
      </c>
      <c r="K54" s="26">
        <f>G54*D54</f>
        <v>0</v>
      </c>
    </row>
    <row r="55" spans="1:11" ht="12.75">
      <c r="A55" s="22">
        <v>28</v>
      </c>
      <c r="B55" s="28" t="s">
        <v>51</v>
      </c>
      <c r="C55" s="24" t="s">
        <v>15</v>
      </c>
      <c r="D55" s="24">
        <v>1</v>
      </c>
      <c r="E55" s="24"/>
      <c r="F55" s="26">
        <f>KB_4!F78</f>
        <v>0</v>
      </c>
      <c r="G55" s="26">
        <f>KB_4!G78</f>
        <v>0</v>
      </c>
      <c r="H55" s="26">
        <f t="shared" si="6"/>
        <v>0</v>
      </c>
      <c r="I55" s="108"/>
      <c r="J55" s="26">
        <f aca="true" t="shared" si="7" ref="J55:J62">F55*D55</f>
        <v>0</v>
      </c>
      <c r="K55" s="26">
        <f aca="true" t="shared" si="8" ref="K55:K62">G55*D55</f>
        <v>0</v>
      </c>
    </row>
    <row r="56" spans="1:11" ht="25.5">
      <c r="A56" s="22">
        <v>29</v>
      </c>
      <c r="B56" s="23" t="s">
        <v>73</v>
      </c>
      <c r="C56" s="24" t="s">
        <v>57</v>
      </c>
      <c r="D56" s="24">
        <v>1</v>
      </c>
      <c r="E56" s="24"/>
      <c r="F56" s="26">
        <f>KB_4!F79</f>
        <v>0</v>
      </c>
      <c r="G56" s="26">
        <f>KB_4!G79</f>
        <v>0</v>
      </c>
      <c r="H56" s="26">
        <f t="shared" si="6"/>
        <v>0</v>
      </c>
      <c r="I56" s="108"/>
      <c r="J56" s="26">
        <f t="shared" si="7"/>
        <v>0</v>
      </c>
      <c r="K56" s="26">
        <f t="shared" si="8"/>
        <v>0</v>
      </c>
    </row>
    <row r="57" spans="1:11" ht="12.75">
      <c r="A57" s="22">
        <v>30</v>
      </c>
      <c r="B57" s="28" t="s">
        <v>52</v>
      </c>
      <c r="C57" s="24" t="s">
        <v>53</v>
      </c>
      <c r="D57" s="24">
        <v>3</v>
      </c>
      <c r="E57" s="24"/>
      <c r="F57" s="26">
        <f>KB_4!F80</f>
        <v>0</v>
      </c>
      <c r="G57" s="26">
        <f>KB_4!G80</f>
        <v>0</v>
      </c>
      <c r="H57" s="26">
        <f t="shared" si="6"/>
        <v>0</v>
      </c>
      <c r="I57" s="108"/>
      <c r="J57" s="26">
        <f t="shared" si="7"/>
        <v>0</v>
      </c>
      <c r="K57" s="26">
        <f t="shared" si="8"/>
        <v>0</v>
      </c>
    </row>
    <row r="58" spans="1:11" ht="12.75">
      <c r="A58" s="22">
        <v>31</v>
      </c>
      <c r="B58" s="28" t="s">
        <v>54</v>
      </c>
      <c r="C58" s="24" t="s">
        <v>53</v>
      </c>
      <c r="D58" s="24">
        <v>3</v>
      </c>
      <c r="E58" s="24"/>
      <c r="F58" s="26">
        <f>KB_4!F81</f>
        <v>0</v>
      </c>
      <c r="G58" s="26">
        <f>KB_4!G81</f>
        <v>0</v>
      </c>
      <c r="H58" s="26">
        <f t="shared" si="6"/>
        <v>0</v>
      </c>
      <c r="I58" s="108"/>
      <c r="J58" s="26">
        <f t="shared" si="7"/>
        <v>0</v>
      </c>
      <c r="K58" s="26">
        <f t="shared" si="8"/>
        <v>0</v>
      </c>
    </row>
    <row r="59" spans="1:11" ht="12.75">
      <c r="A59" s="22">
        <v>32</v>
      </c>
      <c r="B59" s="28" t="s">
        <v>55</v>
      </c>
      <c r="C59" s="24" t="s">
        <v>53</v>
      </c>
      <c r="D59" s="24">
        <v>3</v>
      </c>
      <c r="E59" s="24"/>
      <c r="F59" s="26">
        <f>KB_4!F82</f>
        <v>0</v>
      </c>
      <c r="G59" s="26">
        <f>KB_4!G82</f>
        <v>0</v>
      </c>
      <c r="H59" s="26">
        <f t="shared" si="6"/>
        <v>0</v>
      </c>
      <c r="I59" s="108"/>
      <c r="J59" s="26">
        <f t="shared" si="7"/>
        <v>0</v>
      </c>
      <c r="K59" s="26">
        <f t="shared" si="8"/>
        <v>0</v>
      </c>
    </row>
    <row r="60" spans="1:11" ht="12.75">
      <c r="A60" s="22">
        <v>33</v>
      </c>
      <c r="B60" s="28" t="s">
        <v>56</v>
      </c>
      <c r="C60" s="24" t="s">
        <v>57</v>
      </c>
      <c r="D60" s="24">
        <v>1</v>
      </c>
      <c r="E60" s="24"/>
      <c r="F60" s="26">
        <f>KB_4!F83</f>
        <v>0</v>
      </c>
      <c r="G60" s="26">
        <f>KB_4!G83</f>
        <v>0</v>
      </c>
      <c r="H60" s="26">
        <f t="shared" si="6"/>
        <v>0</v>
      </c>
      <c r="I60" s="108"/>
      <c r="J60" s="26">
        <f t="shared" si="7"/>
        <v>0</v>
      </c>
      <c r="K60" s="26">
        <f t="shared" si="8"/>
        <v>0</v>
      </c>
    </row>
    <row r="61" spans="1:11" ht="12.75">
      <c r="A61" s="22">
        <v>34</v>
      </c>
      <c r="B61" s="28" t="s">
        <v>58</v>
      </c>
      <c r="C61" s="24" t="s">
        <v>57</v>
      </c>
      <c r="D61" s="24">
        <v>1</v>
      </c>
      <c r="E61" s="24"/>
      <c r="F61" s="26">
        <f>KB_4!F84</f>
        <v>0</v>
      </c>
      <c r="G61" s="26">
        <f>KB_4!G84</f>
        <v>0</v>
      </c>
      <c r="H61" s="26">
        <f t="shared" si="6"/>
        <v>0</v>
      </c>
      <c r="I61" s="108"/>
      <c r="J61" s="26">
        <f t="shared" si="7"/>
        <v>0</v>
      </c>
      <c r="K61" s="26">
        <f t="shared" si="8"/>
        <v>0</v>
      </c>
    </row>
    <row r="62" spans="1:11" ht="12.75">
      <c r="A62" s="22">
        <v>35</v>
      </c>
      <c r="B62" s="28" t="s">
        <v>59</v>
      </c>
      <c r="C62" s="24" t="s">
        <v>57</v>
      </c>
      <c r="D62" s="24">
        <v>1</v>
      </c>
      <c r="E62" s="24"/>
      <c r="F62" s="26">
        <f>KB_4!F87</f>
        <v>0</v>
      </c>
      <c r="G62" s="26">
        <f>KB_4!G87</f>
        <v>0</v>
      </c>
      <c r="H62" s="26">
        <f t="shared" si="6"/>
        <v>0</v>
      </c>
      <c r="I62" s="108"/>
      <c r="J62" s="26">
        <f t="shared" si="7"/>
        <v>0</v>
      </c>
      <c r="K62" s="26">
        <f t="shared" si="8"/>
        <v>0</v>
      </c>
    </row>
    <row r="63" spans="1:11" s="20" customFormat="1" ht="12.75">
      <c r="A63" s="22"/>
      <c r="B63" s="30"/>
      <c r="C63" s="32"/>
      <c r="D63" s="32"/>
      <c r="E63" s="32"/>
      <c r="F63" s="33"/>
      <c r="G63" s="33"/>
      <c r="H63" s="33"/>
      <c r="I63" s="108"/>
      <c r="J63" s="33"/>
      <c r="K63" s="33"/>
    </row>
    <row r="64" spans="1:11" s="38" customFormat="1" ht="12.75">
      <c r="A64" s="68" t="s">
        <v>60</v>
      </c>
      <c r="B64" s="69"/>
      <c r="C64" s="70"/>
      <c r="D64" s="101" t="s">
        <v>76</v>
      </c>
      <c r="E64" s="70"/>
      <c r="F64" s="71"/>
      <c r="G64" s="71"/>
      <c r="H64" s="71">
        <f>J64</f>
        <v>0</v>
      </c>
      <c r="I64" s="108"/>
      <c r="J64" s="71">
        <f>SUM(J54:J62)</f>
        <v>0</v>
      </c>
      <c r="K64" s="71"/>
    </row>
    <row r="65" spans="1:11" s="38" customFormat="1" ht="12.75">
      <c r="A65" s="68" t="s">
        <v>61</v>
      </c>
      <c r="B65" s="72"/>
      <c r="C65" s="70"/>
      <c r="D65" s="101" t="s">
        <v>76</v>
      </c>
      <c r="E65" s="70"/>
      <c r="F65" s="71"/>
      <c r="G65" s="71"/>
      <c r="H65" s="71">
        <f>K65</f>
        <v>0</v>
      </c>
      <c r="I65" s="108"/>
      <c r="J65" s="71"/>
      <c r="K65" s="71">
        <f>SUM(K54:K62)</f>
        <v>0</v>
      </c>
    </row>
    <row r="66" spans="3:11" ht="12.75">
      <c r="C66" s="54"/>
      <c r="D66" s="95" t="s">
        <v>76</v>
      </c>
      <c r="E66" s="54"/>
      <c r="F66" s="55"/>
      <c r="G66" s="55"/>
      <c r="H66" s="55"/>
      <c r="I66" s="108"/>
      <c r="J66" s="55"/>
      <c r="K66" s="55"/>
    </row>
    <row r="67" spans="1:11" ht="15.75">
      <c r="A67" s="73" t="s">
        <v>62</v>
      </c>
      <c r="B67" s="74"/>
      <c r="C67" s="75"/>
      <c r="D67" s="102" t="s">
        <v>76</v>
      </c>
      <c r="E67" s="75"/>
      <c r="F67" s="76"/>
      <c r="G67" s="76"/>
      <c r="H67" s="76">
        <f>H28+H38+H50+H64</f>
        <v>0</v>
      </c>
      <c r="I67" s="108"/>
      <c r="J67" s="76"/>
      <c r="K67" s="76"/>
    </row>
    <row r="68" spans="1:11" ht="15.75">
      <c r="A68" s="73" t="s">
        <v>63</v>
      </c>
      <c r="B68" s="74"/>
      <c r="C68" s="75"/>
      <c r="D68" s="102" t="s">
        <v>76</v>
      </c>
      <c r="E68" s="75"/>
      <c r="F68" s="76"/>
      <c r="G68" s="76"/>
      <c r="H68" s="76">
        <f>H29+H39+H51+H65</f>
        <v>0</v>
      </c>
      <c r="I68" s="108"/>
      <c r="J68" s="76"/>
      <c r="K68" s="76"/>
    </row>
    <row r="69" spans="1:11" ht="15.75">
      <c r="A69" s="77" t="s">
        <v>64</v>
      </c>
      <c r="B69" s="74"/>
      <c r="C69" s="75"/>
      <c r="D69" s="102" t="s">
        <v>76</v>
      </c>
      <c r="E69" s="75"/>
      <c r="F69" s="76"/>
      <c r="G69" s="76"/>
      <c r="H69" s="76">
        <f>H67+H68</f>
        <v>0</v>
      </c>
      <c r="I69" s="108"/>
      <c r="J69" s="76"/>
      <c r="K69" s="76"/>
    </row>
    <row r="70" spans="1:11" ht="15.75">
      <c r="A70" s="77" t="s">
        <v>65</v>
      </c>
      <c r="B70" s="74"/>
      <c r="C70" s="75"/>
      <c r="D70" s="102" t="s">
        <v>76</v>
      </c>
      <c r="E70" s="75"/>
      <c r="F70" s="78"/>
      <c r="G70" s="78"/>
      <c r="H70" s="78">
        <f>ROUND((H69*1.21),0)</f>
        <v>0</v>
      </c>
      <c r="I70" s="108"/>
      <c r="J70" s="78"/>
      <c r="K70" s="78"/>
    </row>
    <row r="71" ht="12.75">
      <c r="D71" s="103"/>
    </row>
  </sheetData>
  <sheetProtection/>
  <autoFilter ref="A8:K70"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88" r:id="rId1"/>
  <headerFooter>
    <oddHeader>&amp;C&amp;F</oddHeader>
    <oddFooter>&amp;L&amp;A&amp;CStrana &amp;P/&amp;N&amp;R&amp;D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Ing. Radan Houser;Ing. Fišerová</Manager>
  <Company>RH elektroprojekt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MKDS Domažlice</dc:title>
  <dc:subject>MKDS</dc:subject>
  <dc:creator>JV</dc:creator>
  <cp:keywords/>
  <dc:description>Projekční rozpočet nových kamerových bodů KB1 až KB5</dc:description>
  <cp:lastModifiedBy>Pavlína Fišerová</cp:lastModifiedBy>
  <cp:lastPrinted>2015-10-21T23:14:18Z</cp:lastPrinted>
  <dcterms:created xsi:type="dcterms:W3CDTF">2015-08-26T07:34:29Z</dcterms:created>
  <dcterms:modified xsi:type="dcterms:W3CDTF">2017-06-12T12:21:59Z</dcterms:modified>
  <cp:category>Rozpočet</cp:category>
  <cp:version/>
  <cp:contentType/>
  <cp:contentStatus/>
</cp:coreProperties>
</file>