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kapitulace" sheetId="1" r:id="rId1"/>
    <sheet name="SKUPINA I - uznatelné vybavení" sheetId="2" r:id="rId2"/>
    <sheet name="SKUPINA II - neuznatelné vybave" sheetId="3" r:id="rId3"/>
  </sheets>
  <definedNames/>
  <calcPr fullCalcOnLoad="1"/>
</workbook>
</file>

<file path=xl/sharedStrings.xml><?xml version="1.0" encoding="utf-8"?>
<sst xmlns="http://schemas.openxmlformats.org/spreadsheetml/2006/main" count="315" uniqueCount="165">
  <si>
    <t>číslo</t>
  </si>
  <si>
    <t>popis</t>
  </si>
  <si>
    <t xml:space="preserve">m.j. </t>
  </si>
  <si>
    <t>množství celkem</t>
  </si>
  <si>
    <t>jednotková cena  Kč/m.j.</t>
  </si>
  <si>
    <t>cena celkem Kč</t>
  </si>
  <si>
    <t>01</t>
  </si>
  <si>
    <t>Myčka  podložních mís a močových lahví,  včetně montáže</t>
  </si>
  <si>
    <t>Kč</t>
  </si>
  <si>
    <t>02</t>
  </si>
  <si>
    <t xml:space="preserve">Přenosný germicidní zářič </t>
  </si>
  <si>
    <t>03</t>
  </si>
  <si>
    <t>04</t>
  </si>
  <si>
    <t>Sprchové lůžko</t>
  </si>
  <si>
    <t>05</t>
  </si>
  <si>
    <t>Ošetřovatelská výškově stavitelná vana,  včetně montáže</t>
  </si>
  <si>
    <t>06</t>
  </si>
  <si>
    <t>Dekontaminační přístroj,  včetně montáže</t>
  </si>
  <si>
    <t>07</t>
  </si>
  <si>
    <t>08</t>
  </si>
  <si>
    <r>
      <t>Zvedák s elektrickým zdvihem sedačkový</t>
    </r>
    <r>
      <rPr>
        <b/>
        <sz val="11"/>
        <color indexed="8"/>
        <rFont val="Arial;Arial"/>
        <family val="2"/>
      </rPr>
      <t xml:space="preserve"> </t>
    </r>
  </si>
  <si>
    <t>09</t>
  </si>
  <si>
    <t>Vířivá lázeň pro horní končetiny,  včetně montáže</t>
  </si>
  <si>
    <t>10</t>
  </si>
  <si>
    <t>Hydromasážní vana na dolní končetiny, včetně montáže</t>
  </si>
  <si>
    <t>11</t>
  </si>
  <si>
    <t>Nerezový vozík se čtyřmi koši</t>
  </si>
  <si>
    <t>12</t>
  </si>
  <si>
    <t>Uklidový nerezový vozík</t>
  </si>
  <si>
    <t>13</t>
  </si>
  <si>
    <t xml:space="preserve">Toaletní vozík </t>
  </si>
  <si>
    <t>14</t>
  </si>
  <si>
    <t>Převazovací vozík</t>
  </si>
  <si>
    <t>15</t>
  </si>
  <si>
    <t>Lékárna</t>
  </si>
  <si>
    <t>16</t>
  </si>
  <si>
    <t xml:space="preserve">Noční stolek </t>
  </si>
  <si>
    <t>17</t>
  </si>
  <si>
    <t>Odpružená pračka</t>
  </si>
  <si>
    <t>18</t>
  </si>
  <si>
    <t>Bubnový sušič</t>
  </si>
  <si>
    <t>19</t>
  </si>
  <si>
    <r>
      <t>Vyšetřovací lehátko – l</t>
    </r>
    <r>
      <rPr>
        <sz val="10"/>
        <color indexed="8"/>
        <rFont val="Arial"/>
        <family val="2"/>
      </rPr>
      <t xml:space="preserve">ehátko s elektrickým zdvihem </t>
    </r>
  </si>
  <si>
    <t>20</t>
  </si>
  <si>
    <t xml:space="preserve">Elektroléčba – ultrazvuk s vakuovou jednotkou a mobilním stolkem </t>
  </si>
  <si>
    <t>21</t>
  </si>
  <si>
    <t xml:space="preserve">Kombinovaná vodní lázeň s pojízdným podstavcem </t>
  </si>
  <si>
    <t>22</t>
  </si>
  <si>
    <t>Šatní skříňka</t>
  </si>
  <si>
    <t>23</t>
  </si>
  <si>
    <t xml:space="preserve">Kartotéka </t>
  </si>
  <si>
    <t>24</t>
  </si>
  <si>
    <t>Skříň na léky</t>
  </si>
  <si>
    <t>25</t>
  </si>
  <si>
    <t>Televize LED, úhlopříčka 101cm, včetně montáže</t>
  </si>
  <si>
    <t>26</t>
  </si>
  <si>
    <t>Televize LED obrazovka, úhlopříčka 138cm, včetně držáku na zeď, včetně montáže</t>
  </si>
  <si>
    <t>27</t>
  </si>
  <si>
    <t>Televizní držák - kloubový s výsuvným ramenem</t>
  </si>
  <si>
    <t>28</t>
  </si>
  <si>
    <t>Otočná ordinační židle</t>
  </si>
  <si>
    <t>A</t>
  </si>
  <si>
    <t xml:space="preserve">Jídelní křeslo </t>
  </si>
  <si>
    <t>B</t>
  </si>
  <si>
    <t xml:space="preserve">Polohovací křeslo </t>
  </si>
  <si>
    <t>C</t>
  </si>
  <si>
    <t>Loketníkové návleky</t>
  </si>
  <si>
    <t>D</t>
  </si>
  <si>
    <t>Polštář</t>
  </si>
  <si>
    <t>E</t>
  </si>
  <si>
    <t>Odpočinkové křeslo</t>
  </si>
  <si>
    <t>F</t>
  </si>
  <si>
    <t>Stůl</t>
  </si>
  <si>
    <t>G</t>
  </si>
  <si>
    <t>Židlové křeslo</t>
  </si>
  <si>
    <t>H</t>
  </si>
  <si>
    <t>Židle s polstrováním</t>
  </si>
  <si>
    <t>I</t>
  </si>
  <si>
    <t xml:space="preserve">Stůl </t>
  </si>
  <si>
    <t>J</t>
  </si>
  <si>
    <t>Kancelářská židle</t>
  </si>
  <si>
    <t>Cena za vybavení</t>
  </si>
  <si>
    <t>Cena za zdravotní a rehabilitační vybavení</t>
  </si>
  <si>
    <t>Polohovací lůžko – el. Ovládání</t>
  </si>
  <si>
    <t>Cena za vybavení pokojů klientů</t>
  </si>
  <si>
    <t>Celková cena za vybavení pro zaměstnance</t>
  </si>
  <si>
    <t>ZDRAVOTNÍ A REHABILITAČNÍ VYBAVENÍ</t>
  </si>
  <si>
    <t>označení v projektu</t>
  </si>
  <si>
    <t>1.</t>
  </si>
  <si>
    <t>2.</t>
  </si>
  <si>
    <t>3.</t>
  </si>
  <si>
    <t>4.</t>
  </si>
  <si>
    <t>5.</t>
  </si>
  <si>
    <t>6.</t>
  </si>
  <si>
    <t>VYBAVENÍ POKOJŮ KLIENTŮ</t>
  </si>
  <si>
    <t>7.</t>
  </si>
  <si>
    <t>8.</t>
  </si>
  <si>
    <t>9.</t>
  </si>
  <si>
    <t>OSTATNÍ VYBAVENÍ PRO KLIENTY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</si>
  <si>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</si>
  <si>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</si>
  <si>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</si>
  <si>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</si>
  <si>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</si>
  <si>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</si>
  <si>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</si>
  <si>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</si>
  <si>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</si>
  <si>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</si>
  <si>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</si>
  <si>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</si>
  <si>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</si>
  <si>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</si>
  <si>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</si>
  <si>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</si>
  <si>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</si>
  <si>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</si>
  <si>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</si>
  <si>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VYBAVENÍ PRO ZAMĚSTNANCE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</si>
  <si>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</si>
  <si>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</si>
  <si>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</si>
  <si>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</si>
  <si>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</si>
  <si>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</si>
  <si>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</si>
  <si>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</si>
  <si>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</si>
  <si>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</si>
  <si>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Vybavení nábytkem - soubor nábytku sloužící k potřebám klientů na pokojích, zahrnuté do celkových nákladů akce v rámci podprogramu 13 313</t>
  </si>
  <si>
    <t>zdravotní vybavení a vybavení Domova, které bude pořízeno nad rámec podprogramu 113 313 a bude plně hrazeno z vlastních zdrojů</t>
  </si>
  <si>
    <t>Cena celkem - uznatelné náklady</t>
  </si>
  <si>
    <t>Cena celkem - neuznatelné náklady</t>
  </si>
  <si>
    <t>sazba DPH 21%</t>
  </si>
  <si>
    <t>POZNÁMKA:</t>
  </si>
  <si>
    <t>veškeré vybavení je včetně dodávky a montáže!</t>
  </si>
  <si>
    <t>,,Rekonstrukce objektu bývalých jeslí v Domažlicích, Benešova čp.97 na Domov se zvláštním režimem ''</t>
  </si>
  <si>
    <t>Pro objednatele Město Domažlice se sídlem Domažlice, náměstí Míru č.1, PSČ 344 20</t>
  </si>
  <si>
    <t>REKAPITULACE</t>
  </si>
  <si>
    <t>CENA CELKEM BEZ DPH</t>
  </si>
  <si>
    <t>VÝKAZ VÝMĚR NA VYBAVENÍ OBJEKTU</t>
  </si>
  <si>
    <t>Pasivní antidekubitní matrace 200 x 90 cm</t>
  </si>
  <si>
    <t>Prohlášení GP k PD:</t>
  </si>
  <si>
    <t>Odkazy v zadávací dokumentaci na jednotlivá obchodní jména a zvláštní označení výrobků a obchodních názvů materiálů popisují a specifikují podmínky požadovaného plnění s tím, že zadavatel připouští i jiná kvalitativně a technicky obdobná řešení za podmínky, že nesmí dojít ke zhoršení parametrů daných v projektovém řešení. Pokud se uchazeč odchýlí použitím jiných výrobků nebo materiálů od projektu, musí být v cenové nabídce výslovně uvedeno a doloženo, že jsou dodrženy stanovené parametry v zadávací dokumentaci (prohlášením o shodě).</t>
  </si>
  <si>
    <t>K</t>
  </si>
  <si>
    <t>cena celkem s DPH Kč</t>
  </si>
  <si>
    <t>sazba DPH 15%</t>
  </si>
  <si>
    <t>SKUPINA I</t>
  </si>
  <si>
    <t>SKUPINA II</t>
  </si>
  <si>
    <t>Členění nákladů na vybavení Domova se zvláštním režimem (s ohledem na čerpání dotačních zdrojů)</t>
  </si>
  <si>
    <t>objednatel:                        Městský úřad Domažlice</t>
  </si>
  <si>
    <t>generální projektant:           MEPRO s.r.o.</t>
  </si>
  <si>
    <t xml:space="preserve">                                        architektonický atelier, nám. Před bateriemi 912/6</t>
  </si>
  <si>
    <t>Zdravotní vybavení charakteru standard, zahrnuté do celkových nákladů akce v rámci podprogramu 13 313</t>
  </si>
  <si>
    <t>Zdravotní vybavení a vybavení Domova, které bude pořízeno nad rámec podprogramu 113 313 a bude plně hrazeno z vlastních zdrojů</t>
  </si>
  <si>
    <t>Zdravotní vybavení charakteru standard, zahrnuté do celkových nákladů akce v rámci podprogramu 13 313 (dotace MPSV)</t>
  </si>
  <si>
    <t>Vybavení nábytkem - soubor nábytku sloužící k potřebám klientů na pokojích, zahrnuté do celkových nákladů akce v rámci podprogramu 13 313 (dotace MPSV)</t>
  </si>
  <si>
    <t xml:space="preserve"> </t>
  </si>
  <si>
    <t>CENA CELKEM S DPH 15%</t>
  </si>
  <si>
    <t>CENA CELKEM S DPH 21%</t>
  </si>
  <si>
    <t xml:space="preserve">Masivní buková police </t>
  </si>
  <si>
    <t>Název projektu:</t>
  </si>
  <si>
    <t>Identifikační číslo EDS: 113D313005301</t>
  </si>
  <si>
    <t>Poskytovatel dotace: MPSV ČR, Dotační program 113 310, Podprogram 113 313</t>
  </si>
  <si>
    <t>Rekonstrukce objektu bývalých jeslí v Domažlicích na domov se zvláštním režimem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</si>
</sst>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#,##0&quot; Kč&quot;"/>
    <numFmt numFmtId="167" formatCode="#,##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\ &quot;Kč&quot;"/>
    <numFmt numFmtId="172" formatCode="[$¥€-2]\ #\ ##,000_);[Red]\([$€-2]\ #\ ##,000\)"/>
  </numFmts>
  <fonts count="60">
    <font>
      <sz val="10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;Arial"/>
      <family val="2"/>
    </font>
    <font>
      <b/>
      <sz val="11"/>
      <color indexed="8"/>
      <name val="Arial;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9"/>
      <name val="Arial CE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1" fillId="0" borderId="10" xfId="45" applyFont="1" applyFill="1" applyBorder="1" applyAlignment="1">
      <alignment horizontal="center" wrapText="1"/>
      <protection/>
    </xf>
    <xf numFmtId="4" fontId="1" fillId="0" borderId="10" xfId="45" applyNumberFormat="1" applyFont="1" applyFill="1" applyBorder="1" applyAlignment="1">
      <alignment horizontal="right" wrapText="1"/>
      <protection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/>
    </xf>
    <xf numFmtId="2" fontId="0" fillId="0" borderId="10" xfId="45" applyNumberFormat="1" applyFont="1" applyBorder="1">
      <alignment/>
      <protection/>
    </xf>
    <xf numFmtId="2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1" fillId="0" borderId="10" xfId="46" applyFont="1" applyFill="1" applyBorder="1" applyAlignment="1">
      <alignment horizontal="left" wrapText="1"/>
      <protection/>
    </xf>
    <xf numFmtId="49" fontId="2" fillId="0" borderId="11" xfId="0" applyNumberFormat="1" applyFont="1" applyFill="1" applyBorder="1" applyAlignment="1">
      <alignment horizontal="center"/>
    </xf>
    <xf numFmtId="49" fontId="18" fillId="0" borderId="11" xfId="45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49" fontId="1" fillId="34" borderId="14" xfId="0" applyNumberFormat="1" applyFont="1" applyFill="1" applyBorder="1" applyAlignment="1">
      <alignment horizontal="center" wrapText="1"/>
    </xf>
    <xf numFmtId="49" fontId="1" fillId="35" borderId="14" xfId="0" applyNumberFormat="1" applyFont="1" applyFill="1" applyBorder="1" applyAlignment="1">
      <alignment horizontal="center" wrapText="1"/>
    </xf>
    <xf numFmtId="4" fontId="4" fillId="36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8" fillId="33" borderId="17" xfId="0" applyFont="1" applyFill="1" applyBorder="1" applyAlignment="1">
      <alignment wrapText="1"/>
    </xf>
    <xf numFmtId="0" fontId="2" fillId="37" borderId="18" xfId="0" applyFont="1" applyFill="1" applyBorder="1" applyAlignment="1">
      <alignment horizontal="right"/>
    </xf>
    <xf numFmtId="0" fontId="8" fillId="37" borderId="19" xfId="0" applyFont="1" applyFill="1" applyBorder="1" applyAlignment="1">
      <alignment wrapText="1"/>
    </xf>
    <xf numFmtId="0" fontId="1" fillId="37" borderId="19" xfId="45" applyFont="1" applyFill="1" applyBorder="1" applyAlignment="1">
      <alignment horizontal="center" wrapText="1"/>
      <protection/>
    </xf>
    <xf numFmtId="1" fontId="0" fillId="37" borderId="19" xfId="0" applyNumberFormat="1" applyFont="1" applyFill="1" applyBorder="1" applyAlignment="1">
      <alignment horizontal="right"/>
    </xf>
    <xf numFmtId="164" fontId="0" fillId="37" borderId="19" xfId="0" applyNumberFormat="1" applyFont="1" applyFill="1" applyBorder="1" applyAlignment="1">
      <alignment horizontal="right"/>
    </xf>
    <xf numFmtId="2" fontId="8" fillId="37" borderId="19" xfId="0" applyNumberFormat="1" applyFont="1" applyFill="1" applyBorder="1" applyAlignment="1">
      <alignment/>
    </xf>
    <xf numFmtId="2" fontId="8" fillId="37" borderId="20" xfId="0" applyNumberFormat="1" applyFont="1" applyFill="1" applyBorder="1" applyAlignment="1">
      <alignment/>
    </xf>
    <xf numFmtId="49" fontId="1" fillId="34" borderId="21" xfId="45" applyNumberFormat="1" applyFont="1" applyFill="1" applyBorder="1" applyAlignment="1">
      <alignment horizontal="center" wrapText="1"/>
      <protection/>
    </xf>
    <xf numFmtId="0" fontId="1" fillId="0" borderId="22" xfId="45" applyFont="1" applyFill="1" applyBorder="1" applyAlignment="1">
      <alignment horizontal="left" wrapText="1"/>
      <protection/>
    </xf>
    <xf numFmtId="0" fontId="1" fillId="0" borderId="22" xfId="45" applyFont="1" applyFill="1" applyBorder="1" applyAlignment="1">
      <alignment horizontal="center" wrapText="1"/>
      <protection/>
    </xf>
    <xf numFmtId="3" fontId="1" fillId="0" borderId="22" xfId="45" applyNumberFormat="1" applyFont="1" applyFill="1" applyBorder="1" applyAlignment="1">
      <alignment horizontal="right" wrapText="1"/>
      <protection/>
    </xf>
    <xf numFmtId="2" fontId="1" fillId="0" borderId="22" xfId="45" applyNumberFormat="1" applyFont="1" applyFill="1" applyBorder="1" applyAlignment="1">
      <alignment horizontal="right" wrapText="1"/>
      <protection/>
    </xf>
    <xf numFmtId="4" fontId="1" fillId="0" borderId="22" xfId="45" applyNumberFormat="1" applyFont="1" applyFill="1" applyBorder="1" applyAlignment="1">
      <alignment horizontal="right" wrapText="1"/>
      <protection/>
    </xf>
    <xf numFmtId="1" fontId="3" fillId="0" borderId="22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wrapText="1"/>
    </xf>
    <xf numFmtId="49" fontId="18" fillId="0" borderId="24" xfId="45" applyNumberFormat="1" applyFont="1" applyFill="1" applyBorder="1" applyAlignment="1">
      <alignment horizontal="center" wrapText="1"/>
      <protection/>
    </xf>
    <xf numFmtId="0" fontId="18" fillId="0" borderId="25" xfId="45" applyFont="1" applyFill="1" applyBorder="1" applyAlignment="1">
      <alignment horizontal="center" vertical="center" wrapText="1"/>
      <protection/>
    </xf>
    <xf numFmtId="4" fontId="18" fillId="0" borderId="25" xfId="45" applyNumberFormat="1" applyFont="1" applyFill="1" applyBorder="1" applyAlignment="1">
      <alignment horizontal="center" wrapText="1"/>
      <protection/>
    </xf>
    <xf numFmtId="164" fontId="18" fillId="0" borderId="25" xfId="45" applyNumberFormat="1" applyFont="1" applyFill="1" applyBorder="1" applyAlignment="1">
      <alignment horizontal="center" wrapText="1"/>
      <protection/>
    </xf>
    <xf numFmtId="3" fontId="18" fillId="0" borderId="25" xfId="45" applyNumberFormat="1" applyFont="1" applyFill="1" applyBorder="1" applyAlignment="1">
      <alignment horizontal="center" wrapText="1"/>
      <protection/>
    </xf>
    <xf numFmtId="165" fontId="18" fillId="0" borderId="25" xfId="45" applyNumberFormat="1" applyFont="1" applyFill="1" applyBorder="1" applyAlignment="1">
      <alignment horizontal="center" wrapText="1"/>
      <protection/>
    </xf>
    <xf numFmtId="3" fontId="18" fillId="0" borderId="26" xfId="45" applyNumberFormat="1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8" fillId="33" borderId="13" xfId="0" applyFont="1" applyFill="1" applyBorder="1" applyAlignment="1">
      <alignment/>
    </xf>
    <xf numFmtId="49" fontId="1" fillId="38" borderId="14" xfId="0" applyNumberFormat="1" applyFont="1" applyFill="1" applyBorder="1" applyAlignment="1">
      <alignment horizontal="center" wrapText="1"/>
    </xf>
    <xf numFmtId="4" fontId="10" fillId="37" borderId="19" xfId="45" applyNumberFormat="1" applyFont="1" applyFill="1" applyBorder="1" applyAlignment="1">
      <alignment horizontal="right" wrapText="1"/>
      <protection/>
    </xf>
    <xf numFmtId="49" fontId="1" fillId="38" borderId="21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left" wrapText="1"/>
    </xf>
    <xf numFmtId="1" fontId="0" fillId="0" borderId="22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>
      <alignment horizontal="right"/>
    </xf>
    <xf numFmtId="49" fontId="18" fillId="0" borderId="18" xfId="45" applyNumberFormat="1" applyFont="1" applyFill="1" applyBorder="1" applyAlignment="1">
      <alignment horizontal="center" wrapText="1"/>
      <protection/>
    </xf>
    <xf numFmtId="0" fontId="18" fillId="0" borderId="19" xfId="45" applyFont="1" applyFill="1" applyBorder="1" applyAlignment="1">
      <alignment horizontal="center" vertical="center" wrapText="1"/>
      <protection/>
    </xf>
    <xf numFmtId="4" fontId="18" fillId="0" borderId="19" xfId="45" applyNumberFormat="1" applyFont="1" applyFill="1" applyBorder="1" applyAlignment="1">
      <alignment horizontal="center" wrapText="1"/>
      <protection/>
    </xf>
    <xf numFmtId="164" fontId="18" fillId="0" borderId="19" xfId="45" applyNumberFormat="1" applyFont="1" applyFill="1" applyBorder="1" applyAlignment="1">
      <alignment horizontal="center" wrapText="1"/>
      <protection/>
    </xf>
    <xf numFmtId="3" fontId="18" fillId="0" borderId="19" xfId="45" applyNumberFormat="1" applyFont="1" applyFill="1" applyBorder="1" applyAlignment="1">
      <alignment horizontal="center" wrapText="1"/>
      <protection/>
    </xf>
    <xf numFmtId="165" fontId="18" fillId="0" borderId="19" xfId="45" applyNumberFormat="1" applyFont="1" applyFill="1" applyBorder="1" applyAlignment="1">
      <alignment horizontal="center" wrapText="1"/>
      <protection/>
    </xf>
    <xf numFmtId="3" fontId="18" fillId="0" borderId="20" xfId="45" applyNumberFormat="1" applyFont="1" applyFill="1" applyBorder="1" applyAlignment="1">
      <alignment horizontal="center" wrapText="1"/>
      <protection/>
    </xf>
    <xf numFmtId="0" fontId="0" fillId="0" borderId="22" xfId="0" applyFont="1" applyFill="1" applyBorder="1" applyAlignment="1">
      <alignment horizontal="left" wrapText="1"/>
    </xf>
    <xf numFmtId="1" fontId="0" fillId="0" borderId="22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2" fillId="37" borderId="27" xfId="0" applyFont="1" applyFill="1" applyBorder="1" applyAlignment="1">
      <alignment horizontal="right"/>
    </xf>
    <xf numFmtId="4" fontId="10" fillId="39" borderId="28" xfId="45" applyNumberFormat="1" applyFont="1" applyFill="1" applyBorder="1" applyAlignment="1">
      <alignment horizontal="right" wrapText="1"/>
      <protection/>
    </xf>
    <xf numFmtId="2" fontId="8" fillId="37" borderId="28" xfId="0" applyNumberFormat="1" applyFont="1" applyFill="1" applyBorder="1" applyAlignment="1">
      <alignment/>
    </xf>
    <xf numFmtId="2" fontId="8" fillId="37" borderId="29" xfId="0" applyNumberFormat="1" applyFont="1" applyFill="1" applyBorder="1" applyAlignment="1">
      <alignment/>
    </xf>
    <xf numFmtId="49" fontId="1" fillId="38" borderId="1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0" fontId="1" fillId="0" borderId="19" xfId="45" applyFont="1" applyFill="1" applyBorder="1" applyAlignment="1">
      <alignment horizontal="center" wrapText="1"/>
      <protection/>
    </xf>
    <xf numFmtId="1" fontId="0" fillId="0" borderId="19" xfId="0" applyNumberFormat="1" applyFont="1" applyFill="1" applyBorder="1" applyAlignment="1">
      <alignment horizontal="right"/>
    </xf>
    <xf numFmtId="2" fontId="0" fillId="0" borderId="19" xfId="0" applyNumberFormat="1" applyFont="1" applyBorder="1" applyAlignment="1">
      <alignment wrapText="1"/>
    </xf>
    <xf numFmtId="4" fontId="1" fillId="0" borderId="19" xfId="45" applyNumberFormat="1" applyFont="1" applyFill="1" applyBorder="1" applyAlignment="1">
      <alignment horizontal="right" wrapText="1"/>
      <protection/>
    </xf>
    <xf numFmtId="1" fontId="3" fillId="0" borderId="19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3" fillId="0" borderId="30" xfId="0" applyFont="1" applyFill="1" applyBorder="1" applyAlignment="1">
      <alignment wrapText="1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165" fontId="3" fillId="0" borderId="30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165" fontId="3" fillId="0" borderId="13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4" fontId="8" fillId="39" borderId="28" xfId="0" applyNumberFormat="1" applyFont="1" applyFill="1" applyBorder="1" applyAlignment="1">
      <alignment/>
    </xf>
    <xf numFmtId="165" fontId="9" fillId="37" borderId="28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wrapText="1"/>
    </xf>
    <xf numFmtId="1" fontId="1" fillId="0" borderId="22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>
      <alignment horizontal="right" wrapText="1"/>
    </xf>
    <xf numFmtId="0" fontId="7" fillId="0" borderId="19" xfId="0" applyFont="1" applyBorder="1" applyAlignment="1">
      <alignment horizontal="left" wrapText="1"/>
    </xf>
    <xf numFmtId="2" fontId="0" fillId="0" borderId="19" xfId="45" applyNumberFormat="1" applyFont="1" applyBorder="1">
      <alignment/>
      <protection/>
    </xf>
    <xf numFmtId="49" fontId="1" fillId="40" borderId="21" xfId="0" applyNumberFormat="1" applyFont="1" applyFill="1" applyBorder="1" applyAlignment="1">
      <alignment horizontal="center" wrapText="1"/>
    </xf>
    <xf numFmtId="49" fontId="1" fillId="40" borderId="14" xfId="0" applyNumberFormat="1" applyFont="1" applyFill="1" applyBorder="1" applyAlignment="1">
      <alignment horizontal="center" wrapText="1"/>
    </xf>
    <xf numFmtId="49" fontId="1" fillId="40" borderId="18" xfId="0" applyNumberFormat="1" applyFont="1" applyFill="1" applyBorder="1" applyAlignment="1">
      <alignment horizontal="center" wrapText="1"/>
    </xf>
    <xf numFmtId="0" fontId="2" fillId="41" borderId="27" xfId="0" applyFont="1" applyFill="1" applyBorder="1" applyAlignment="1">
      <alignment horizontal="right"/>
    </xf>
    <xf numFmtId="2" fontId="8" fillId="41" borderId="28" xfId="0" applyNumberFormat="1" applyFont="1" applyFill="1" applyBorder="1" applyAlignment="1">
      <alignment/>
    </xf>
    <xf numFmtId="2" fontId="8" fillId="41" borderId="29" xfId="0" applyNumberFormat="1" applyFont="1" applyFill="1" applyBorder="1" applyAlignment="1">
      <alignment/>
    </xf>
    <xf numFmtId="4" fontId="10" fillId="40" borderId="28" xfId="45" applyNumberFormat="1" applyFont="1" applyFill="1" applyBorder="1" applyAlignment="1">
      <alignment horizontal="right" wrapText="1"/>
      <protection/>
    </xf>
    <xf numFmtId="0" fontId="7" fillId="0" borderId="22" xfId="0" applyFont="1" applyBorder="1" applyAlignment="1">
      <alignment horizontal="left"/>
    </xf>
    <xf numFmtId="2" fontId="0" fillId="0" borderId="22" xfId="45" applyNumberFormat="1" applyFont="1" applyBorder="1">
      <alignment/>
      <protection/>
    </xf>
    <xf numFmtId="0" fontId="2" fillId="42" borderId="27" xfId="0" applyFont="1" applyFill="1" applyBorder="1" applyAlignment="1">
      <alignment horizontal="right"/>
    </xf>
    <xf numFmtId="4" fontId="8" fillId="43" borderId="28" xfId="0" applyNumberFormat="1" applyFont="1" applyFill="1" applyBorder="1" applyAlignment="1">
      <alignment/>
    </xf>
    <xf numFmtId="165" fontId="9" fillId="42" borderId="28" xfId="0" applyNumberFormat="1" applyFont="1" applyFill="1" applyBorder="1" applyAlignment="1">
      <alignment/>
    </xf>
    <xf numFmtId="2" fontId="8" fillId="42" borderId="29" xfId="0" applyNumberFormat="1" applyFont="1" applyFill="1" applyBorder="1" applyAlignment="1">
      <alignment/>
    </xf>
    <xf numFmtId="2" fontId="0" fillId="0" borderId="22" xfId="0" applyNumberFormat="1" applyFont="1" applyBorder="1" applyAlignment="1">
      <alignment wrapText="1"/>
    </xf>
    <xf numFmtId="0" fontId="11" fillId="41" borderId="27" xfId="0" applyFont="1" applyFill="1" applyBorder="1" applyAlignment="1">
      <alignment horizontal="right"/>
    </xf>
    <xf numFmtId="0" fontId="12" fillId="41" borderId="28" xfId="0" applyFont="1" applyFill="1" applyBorder="1" applyAlignment="1">
      <alignment wrapText="1"/>
    </xf>
    <xf numFmtId="0" fontId="13" fillId="41" borderId="28" xfId="45" applyFont="1" applyFill="1" applyBorder="1" applyAlignment="1">
      <alignment horizontal="center" wrapText="1"/>
      <protection/>
    </xf>
    <xf numFmtId="1" fontId="7" fillId="41" borderId="28" xfId="0" applyNumberFormat="1" applyFont="1" applyFill="1" applyBorder="1" applyAlignment="1">
      <alignment horizontal="right"/>
    </xf>
    <xf numFmtId="164" fontId="7" fillId="41" borderId="28" xfId="0" applyNumberFormat="1" applyFont="1" applyFill="1" applyBorder="1" applyAlignment="1">
      <alignment horizontal="right"/>
    </xf>
    <xf numFmtId="4" fontId="14" fillId="40" borderId="28" xfId="45" applyNumberFormat="1" applyFont="1" applyFill="1" applyBorder="1" applyAlignment="1">
      <alignment horizontal="right" wrapText="1"/>
      <protection/>
    </xf>
    <xf numFmtId="2" fontId="12" fillId="41" borderId="28" xfId="0" applyNumberFormat="1" applyFont="1" applyFill="1" applyBorder="1" applyAlignment="1">
      <alignment/>
    </xf>
    <xf numFmtId="2" fontId="12" fillId="41" borderId="29" xfId="0" applyNumberFormat="1" applyFont="1" applyFill="1" applyBorder="1" applyAlignment="1">
      <alignment/>
    </xf>
    <xf numFmtId="0" fontId="0" fillId="0" borderId="19" xfId="47" applyFont="1" applyFill="1" applyBorder="1" applyAlignment="1">
      <alignment horizontal="left" wrapText="1"/>
      <protection/>
    </xf>
    <xf numFmtId="2" fontId="0" fillId="0" borderId="19" xfId="0" applyNumberFormat="1" applyFont="1" applyFill="1" applyBorder="1" applyAlignment="1">
      <alignment horizontal="right"/>
    </xf>
    <xf numFmtId="0" fontId="1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167" fontId="8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right"/>
    </xf>
    <xf numFmtId="49" fontId="10" fillId="0" borderId="32" xfId="45" applyNumberFormat="1" applyFont="1" applyFill="1" applyBorder="1" applyAlignment="1">
      <alignment horizontal="center" vertical="center" wrapText="1"/>
      <protection/>
    </xf>
    <xf numFmtId="49" fontId="1" fillId="0" borderId="33" xfId="45" applyNumberFormat="1" applyFont="1" applyFill="1" applyBorder="1" applyAlignment="1">
      <alignment horizontal="center" vertical="center" wrapText="1"/>
      <protection/>
    </xf>
    <xf numFmtId="49" fontId="21" fillId="0" borderId="33" xfId="4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171" fontId="8" fillId="44" borderId="0" xfId="0" applyNumberFormat="1" applyFont="1" applyFill="1" applyAlignment="1">
      <alignment/>
    </xf>
    <xf numFmtId="171" fontId="8" fillId="0" borderId="0" xfId="0" applyNumberFormat="1" applyFont="1" applyFill="1" applyAlignment="1">
      <alignment horizontal="right"/>
    </xf>
    <xf numFmtId="171" fontId="0" fillId="0" borderId="0" xfId="0" applyNumberFormat="1" applyFill="1" applyAlignment="1">
      <alignment horizontal="right"/>
    </xf>
    <xf numFmtId="0" fontId="9" fillId="0" borderId="0" xfId="0" applyFont="1" applyAlignment="1">
      <alignment vertical="center" wrapText="1"/>
    </xf>
    <xf numFmtId="49" fontId="1" fillId="40" borderId="34" xfId="0" applyNumberFormat="1" applyFont="1" applyFill="1" applyBorder="1" applyAlignment="1">
      <alignment horizontal="center" wrapText="1"/>
    </xf>
    <xf numFmtId="0" fontId="7" fillId="0" borderId="35" xfId="0" applyFont="1" applyBorder="1" applyAlignment="1">
      <alignment horizontal="left" wrapText="1"/>
    </xf>
    <xf numFmtId="0" fontId="1" fillId="0" borderId="35" xfId="45" applyFont="1" applyFill="1" applyBorder="1" applyAlignment="1">
      <alignment horizontal="center" wrapText="1"/>
      <protection/>
    </xf>
    <xf numFmtId="1" fontId="0" fillId="0" borderId="35" xfId="0" applyNumberFormat="1" applyFont="1" applyFill="1" applyBorder="1" applyAlignment="1">
      <alignment horizontal="right"/>
    </xf>
    <xf numFmtId="2" fontId="0" fillId="0" borderId="35" xfId="45" applyNumberFormat="1" applyFont="1" applyBorder="1">
      <alignment/>
      <protection/>
    </xf>
    <xf numFmtId="1" fontId="3" fillId="0" borderId="35" xfId="0" applyNumberFormat="1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4" fontId="4" fillId="45" borderId="28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18" fillId="0" borderId="0" xfId="45" applyNumberFormat="1" applyFont="1" applyFill="1" applyBorder="1" applyAlignment="1">
      <alignment horizontal="center" vertical="center" wrapText="1"/>
      <protection/>
    </xf>
    <xf numFmtId="3" fontId="18" fillId="0" borderId="0" xfId="45" applyNumberFormat="1" applyFont="1" applyFill="1" applyBorder="1" applyAlignment="1">
      <alignment horizontal="center" wrapText="1"/>
      <protection/>
    </xf>
    <xf numFmtId="165" fontId="18" fillId="0" borderId="0" xfId="45" applyNumberFormat="1" applyFont="1" applyFill="1" applyBorder="1" applyAlignment="1">
      <alignment horizontal="center" wrapText="1"/>
      <protection/>
    </xf>
    <xf numFmtId="4" fontId="1" fillId="0" borderId="0" xfId="45" applyNumberFormat="1" applyFont="1" applyFill="1" applyBorder="1" applyAlignment="1">
      <alignment horizontal="right" wrapText="1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9" fontId="18" fillId="0" borderId="0" xfId="45" applyNumberFormat="1" applyFont="1" applyFill="1" applyBorder="1" applyAlignment="1">
      <alignment horizontal="center" wrapText="1"/>
      <protection/>
    </xf>
    <xf numFmtId="0" fontId="18" fillId="0" borderId="0" xfId="45" applyFont="1" applyFill="1" applyBorder="1" applyAlignment="1">
      <alignment horizontal="center" vertical="center" wrapText="1"/>
      <protection/>
    </xf>
    <xf numFmtId="4" fontId="18" fillId="0" borderId="0" xfId="45" applyNumberFormat="1" applyFont="1" applyFill="1" applyBorder="1" applyAlignment="1">
      <alignment horizontal="center" wrapText="1"/>
      <protection/>
    </xf>
    <xf numFmtId="164" fontId="18" fillId="0" borderId="0" xfId="45" applyNumberFormat="1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45" applyFont="1" applyFill="1" applyBorder="1" applyAlignment="1">
      <alignment horizontal="center" wrapText="1"/>
      <protection/>
    </xf>
    <xf numFmtId="1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right"/>
    </xf>
    <xf numFmtId="0" fontId="1" fillId="0" borderId="0" xfId="46" applyFont="1" applyFill="1" applyBorder="1" applyAlignment="1">
      <alignment horizontal="left" wrapText="1"/>
      <protection/>
    </xf>
    <xf numFmtId="2" fontId="0" fillId="0" borderId="0" xfId="0" applyNumberFormat="1" applyFont="1" applyFill="1" applyBorder="1" applyAlignment="1">
      <alignment horizontal="right"/>
    </xf>
    <xf numFmtId="0" fontId="0" fillId="0" borderId="0" xfId="47" applyFont="1" applyFill="1" applyBorder="1" applyAlignment="1">
      <alignment horizontal="left" wrapText="1"/>
      <protection/>
    </xf>
    <xf numFmtId="171" fontId="8" fillId="0" borderId="0" xfId="0" applyNumberFormat="1" applyFon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167" fontId="8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2" fontId="0" fillId="0" borderId="0" xfId="45" applyNumberFormat="1" applyFont="1" applyFill="1" applyBorder="1">
      <alignment/>
      <protection/>
    </xf>
    <xf numFmtId="0" fontId="7" fillId="0" borderId="0" xfId="0" applyFont="1" applyFill="1" applyBorder="1" applyAlignment="1">
      <alignment horizontal="left" wrapText="1"/>
    </xf>
    <xf numFmtId="4" fontId="10" fillId="0" borderId="0" xfId="45" applyNumberFormat="1" applyFont="1" applyFill="1" applyBorder="1" applyAlignment="1">
      <alignment horizontal="right" wrapText="1"/>
      <protection/>
    </xf>
    <xf numFmtId="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wrapText="1"/>
    </xf>
    <xf numFmtId="0" fontId="13" fillId="0" borderId="0" xfId="45" applyFont="1" applyFill="1" applyBorder="1" applyAlignment="1">
      <alignment horizontal="center" wrapText="1"/>
      <protection/>
    </xf>
    <xf numFmtId="1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4" fontId="14" fillId="0" borderId="0" xfId="45" applyNumberFormat="1" applyFont="1" applyFill="1" applyBorder="1" applyAlignment="1">
      <alignment horizontal="right" wrapText="1"/>
      <protection/>
    </xf>
    <xf numFmtId="2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71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19" fillId="0" borderId="37" xfId="0" applyFont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45" borderId="37" xfId="0" applyFont="1" applyFill="1" applyBorder="1" applyAlignment="1">
      <alignment horizontal="left" vertical="center" wrapText="1"/>
    </xf>
    <xf numFmtId="0" fontId="16" fillId="46" borderId="40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16" fillId="36" borderId="42" xfId="0" applyFont="1" applyFill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16" fillId="46" borderId="39" xfId="0" applyFont="1" applyFill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6" fillId="36" borderId="44" xfId="0" applyFont="1" applyFill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6" fillId="45" borderId="45" xfId="0" applyFont="1" applyFill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45" borderId="47" xfId="0" applyFont="1" applyFill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49" fontId="1" fillId="0" borderId="33" xfId="45" applyNumberFormat="1" applyFont="1" applyFill="1" applyBorder="1" applyAlignment="1">
      <alignment horizontal="left" vertical="center" wrapText="1"/>
      <protection/>
    </xf>
    <xf numFmtId="0" fontId="0" fillId="0" borderId="33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16" fillId="0" borderId="45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2" fillId="37" borderId="34" xfId="0" applyFont="1" applyFill="1" applyBorder="1" applyAlignment="1">
      <alignment horizontal="right"/>
    </xf>
    <xf numFmtId="0" fontId="8" fillId="37" borderId="35" xfId="0" applyFont="1" applyFill="1" applyBorder="1" applyAlignment="1">
      <alignment wrapText="1"/>
    </xf>
    <xf numFmtId="0" fontId="1" fillId="37" borderId="35" xfId="45" applyFont="1" applyFill="1" applyBorder="1" applyAlignment="1">
      <alignment horizontal="center" wrapText="1"/>
      <protection/>
    </xf>
    <xf numFmtId="1" fontId="0" fillId="37" borderId="35" xfId="0" applyNumberFormat="1" applyFont="1" applyFill="1" applyBorder="1" applyAlignment="1">
      <alignment horizontal="right"/>
    </xf>
    <xf numFmtId="164" fontId="0" fillId="37" borderId="35" xfId="0" applyNumberFormat="1" applyFont="1" applyFill="1" applyBorder="1" applyAlignment="1">
      <alignment horizontal="right"/>
    </xf>
    <xf numFmtId="4" fontId="10" fillId="37" borderId="35" xfId="45" applyNumberFormat="1" applyFont="1" applyFill="1" applyBorder="1" applyAlignment="1">
      <alignment horizontal="right" wrapText="1"/>
      <protection/>
    </xf>
    <xf numFmtId="2" fontId="8" fillId="37" borderId="35" xfId="0" applyNumberFormat="1" applyFont="1" applyFill="1" applyBorder="1" applyAlignment="1">
      <alignment/>
    </xf>
    <xf numFmtId="2" fontId="8" fillId="37" borderId="50" xfId="0" applyNumberFormat="1" applyFont="1" applyFill="1" applyBorder="1" applyAlignment="1">
      <alignment/>
    </xf>
    <xf numFmtId="49" fontId="1" fillId="34" borderId="18" xfId="0" applyNumberFormat="1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51" xfId="0" applyNumberFormat="1" applyFont="1" applyFill="1" applyBorder="1" applyAlignment="1">
      <alignment wrapText="1"/>
    </xf>
    <xf numFmtId="2" fontId="0" fillId="0" borderId="50" xfId="0" applyNumberFormat="1" applyFont="1" applyFill="1" applyBorder="1" applyAlignment="1">
      <alignment wrapText="1"/>
    </xf>
    <xf numFmtId="171" fontId="8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4" fillId="0" borderId="52" xfId="0" applyFont="1" applyFill="1" applyBorder="1" applyAlignment="1">
      <alignment horizontal="left"/>
    </xf>
    <xf numFmtId="0" fontId="3" fillId="0" borderId="37" xfId="0" applyFont="1" applyFill="1" applyBorder="1" applyAlignment="1">
      <alignment wrapText="1"/>
    </xf>
    <xf numFmtId="171" fontId="8" fillId="44" borderId="0" xfId="0" applyNumberFormat="1" applyFont="1" applyFill="1" applyAlignment="1">
      <alignment horizontal="right"/>
    </xf>
    <xf numFmtId="171" fontId="8" fillId="44" borderId="0" xfId="0" applyNumberFormat="1" applyFont="1" applyFill="1" applyBorder="1" applyAlignment="1">
      <alignment horizontal="right"/>
    </xf>
    <xf numFmtId="0" fontId="0" fillId="44" borderId="0" xfId="0" applyFill="1" applyAlignment="1">
      <alignment/>
    </xf>
    <xf numFmtId="171" fontId="8" fillId="47" borderId="40" xfId="0" applyNumberFormat="1" applyFont="1" applyFill="1" applyBorder="1" applyAlignment="1">
      <alignment horizontal="right"/>
    </xf>
    <xf numFmtId="171" fontId="8" fillId="47" borderId="41" xfId="0" applyNumberFormat="1" applyFont="1" applyFill="1" applyBorder="1" applyAlignment="1">
      <alignment horizontal="right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17" fillId="48" borderId="0" xfId="0" applyFont="1" applyFill="1" applyBorder="1" applyAlignment="1">
      <alignment horizontal="left" vertical="center" wrapText="1"/>
    </xf>
    <xf numFmtId="0" fontId="8" fillId="48" borderId="44" xfId="0" applyFont="1" applyFill="1" applyBorder="1" applyAlignment="1">
      <alignment horizontal="center" vertical="center" wrapText="1"/>
    </xf>
    <xf numFmtId="0" fontId="8" fillId="48" borderId="42" xfId="0" applyFont="1" applyFill="1" applyBorder="1" applyAlignment="1">
      <alignment horizontal="center" vertical="center" wrapText="1"/>
    </xf>
    <xf numFmtId="0" fontId="8" fillId="48" borderId="4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71" fontId="8" fillId="45" borderId="45" xfId="0" applyNumberFormat="1" applyFont="1" applyFill="1" applyBorder="1" applyAlignment="1">
      <alignment horizontal="right" vertical="center" wrapText="1"/>
    </xf>
    <xf numFmtId="171" fontId="8" fillId="45" borderId="46" xfId="0" applyNumberFormat="1" applyFont="1" applyFill="1" applyBorder="1" applyAlignment="1">
      <alignment horizontal="right" vertical="center" wrapText="1"/>
    </xf>
    <xf numFmtId="171" fontId="8" fillId="46" borderId="40" xfId="0" applyNumberFormat="1" applyFont="1" applyFill="1" applyBorder="1" applyAlignment="1">
      <alignment horizontal="right" vertical="center" wrapText="1"/>
    </xf>
    <xf numFmtId="171" fontId="8" fillId="46" borderId="41" xfId="0" applyNumberFormat="1" applyFont="1" applyFill="1" applyBorder="1" applyAlignment="1">
      <alignment horizontal="right" vertical="center" wrapText="1"/>
    </xf>
    <xf numFmtId="171" fontId="8" fillId="49" borderId="37" xfId="0" applyNumberFormat="1" applyFont="1" applyFill="1" applyBorder="1" applyAlignment="1">
      <alignment horizontal="right"/>
    </xf>
    <xf numFmtId="171" fontId="8" fillId="49" borderId="55" xfId="0" applyNumberFormat="1" applyFont="1" applyFill="1" applyBorder="1" applyAlignment="1">
      <alignment horizontal="right"/>
    </xf>
    <xf numFmtId="171" fontId="8" fillId="47" borderId="0" xfId="0" applyNumberFormat="1" applyFont="1" applyFill="1" applyBorder="1" applyAlignment="1">
      <alignment horizontal="right"/>
    </xf>
    <xf numFmtId="171" fontId="8" fillId="47" borderId="56" xfId="0" applyNumberFormat="1" applyFont="1" applyFill="1" applyBorder="1" applyAlignment="1">
      <alignment horizontal="right"/>
    </xf>
    <xf numFmtId="171" fontId="8" fillId="36" borderId="42" xfId="0" applyNumberFormat="1" applyFont="1" applyFill="1" applyBorder="1" applyAlignment="1">
      <alignment horizontal="right" vertical="center" wrapText="1"/>
    </xf>
    <xf numFmtId="171" fontId="8" fillId="36" borderId="43" xfId="0" applyNumberFormat="1" applyFont="1" applyFill="1" applyBorder="1" applyAlignment="1">
      <alignment horizontal="right" vertical="center" wrapText="1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15" fillId="0" borderId="60" xfId="0" applyFont="1" applyBorder="1" applyAlignment="1">
      <alignment horizontal="right"/>
    </xf>
    <xf numFmtId="0" fontId="15" fillId="0" borderId="61" xfId="0" applyFont="1" applyBorder="1" applyAlignment="1">
      <alignment horizontal="right"/>
    </xf>
    <xf numFmtId="0" fontId="15" fillId="0" borderId="62" xfId="0" applyFont="1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171" fontId="0" fillId="47" borderId="40" xfId="0" applyNumberFormat="1" applyFill="1" applyBorder="1" applyAlignment="1">
      <alignment horizontal="right"/>
    </xf>
    <xf numFmtId="171" fontId="0" fillId="47" borderId="41" xfId="0" applyNumberFormat="1" applyFill="1" applyBorder="1" applyAlignment="1">
      <alignment horizontal="right"/>
    </xf>
    <xf numFmtId="0" fontId="15" fillId="0" borderId="37" xfId="0" applyFont="1" applyFill="1" applyBorder="1" applyAlignment="1">
      <alignment horizontal="left"/>
    </xf>
    <xf numFmtId="171" fontId="8" fillId="45" borderId="37" xfId="0" applyNumberFormat="1" applyFont="1" applyFill="1" applyBorder="1" applyAlignment="1">
      <alignment horizontal="right" vertical="center" wrapText="1"/>
    </xf>
    <xf numFmtId="171" fontId="8" fillId="45" borderId="55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7" fillId="37" borderId="65" xfId="0" applyFont="1" applyFill="1" applyBorder="1" applyAlignment="1">
      <alignment horizontal="right" wrapText="1"/>
    </xf>
    <xf numFmtId="0" fontId="17" fillId="37" borderId="40" xfId="0" applyFont="1" applyFill="1" applyBorder="1" applyAlignment="1">
      <alignment horizontal="right" wrapText="1"/>
    </xf>
    <xf numFmtId="0" fontId="17" fillId="37" borderId="66" xfId="0" applyFont="1" applyFill="1" applyBorder="1" applyAlignment="1">
      <alignment horizontal="right" wrapText="1"/>
    </xf>
    <xf numFmtId="0" fontId="2" fillId="0" borderId="67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17" fillId="37" borderId="60" xfId="0" applyFont="1" applyFill="1" applyBorder="1" applyAlignment="1">
      <alignment horizontal="right" wrapText="1"/>
    </xf>
    <xf numFmtId="0" fontId="17" fillId="37" borderId="61" xfId="0" applyFont="1" applyFill="1" applyBorder="1" applyAlignment="1">
      <alignment horizontal="right" wrapText="1"/>
    </xf>
    <xf numFmtId="0" fontId="17" fillId="37" borderId="62" xfId="0" applyFont="1" applyFill="1" applyBorder="1" applyAlignment="1">
      <alignment horizontal="right" wrapText="1"/>
    </xf>
    <xf numFmtId="0" fontId="2" fillId="0" borderId="44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41" xfId="0" applyBorder="1" applyAlignment="1">
      <alignment horizontal="center"/>
    </xf>
    <xf numFmtId="0" fontId="17" fillId="41" borderId="60" xfId="0" applyFont="1" applyFill="1" applyBorder="1" applyAlignment="1">
      <alignment horizontal="right" wrapText="1"/>
    </xf>
    <xf numFmtId="0" fontId="17" fillId="41" borderId="61" xfId="0" applyFont="1" applyFill="1" applyBorder="1" applyAlignment="1">
      <alignment horizontal="right" wrapText="1"/>
    </xf>
    <xf numFmtId="0" fontId="17" fillId="41" borderId="62" xfId="0" applyFont="1" applyFill="1" applyBorder="1" applyAlignment="1">
      <alignment horizontal="right" wrapText="1"/>
    </xf>
    <xf numFmtId="0" fontId="17" fillId="42" borderId="60" xfId="0" applyFont="1" applyFill="1" applyBorder="1" applyAlignment="1">
      <alignment horizontal="right" wrapText="1"/>
    </xf>
    <xf numFmtId="0" fontId="17" fillId="42" borderId="61" xfId="0" applyFont="1" applyFill="1" applyBorder="1" applyAlignment="1">
      <alignment horizontal="right" wrapText="1"/>
    </xf>
    <xf numFmtId="0" fontId="17" fillId="42" borderId="62" xfId="0" applyFont="1" applyFill="1" applyBorder="1" applyAlignment="1">
      <alignment horizontal="right" wrapText="1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justify" vertical="center"/>
    </xf>
    <xf numFmtId="0" fontId="40" fillId="0" borderId="0" xfId="0" applyFont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normální_POL.XLS" xfId="46"/>
    <cellStyle name="normální_sestavení oddílů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26</xdr:row>
      <xdr:rowOff>152400</xdr:rowOff>
    </xdr:from>
    <xdr:to>
      <xdr:col>1</xdr:col>
      <xdr:colOff>800100</xdr:colOff>
      <xdr:row>30</xdr:row>
      <xdr:rowOff>171450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143875"/>
          <a:ext cx="7048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6">
      <selection activeCell="C37" sqref="C37"/>
    </sheetView>
  </sheetViews>
  <sheetFormatPr defaultColWidth="9.140625" defaultRowHeight="12.75"/>
  <cols>
    <col min="1" max="1" width="11.140625" style="0" customWidth="1"/>
    <col min="2" max="2" width="13.8515625" style="0" customWidth="1"/>
    <col min="3" max="3" width="67.28125" style="0" customWidth="1"/>
    <col min="4" max="4" width="4.7109375" style="0" customWidth="1"/>
    <col min="5" max="5" width="9.8515625" style="0" customWidth="1"/>
    <col min="6" max="6" width="11.7109375" style="0" customWidth="1"/>
    <col min="7" max="7" width="12.8515625" style="0" customWidth="1"/>
    <col min="8" max="8" width="14.8515625" style="0" customWidth="1"/>
    <col min="9" max="9" width="14.140625" style="0" customWidth="1"/>
  </cols>
  <sheetData>
    <row r="1" spans="1:9" ht="15">
      <c r="A1" s="13"/>
      <c r="B1" s="142"/>
      <c r="C1" s="150" t="s">
        <v>140</v>
      </c>
      <c r="D1" s="144"/>
      <c r="E1" s="144"/>
      <c r="F1" s="144"/>
      <c r="G1" s="144"/>
      <c r="H1" s="143"/>
      <c r="I1" s="143"/>
    </row>
    <row r="2" spans="1:9" ht="25.5">
      <c r="A2" s="13"/>
      <c r="B2" s="142"/>
      <c r="C2" s="151" t="s">
        <v>136</v>
      </c>
      <c r="D2" s="144"/>
      <c r="E2" s="144"/>
      <c r="F2" s="144"/>
      <c r="G2" s="144"/>
      <c r="H2" s="143"/>
      <c r="I2" s="143"/>
    </row>
    <row r="3" spans="1:9" ht="14.25">
      <c r="A3" s="13"/>
      <c r="B3" s="142"/>
      <c r="C3" s="152"/>
      <c r="D3" s="144"/>
      <c r="E3" s="144"/>
      <c r="F3" s="144"/>
      <c r="G3" s="144"/>
      <c r="H3" s="143"/>
      <c r="I3" s="143"/>
    </row>
    <row r="4" spans="1:9" ht="25.5">
      <c r="A4" s="13"/>
      <c r="B4" s="142"/>
      <c r="C4" s="151" t="s">
        <v>137</v>
      </c>
      <c r="D4" s="144"/>
      <c r="E4" s="144"/>
      <c r="F4" s="144"/>
      <c r="G4" s="144"/>
      <c r="H4" s="143"/>
      <c r="I4" s="143"/>
    </row>
    <row r="5" spans="1:9" ht="14.25">
      <c r="A5" s="13"/>
      <c r="B5" s="142"/>
      <c r="C5" s="248" t="s">
        <v>150</v>
      </c>
      <c r="D5" s="144"/>
      <c r="E5" s="144"/>
      <c r="F5" s="144"/>
      <c r="G5" s="144"/>
      <c r="H5" s="143"/>
      <c r="I5" s="143"/>
    </row>
    <row r="6" spans="1:9" ht="14.25">
      <c r="A6" s="13"/>
      <c r="B6" s="142"/>
      <c r="C6" s="249" t="s">
        <v>151</v>
      </c>
      <c r="D6" s="144"/>
      <c r="E6" s="144"/>
      <c r="F6" s="144"/>
      <c r="G6" s="144"/>
      <c r="H6" s="143"/>
      <c r="I6" s="143"/>
    </row>
    <row r="7" spans="1:9" ht="14.25">
      <c r="A7" s="13"/>
      <c r="B7" s="142"/>
      <c r="C7" s="250" t="s">
        <v>152</v>
      </c>
      <c r="D7" s="144"/>
      <c r="E7" s="144"/>
      <c r="F7" s="144"/>
      <c r="G7" s="144"/>
      <c r="H7" s="143"/>
      <c r="I7" s="143"/>
    </row>
    <row r="8" spans="1:9" ht="14.25">
      <c r="A8" s="13"/>
      <c r="B8" s="142"/>
      <c r="C8" s="153"/>
      <c r="D8" s="144"/>
      <c r="E8" s="144"/>
      <c r="F8" s="144"/>
      <c r="G8" s="144"/>
      <c r="H8" s="143"/>
      <c r="I8" s="143"/>
    </row>
    <row r="9" spans="1:9" ht="15" customHeight="1" thickBot="1">
      <c r="A9" s="283" t="s">
        <v>149</v>
      </c>
      <c r="B9" s="283"/>
      <c r="C9" s="283"/>
      <c r="D9" s="283"/>
      <c r="E9" s="283"/>
      <c r="F9" s="283"/>
      <c r="G9" s="145"/>
      <c r="H9" s="143"/>
      <c r="I9" s="143"/>
    </row>
    <row r="10" spans="1:9" ht="28.5">
      <c r="A10" s="279" t="s">
        <v>147</v>
      </c>
      <c r="B10" s="244"/>
      <c r="C10" s="245" t="s">
        <v>155</v>
      </c>
      <c r="D10" s="146"/>
      <c r="E10" s="146"/>
      <c r="F10" s="146"/>
      <c r="G10" s="146"/>
      <c r="H10" s="146"/>
      <c r="I10" s="146"/>
    </row>
    <row r="11" spans="1:9" ht="43.5" thickBot="1">
      <c r="A11" s="280"/>
      <c r="B11" s="235"/>
      <c r="C11" s="236" t="s">
        <v>156</v>
      </c>
      <c r="D11" s="146"/>
      <c r="E11" s="146"/>
      <c r="F11" s="146"/>
      <c r="G11" s="146"/>
      <c r="H11" s="146"/>
      <c r="I11" s="146"/>
    </row>
    <row r="12" spans="1:9" ht="29.25" thickBot="1">
      <c r="A12" s="247" t="s">
        <v>148</v>
      </c>
      <c r="B12" s="237"/>
      <c r="C12" s="238" t="s">
        <v>154</v>
      </c>
      <c r="D12" s="146"/>
      <c r="E12" s="146"/>
      <c r="F12" s="146"/>
      <c r="G12" s="146"/>
      <c r="H12" s="146"/>
      <c r="I12" s="146"/>
    </row>
    <row r="13" spans="1:9" ht="13.5" thickBot="1">
      <c r="A13" s="1"/>
      <c r="B13" s="2"/>
      <c r="C13" s="3"/>
      <c r="D13" s="4"/>
      <c r="E13" s="5"/>
      <c r="F13" s="6"/>
      <c r="G13" s="7"/>
      <c r="H13" s="8"/>
      <c r="I13" s="9"/>
    </row>
    <row r="14" spans="1:9" ht="18.75" customHeight="1" thickBot="1">
      <c r="A14" s="284" t="s">
        <v>138</v>
      </c>
      <c r="B14" s="285"/>
      <c r="C14" s="285"/>
      <c r="D14" s="285"/>
      <c r="E14" s="285"/>
      <c r="F14" s="286"/>
      <c r="G14" s="171"/>
      <c r="H14" s="171"/>
      <c r="I14" s="171"/>
    </row>
    <row r="15" spans="1:9" ht="28.5">
      <c r="A15" s="281" t="s">
        <v>147</v>
      </c>
      <c r="B15" s="246"/>
      <c r="C15" s="251" t="s">
        <v>155</v>
      </c>
      <c r="D15" s="289">
        <f>'SKUPINA I - uznatelné vybavení'!D41:F41</f>
        <v>0</v>
      </c>
      <c r="E15" s="289"/>
      <c r="F15" s="290"/>
      <c r="G15" s="173"/>
      <c r="H15" s="174"/>
      <c r="I15" s="173"/>
    </row>
    <row r="16" spans="1:9" ht="43.5" thickBot="1">
      <c r="A16" s="282"/>
      <c r="B16" s="240"/>
      <c r="C16" s="252" t="s">
        <v>156</v>
      </c>
      <c r="D16" s="291">
        <f>'SKUPINA I - uznatelné vybavení'!D42:F42</f>
        <v>0</v>
      </c>
      <c r="E16" s="291"/>
      <c r="F16" s="292"/>
      <c r="G16" s="175"/>
      <c r="H16" s="176"/>
      <c r="I16" s="177"/>
    </row>
    <row r="17" spans="1:9" ht="29.25" thickBot="1">
      <c r="A17" s="239" t="s">
        <v>148</v>
      </c>
      <c r="B17" s="242"/>
      <c r="C17" s="253" t="s">
        <v>154</v>
      </c>
      <c r="D17" s="297">
        <f>'SKUPINA II - neuznatelné vybave'!D58:F58</f>
        <v>0</v>
      </c>
      <c r="E17" s="297"/>
      <c r="F17" s="298"/>
      <c r="G17" s="175"/>
      <c r="H17" s="176"/>
      <c r="I17" s="177"/>
    </row>
    <row r="18" spans="1:9" ht="15">
      <c r="A18" s="179"/>
      <c r="B18" s="272" t="s">
        <v>139</v>
      </c>
      <c r="C18" s="273"/>
      <c r="D18" s="293">
        <f>SUM(D15:D17)</f>
        <v>0</v>
      </c>
      <c r="E18" s="293"/>
      <c r="F18" s="294"/>
      <c r="G18" s="208"/>
      <c r="H18" s="209"/>
      <c r="I18" s="209"/>
    </row>
    <row r="19" spans="1:9" ht="15">
      <c r="A19" s="143"/>
      <c r="B19" s="228" t="s">
        <v>158</v>
      </c>
      <c r="C19" s="10"/>
      <c r="D19" s="295">
        <f>'SKUPINA I - uznatelné vybavení'!D44:F44+'SKUPINA II - neuznatelné vybave'!D60:F60</f>
        <v>0</v>
      </c>
      <c r="E19" s="295"/>
      <c r="F19" s="296"/>
      <c r="G19" s="226"/>
      <c r="H19" s="288"/>
      <c r="I19" s="288"/>
    </row>
    <row r="20" spans="1:9" ht="15.75" thickBot="1">
      <c r="A20" s="154"/>
      <c r="B20" s="229" t="s">
        <v>159</v>
      </c>
      <c r="C20" s="230"/>
      <c r="D20" s="277">
        <f>'SKUPINA II - neuznatelné vybave'!D61:F61</f>
        <v>0</v>
      </c>
      <c r="E20" s="277"/>
      <c r="F20" s="278"/>
      <c r="G20" s="231"/>
      <c r="H20" s="231"/>
      <c r="I20" s="232"/>
    </row>
    <row r="21" spans="1:9" ht="12.75">
      <c r="A21" s="169"/>
      <c r="B21" s="180"/>
      <c r="C21" s="271"/>
      <c r="D21" s="271"/>
      <c r="E21" s="271"/>
      <c r="F21" s="231"/>
      <c r="G21" s="183"/>
      <c r="H21" s="184"/>
      <c r="I21" s="12"/>
    </row>
    <row r="22" spans="1:9" ht="12.75">
      <c r="A22" s="169"/>
      <c r="B22" s="231"/>
      <c r="C22" s="231"/>
      <c r="D22" s="231"/>
      <c r="E22" s="231"/>
      <c r="F22" s="182"/>
      <c r="G22" s="173"/>
      <c r="H22" s="174"/>
      <c r="I22" s="173"/>
    </row>
    <row r="23" spans="1:9" ht="14.25">
      <c r="A23" s="172"/>
      <c r="B23" s="154"/>
      <c r="C23" s="158" t="s">
        <v>142</v>
      </c>
      <c r="D23" s="171"/>
      <c r="E23" s="181"/>
      <c r="F23" s="188"/>
      <c r="G23" s="175"/>
      <c r="H23" s="176"/>
      <c r="I23" s="177"/>
    </row>
    <row r="24" spans="1:9" ht="128.25">
      <c r="A24" s="11"/>
      <c r="B24" s="154"/>
      <c r="C24" s="158" t="s">
        <v>143</v>
      </c>
      <c r="D24" s="186"/>
      <c r="E24" s="187"/>
      <c r="F24" s="192"/>
      <c r="G24" s="175"/>
      <c r="H24" s="176"/>
      <c r="I24" s="177"/>
    </row>
    <row r="25" spans="1:9" ht="15.75">
      <c r="A25" s="11"/>
      <c r="B25" s="149" t="s">
        <v>134</v>
      </c>
      <c r="C25" s="148" t="s">
        <v>135</v>
      </c>
      <c r="D25" s="190"/>
      <c r="E25" s="191"/>
      <c r="F25" s="192"/>
      <c r="G25" s="175"/>
      <c r="H25" s="176"/>
      <c r="I25" s="177"/>
    </row>
    <row r="26" spans="1:9" ht="12.75">
      <c r="A26" s="11"/>
      <c r="B26" s="179"/>
      <c r="C26" s="189"/>
      <c r="D26" s="190"/>
      <c r="E26" s="191"/>
      <c r="F26" s="192"/>
      <c r="G26" s="175"/>
      <c r="H26" s="176"/>
      <c r="I26" s="177"/>
    </row>
    <row r="27" spans="1:9" ht="12.75">
      <c r="A27" s="11"/>
      <c r="B27" s="179"/>
      <c r="C27" s="189"/>
      <c r="D27" s="190"/>
      <c r="E27" s="191"/>
      <c r="F27" s="206"/>
      <c r="G27" s="175"/>
      <c r="H27" s="176"/>
      <c r="I27" s="177"/>
    </row>
    <row r="28" spans="1:9" ht="12.75">
      <c r="A28" s="11"/>
      <c r="C28" s="335" t="s">
        <v>161</v>
      </c>
      <c r="E28" s="193"/>
      <c r="F28" s="206"/>
      <c r="G28" s="175"/>
      <c r="H28" s="176"/>
      <c r="I28" s="177"/>
    </row>
    <row r="29" spans="1:9" ht="15">
      <c r="A29" s="11"/>
      <c r="C29" s="338" t="s">
        <v>164</v>
      </c>
      <c r="D29" s="338"/>
      <c r="E29" s="338"/>
      <c r="F29" s="206"/>
      <c r="G29" s="208"/>
      <c r="H29" s="209"/>
      <c r="I29" s="209"/>
    </row>
    <row r="30" spans="1:9" ht="14.25">
      <c r="A30" s="179"/>
      <c r="C30" s="336" t="s">
        <v>162</v>
      </c>
      <c r="E30" s="193"/>
      <c r="F30" s="270"/>
      <c r="G30" s="183"/>
      <c r="H30" s="184"/>
      <c r="I30" s="12"/>
    </row>
    <row r="31" spans="1:9" ht="14.25">
      <c r="A31" s="169"/>
      <c r="C31" s="337" t="s">
        <v>163</v>
      </c>
      <c r="E31" s="270"/>
      <c r="F31" s="182"/>
      <c r="G31" s="183"/>
      <c r="H31" s="184"/>
      <c r="I31" s="12"/>
    </row>
    <row r="32" spans="1:9" ht="12.75">
      <c r="A32" s="169"/>
      <c r="B32" s="170"/>
      <c r="C32" s="10"/>
      <c r="D32" s="171"/>
      <c r="E32" s="181"/>
      <c r="F32" s="182"/>
      <c r="G32" s="173"/>
      <c r="H32" s="174"/>
      <c r="I32" s="173"/>
    </row>
    <row r="33" spans="1:9" ht="15">
      <c r="A33" s="172"/>
      <c r="B33" s="170"/>
      <c r="C33" s="210"/>
      <c r="D33" s="171"/>
      <c r="E33" s="181"/>
      <c r="F33" s="188"/>
      <c r="G33" s="175"/>
      <c r="H33" s="176"/>
      <c r="I33" s="177"/>
    </row>
    <row r="34" spans="1:9" ht="12.75">
      <c r="A34" s="11"/>
      <c r="B34" s="185"/>
      <c r="C34" s="186"/>
      <c r="D34" s="186"/>
      <c r="E34" s="187"/>
      <c r="F34" s="206"/>
      <c r="G34" s="175"/>
      <c r="H34" s="176"/>
      <c r="I34" s="177"/>
    </row>
    <row r="35" spans="1:9" ht="12.75">
      <c r="A35" s="11"/>
      <c r="B35" s="179"/>
      <c r="C35" s="205"/>
      <c r="D35" s="190"/>
      <c r="E35" s="193"/>
      <c r="F35" s="206"/>
      <c r="G35" s="175"/>
      <c r="H35" s="176"/>
      <c r="I35" s="177"/>
    </row>
    <row r="36" spans="1:9" ht="12.75">
      <c r="A36" s="11"/>
      <c r="B36" s="179"/>
      <c r="C36" s="207"/>
      <c r="D36" s="190"/>
      <c r="E36" s="193"/>
      <c r="F36" s="206"/>
      <c r="G36" s="175"/>
      <c r="H36" s="176"/>
      <c r="I36" s="177"/>
    </row>
    <row r="37" spans="1:9" ht="15">
      <c r="A37" s="11"/>
      <c r="B37" s="179"/>
      <c r="C37" s="207"/>
      <c r="D37" s="190"/>
      <c r="E37" s="193"/>
      <c r="F37" s="206"/>
      <c r="G37" s="208"/>
      <c r="H37" s="209"/>
      <c r="I37" s="209"/>
    </row>
    <row r="38" spans="1:9" ht="14.25">
      <c r="A38" s="179"/>
      <c r="B38" s="179"/>
      <c r="C38" s="207"/>
      <c r="D38" s="190"/>
      <c r="E38" s="193"/>
      <c r="F38" s="270"/>
      <c r="G38" s="183"/>
      <c r="H38" s="184"/>
      <c r="I38" s="12"/>
    </row>
    <row r="39" spans="1:9" ht="14.25">
      <c r="A39" s="169"/>
      <c r="B39" s="170"/>
      <c r="C39" s="270"/>
      <c r="D39" s="270"/>
      <c r="E39" s="270"/>
      <c r="F39" s="182"/>
      <c r="G39" s="183"/>
      <c r="H39" s="184"/>
      <c r="I39" s="12"/>
    </row>
    <row r="40" spans="1:9" ht="12.75">
      <c r="A40" s="169"/>
      <c r="B40" s="170"/>
      <c r="C40" s="10"/>
      <c r="D40" s="171"/>
      <c r="E40" s="181"/>
      <c r="F40" s="182"/>
      <c r="G40" s="173"/>
      <c r="H40" s="174"/>
      <c r="I40" s="173"/>
    </row>
    <row r="41" spans="1:9" ht="15">
      <c r="A41" s="172"/>
      <c r="B41" s="170"/>
      <c r="C41" s="204"/>
      <c r="D41" s="171"/>
      <c r="E41" s="181"/>
      <c r="F41" s="188"/>
      <c r="G41" s="175"/>
      <c r="H41" s="176"/>
      <c r="I41" s="177"/>
    </row>
    <row r="42" spans="1:9" ht="12.75">
      <c r="A42" s="11"/>
      <c r="B42" s="185"/>
      <c r="C42" s="186"/>
      <c r="D42" s="186"/>
      <c r="E42" s="187"/>
      <c r="F42" s="195"/>
      <c r="G42" s="175"/>
      <c r="H42" s="176"/>
      <c r="I42" s="177"/>
    </row>
    <row r="43" spans="1:9" ht="12.75">
      <c r="A43" s="11"/>
      <c r="B43" s="179"/>
      <c r="C43" s="194"/>
      <c r="D43" s="190"/>
      <c r="E43" s="193"/>
      <c r="F43" s="195"/>
      <c r="G43" s="175"/>
      <c r="H43" s="176"/>
      <c r="I43" s="177"/>
    </row>
    <row r="44" spans="1:9" ht="15">
      <c r="A44" s="11"/>
      <c r="B44" s="179"/>
      <c r="C44" s="194"/>
      <c r="D44" s="190"/>
      <c r="E44" s="193"/>
      <c r="F44" s="195"/>
      <c r="G44" s="211"/>
      <c r="H44" s="212"/>
      <c r="I44" s="209"/>
    </row>
    <row r="45" spans="1:9" ht="14.25">
      <c r="A45" s="169"/>
      <c r="B45" s="179"/>
      <c r="C45" s="194"/>
      <c r="D45" s="190"/>
      <c r="E45" s="193"/>
      <c r="F45" s="270"/>
      <c r="G45" s="183"/>
      <c r="H45" s="184"/>
      <c r="I45" s="12"/>
    </row>
    <row r="46" spans="1:9" ht="14.25">
      <c r="A46" s="169"/>
      <c r="B46" s="170"/>
      <c r="C46" s="270"/>
      <c r="D46" s="270"/>
      <c r="E46" s="270"/>
      <c r="F46" s="182"/>
      <c r="G46" s="183"/>
      <c r="H46" s="184"/>
      <c r="I46" s="12"/>
    </row>
    <row r="47" spans="1:9" ht="12.75">
      <c r="A47" s="169"/>
      <c r="B47" s="170"/>
      <c r="C47" s="10"/>
      <c r="D47" s="171"/>
      <c r="E47" s="181"/>
      <c r="F47" s="182"/>
      <c r="G47" s="173"/>
      <c r="H47" s="174"/>
      <c r="I47" s="173"/>
    </row>
    <row r="48" spans="1:9" ht="15">
      <c r="A48" s="172"/>
      <c r="B48" s="170"/>
      <c r="C48" s="204"/>
      <c r="D48" s="171"/>
      <c r="E48" s="181"/>
      <c r="F48" s="188"/>
      <c r="G48" s="175"/>
      <c r="H48" s="176"/>
      <c r="I48" s="177"/>
    </row>
    <row r="49" spans="1:9" ht="12.75">
      <c r="A49" s="11"/>
      <c r="B49" s="185"/>
      <c r="C49" s="186"/>
      <c r="D49" s="186"/>
      <c r="E49" s="187"/>
      <c r="F49" s="177"/>
      <c r="G49" s="175"/>
      <c r="H49" s="176"/>
      <c r="I49" s="177"/>
    </row>
    <row r="50" spans="1:9" ht="12.75">
      <c r="A50" s="11"/>
      <c r="B50" s="179"/>
      <c r="C50" s="189"/>
      <c r="D50" s="190"/>
      <c r="E50" s="191"/>
      <c r="F50" s="177"/>
      <c r="G50" s="175"/>
      <c r="H50" s="176"/>
      <c r="I50" s="177"/>
    </row>
    <row r="51" spans="1:9" ht="12.75">
      <c r="A51" s="11"/>
      <c r="B51" s="179"/>
      <c r="C51" s="189"/>
      <c r="D51" s="190"/>
      <c r="E51" s="191"/>
      <c r="F51" s="177"/>
      <c r="G51" s="175"/>
      <c r="H51" s="176"/>
      <c r="I51" s="177"/>
    </row>
    <row r="52" spans="1:9" ht="12.75">
      <c r="A52" s="11"/>
      <c r="B52" s="179"/>
      <c r="C52" s="189"/>
      <c r="D52" s="190"/>
      <c r="E52" s="191"/>
      <c r="F52" s="177"/>
      <c r="G52" s="175"/>
      <c r="H52" s="176"/>
      <c r="I52" s="177"/>
    </row>
    <row r="53" spans="1:9" ht="12.75">
      <c r="A53" s="11"/>
      <c r="B53" s="179"/>
      <c r="C53" s="196"/>
      <c r="D53" s="190"/>
      <c r="E53" s="193"/>
      <c r="F53" s="177"/>
      <c r="G53" s="175"/>
      <c r="H53" s="176"/>
      <c r="I53" s="177"/>
    </row>
    <row r="54" spans="1:9" ht="12.75">
      <c r="A54" s="11"/>
      <c r="B54" s="179"/>
      <c r="C54" s="196"/>
      <c r="D54" s="190"/>
      <c r="E54" s="193"/>
      <c r="F54" s="206"/>
      <c r="G54" s="175"/>
      <c r="H54" s="176"/>
      <c r="I54" s="177"/>
    </row>
    <row r="55" spans="1:9" ht="12.75">
      <c r="A55" s="11"/>
      <c r="B55" s="179"/>
      <c r="C55" s="205"/>
      <c r="D55" s="190"/>
      <c r="E55" s="193"/>
      <c r="F55" s="206"/>
      <c r="G55" s="175"/>
      <c r="H55" s="176"/>
      <c r="I55" s="177"/>
    </row>
    <row r="56" spans="1:9" ht="12.75">
      <c r="A56" s="11"/>
      <c r="B56" s="179"/>
      <c r="C56" s="205"/>
      <c r="D56" s="190"/>
      <c r="E56" s="193"/>
      <c r="F56" s="206"/>
      <c r="G56" s="175"/>
      <c r="H56" s="176"/>
      <c r="I56" s="177"/>
    </row>
    <row r="57" spans="1:9" ht="12.75">
      <c r="A57" s="11"/>
      <c r="B57" s="179"/>
      <c r="C57" s="205"/>
      <c r="D57" s="190"/>
      <c r="E57" s="193"/>
      <c r="F57" s="197"/>
      <c r="G57" s="175"/>
      <c r="H57" s="176"/>
      <c r="I57" s="177"/>
    </row>
    <row r="58" spans="1:9" ht="15">
      <c r="A58" s="11"/>
      <c r="B58" s="179"/>
      <c r="C58" s="194"/>
      <c r="D58" s="190"/>
      <c r="E58" s="193"/>
      <c r="F58" s="197"/>
      <c r="G58" s="218"/>
      <c r="H58" s="219"/>
      <c r="I58" s="219"/>
    </row>
    <row r="59" spans="1:9" ht="12.75">
      <c r="A59" s="179"/>
      <c r="B59" s="179"/>
      <c r="C59" s="198"/>
      <c r="D59" s="190"/>
      <c r="E59" s="193"/>
      <c r="F59" s="217"/>
      <c r="G59" s="183"/>
      <c r="H59" s="184"/>
      <c r="I59" s="12"/>
    </row>
    <row r="60" spans="1:9" ht="15">
      <c r="A60" s="169"/>
      <c r="B60" s="213"/>
      <c r="C60" s="214"/>
      <c r="D60" s="215"/>
      <c r="E60" s="216"/>
      <c r="F60" s="182"/>
      <c r="G60" s="183"/>
      <c r="H60" s="184"/>
      <c r="I60" s="12"/>
    </row>
    <row r="61" spans="1:9" ht="15">
      <c r="A61" s="169"/>
      <c r="B61" s="287"/>
      <c r="C61" s="287"/>
      <c r="D61" s="171"/>
      <c r="E61" s="181"/>
      <c r="F61" s="269"/>
      <c r="G61" s="183"/>
      <c r="H61" s="184"/>
      <c r="I61" s="12"/>
    </row>
    <row r="62" spans="1:9" ht="15">
      <c r="A62" s="169"/>
      <c r="B62" s="220"/>
      <c r="C62" s="221"/>
      <c r="D62" s="269"/>
      <c r="E62" s="269"/>
      <c r="F62" s="199"/>
      <c r="G62" s="183"/>
      <c r="H62" s="184"/>
      <c r="I62" s="222"/>
    </row>
    <row r="63" spans="1:9" ht="15">
      <c r="A63" s="169"/>
      <c r="B63" s="178"/>
      <c r="C63" s="10"/>
      <c r="D63" s="199"/>
      <c r="E63" s="199"/>
      <c r="F63" s="199"/>
      <c r="G63" s="183"/>
      <c r="H63" s="184"/>
      <c r="I63" s="222"/>
    </row>
    <row r="64" spans="1:9" ht="15">
      <c r="A64" s="169"/>
      <c r="B64" s="178"/>
      <c r="C64" s="10"/>
      <c r="D64" s="199"/>
      <c r="E64" s="199"/>
      <c r="F64" s="200"/>
      <c r="G64" s="183"/>
      <c r="H64" s="184"/>
      <c r="I64" s="222"/>
    </row>
    <row r="65" spans="1:9" ht="15">
      <c r="A65" s="169"/>
      <c r="B65" s="178"/>
      <c r="C65" s="10"/>
      <c r="D65" s="199"/>
      <c r="E65" s="200"/>
      <c r="F65" s="200"/>
      <c r="G65" s="183"/>
      <c r="H65" s="184"/>
      <c r="I65" s="12"/>
    </row>
    <row r="66" spans="1:9" ht="15">
      <c r="A66" s="169"/>
      <c r="B66" s="178"/>
      <c r="C66" s="223"/>
      <c r="D66" s="199"/>
      <c r="E66" s="200"/>
      <c r="F66" s="201"/>
      <c r="G66" s="183"/>
      <c r="H66" s="184"/>
      <c r="I66" s="12"/>
    </row>
    <row r="67" spans="1:9" ht="15">
      <c r="A67" s="169"/>
      <c r="B67" s="178"/>
      <c r="C67" s="223"/>
      <c r="D67" s="201"/>
      <c r="E67" s="201"/>
      <c r="F67" s="201"/>
      <c r="G67" s="224"/>
      <c r="H67" s="224"/>
      <c r="I67" s="224"/>
    </row>
    <row r="68" spans="1:9" ht="15.75">
      <c r="A68" s="224"/>
      <c r="B68" s="202"/>
      <c r="C68" s="203"/>
      <c r="D68" s="201"/>
      <c r="E68" s="201"/>
      <c r="F68" s="224"/>
      <c r="G68" s="225"/>
      <c r="H68" s="225"/>
      <c r="I68" s="225"/>
    </row>
    <row r="69" spans="1:9" ht="12.75">
      <c r="A69" s="225"/>
      <c r="B69" s="224"/>
      <c r="C69" s="224"/>
      <c r="D69" s="224"/>
      <c r="E69" s="224"/>
      <c r="F69" s="225"/>
      <c r="G69" s="225"/>
      <c r="H69" s="225"/>
      <c r="I69" s="225"/>
    </row>
    <row r="70" spans="1:6" ht="12.75">
      <c r="A70" s="225"/>
      <c r="B70" s="225"/>
      <c r="C70" s="225"/>
      <c r="D70" s="225"/>
      <c r="E70" s="225"/>
      <c r="F70" s="225"/>
    </row>
    <row r="71" spans="2:5" ht="12.75">
      <c r="B71" s="225"/>
      <c r="C71" s="225"/>
      <c r="D71" s="225"/>
      <c r="E71" s="225"/>
    </row>
  </sheetData>
  <sheetProtection/>
  <mergeCells count="13">
    <mergeCell ref="H19:I19"/>
    <mergeCell ref="D15:F15"/>
    <mergeCell ref="D16:F16"/>
    <mergeCell ref="D18:F18"/>
    <mergeCell ref="D19:F19"/>
    <mergeCell ref="D17:F17"/>
    <mergeCell ref="D20:F20"/>
    <mergeCell ref="A10:A11"/>
    <mergeCell ref="A15:A16"/>
    <mergeCell ref="A9:F9"/>
    <mergeCell ref="A14:F14"/>
    <mergeCell ref="B61:C61"/>
    <mergeCell ref="C29:E29"/>
  </mergeCells>
  <printOptions/>
  <pageMargins left="0.7" right="0.7" top="0.787401575" bottom="0.787401575" header="0.3" footer="0.3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9">
      <selection activeCell="D42" sqref="D42:F42"/>
    </sheetView>
  </sheetViews>
  <sheetFormatPr defaultColWidth="9.140625" defaultRowHeight="12.75"/>
  <cols>
    <col min="1" max="1" width="10.7109375" style="266" customWidth="1"/>
    <col min="2" max="2" width="13.8515625" style="0" customWidth="1"/>
    <col min="3" max="3" width="67.28125" style="0" customWidth="1"/>
    <col min="4" max="4" width="4.7109375" style="0" customWidth="1"/>
    <col min="5" max="5" width="9.8515625" style="0" customWidth="1"/>
    <col min="6" max="6" width="11.7109375" style="0" customWidth="1"/>
    <col min="7" max="7" width="12.8515625" style="0" customWidth="1"/>
    <col min="8" max="8" width="14.8515625" style="0" customWidth="1"/>
    <col min="9" max="9" width="14.140625" style="0" customWidth="1"/>
  </cols>
  <sheetData>
    <row r="1" spans="1:9" ht="15">
      <c r="A1" s="233"/>
      <c r="B1" s="142"/>
      <c r="C1" s="150" t="s">
        <v>140</v>
      </c>
      <c r="D1" s="144"/>
      <c r="E1" s="144"/>
      <c r="F1" s="144"/>
      <c r="G1" s="144"/>
      <c r="H1" s="143"/>
      <c r="I1" s="143"/>
    </row>
    <row r="2" spans="1:9" ht="25.5">
      <c r="A2" s="233"/>
      <c r="B2" s="142"/>
      <c r="C2" s="151" t="s">
        <v>136</v>
      </c>
      <c r="D2" s="144"/>
      <c r="E2" s="144"/>
      <c r="F2" s="144"/>
      <c r="G2" s="144"/>
      <c r="H2" s="143"/>
      <c r="I2" s="143"/>
    </row>
    <row r="3" spans="1:9" ht="14.25">
      <c r="A3" s="233"/>
      <c r="B3" s="142"/>
      <c r="C3" s="152"/>
      <c r="D3" s="144"/>
      <c r="E3" s="144"/>
      <c r="F3" s="144"/>
      <c r="G3" s="144"/>
      <c r="H3" s="143"/>
      <c r="I3" s="143"/>
    </row>
    <row r="4" spans="1:9" ht="25.5">
      <c r="A4" s="233"/>
      <c r="B4" s="142"/>
      <c r="C4" s="151" t="s">
        <v>137</v>
      </c>
      <c r="D4" s="144"/>
      <c r="E4" s="144"/>
      <c r="F4" s="144"/>
      <c r="G4" s="144"/>
      <c r="H4" s="143"/>
      <c r="I4" s="143"/>
    </row>
    <row r="5" spans="1:9" ht="14.25">
      <c r="A5" s="233"/>
      <c r="B5" s="142"/>
      <c r="C5" s="248" t="s">
        <v>150</v>
      </c>
      <c r="D5" s="144"/>
      <c r="E5" s="144"/>
      <c r="F5" s="144"/>
      <c r="G5" s="144"/>
      <c r="H5" s="143"/>
      <c r="I5" s="143"/>
    </row>
    <row r="6" spans="1:9" ht="14.25">
      <c r="A6" s="233"/>
      <c r="B6" s="142"/>
      <c r="C6" s="249" t="s">
        <v>151</v>
      </c>
      <c r="D6" s="144"/>
      <c r="E6" s="144"/>
      <c r="F6" s="144"/>
      <c r="G6" s="144"/>
      <c r="H6" s="143"/>
      <c r="I6" s="143"/>
    </row>
    <row r="7" spans="1:9" ht="14.25">
      <c r="A7" s="233"/>
      <c r="B7" s="142"/>
      <c r="C7" s="250" t="s">
        <v>152</v>
      </c>
      <c r="D7" s="144"/>
      <c r="E7" s="144"/>
      <c r="F7" s="144"/>
      <c r="G7" s="144"/>
      <c r="H7" s="143"/>
      <c r="I7" s="143"/>
    </row>
    <row r="8" spans="1:9" ht="14.25">
      <c r="A8" s="233"/>
      <c r="B8" s="142"/>
      <c r="C8" s="153"/>
      <c r="D8" s="144"/>
      <c r="E8" s="144"/>
      <c r="F8" s="144"/>
      <c r="G8" s="144"/>
      <c r="H8" s="143"/>
      <c r="I8" s="143"/>
    </row>
    <row r="9" spans="1:9" ht="15" customHeight="1" thickBot="1">
      <c r="A9" s="283" t="s">
        <v>149</v>
      </c>
      <c r="B9" s="283"/>
      <c r="C9" s="283"/>
      <c r="D9" s="283"/>
      <c r="E9" s="283"/>
      <c r="F9" s="283"/>
      <c r="G9" s="145"/>
      <c r="H9" s="143"/>
      <c r="I9" s="143"/>
    </row>
    <row r="10" spans="1:9" ht="28.5">
      <c r="A10" s="279" t="s">
        <v>147</v>
      </c>
      <c r="B10" s="244"/>
      <c r="C10" s="245" t="s">
        <v>155</v>
      </c>
      <c r="D10" s="146"/>
      <c r="E10" s="146"/>
      <c r="F10" s="146"/>
      <c r="G10" s="146"/>
      <c r="H10" s="146"/>
      <c r="I10" s="146"/>
    </row>
    <row r="11" spans="1:9" ht="43.5" thickBot="1">
      <c r="A11" s="280"/>
      <c r="B11" s="235"/>
      <c r="C11" s="236" t="s">
        <v>156</v>
      </c>
      <c r="D11" s="146"/>
      <c r="E11" s="146"/>
      <c r="F11" s="146"/>
      <c r="G11" s="146"/>
      <c r="H11" s="146"/>
      <c r="I11" s="146"/>
    </row>
    <row r="12" spans="1:9" ht="13.5" thickBot="1">
      <c r="A12" s="1"/>
      <c r="B12" s="2"/>
      <c r="C12" s="3"/>
      <c r="D12" s="4"/>
      <c r="E12" s="5"/>
      <c r="F12" s="6"/>
      <c r="G12" s="7"/>
      <c r="H12" s="8"/>
      <c r="I12" s="9"/>
    </row>
    <row r="13" spans="1:9" ht="15.75" thickBot="1">
      <c r="A13" s="35"/>
      <c r="B13" s="43"/>
      <c r="C13" s="44" t="s">
        <v>86</v>
      </c>
      <c r="D13" s="299"/>
      <c r="E13" s="300"/>
      <c r="F13" s="300"/>
      <c r="G13" s="300"/>
      <c r="H13" s="300"/>
      <c r="I13" s="301"/>
    </row>
    <row r="14" spans="1:9" ht="25.5" thickBot="1" thickTop="1">
      <c r="A14" s="36" t="s">
        <v>0</v>
      </c>
      <c r="B14" s="60" t="s">
        <v>87</v>
      </c>
      <c r="C14" s="61" t="s">
        <v>1</v>
      </c>
      <c r="D14" s="61" t="s">
        <v>2</v>
      </c>
      <c r="E14" s="62" t="s">
        <v>3</v>
      </c>
      <c r="F14" s="63" t="s">
        <v>4</v>
      </c>
      <c r="G14" s="64" t="s">
        <v>5</v>
      </c>
      <c r="H14" s="65" t="s">
        <v>146</v>
      </c>
      <c r="I14" s="66" t="s">
        <v>145</v>
      </c>
    </row>
    <row r="15" spans="1:9" ht="13.5" thickTop="1">
      <c r="A15" s="264" t="s">
        <v>88</v>
      </c>
      <c r="B15" s="52" t="s">
        <v>6</v>
      </c>
      <c r="C15" s="53" t="s">
        <v>7</v>
      </c>
      <c r="D15" s="54" t="s">
        <v>8</v>
      </c>
      <c r="E15" s="55">
        <v>1</v>
      </c>
      <c r="F15" s="56">
        <v>0</v>
      </c>
      <c r="G15" s="57">
        <f>ABS(E15)*ABS(F15)</f>
        <v>0</v>
      </c>
      <c r="H15" s="58">
        <v>15</v>
      </c>
      <c r="I15" s="59">
        <f>G15*1.15</f>
        <v>0</v>
      </c>
    </row>
    <row r="16" spans="1:9" ht="12.75">
      <c r="A16" s="264" t="s">
        <v>89</v>
      </c>
      <c r="B16" s="40" t="s">
        <v>12</v>
      </c>
      <c r="C16" s="27" t="s">
        <v>13</v>
      </c>
      <c r="D16" s="15" t="s">
        <v>8</v>
      </c>
      <c r="E16" s="18">
        <v>1</v>
      </c>
      <c r="F16" s="19">
        <v>0</v>
      </c>
      <c r="G16" s="57">
        <f>ABS(E16)*ABS(F16)</f>
        <v>0</v>
      </c>
      <c r="H16" s="58">
        <v>15</v>
      </c>
      <c r="I16" s="59">
        <f>G16*1.15</f>
        <v>0</v>
      </c>
    </row>
    <row r="17" spans="1:9" ht="12.75">
      <c r="A17" s="264" t="s">
        <v>92</v>
      </c>
      <c r="B17" s="40" t="s">
        <v>19</v>
      </c>
      <c r="C17" s="28" t="s">
        <v>20</v>
      </c>
      <c r="D17" s="15" t="s">
        <v>8</v>
      </c>
      <c r="E17" s="20">
        <v>1</v>
      </c>
      <c r="F17" s="21">
        <v>0</v>
      </c>
      <c r="G17" s="57">
        <f>ABS(E17)*ABS(F17)</f>
        <v>0</v>
      </c>
      <c r="H17" s="58">
        <v>15</v>
      </c>
      <c r="I17" s="59">
        <f>G17*1.15</f>
        <v>0</v>
      </c>
    </row>
    <row r="18" spans="1:9" ht="13.5" thickBot="1">
      <c r="A18" s="264" t="s">
        <v>93</v>
      </c>
      <c r="B18" s="262" t="s">
        <v>41</v>
      </c>
      <c r="C18" s="140" t="s">
        <v>42</v>
      </c>
      <c r="D18" s="91" t="s">
        <v>8</v>
      </c>
      <c r="E18" s="92">
        <v>2</v>
      </c>
      <c r="F18" s="117">
        <v>0</v>
      </c>
      <c r="G18" s="94">
        <f>ABS(E18)*ABS(F18)</f>
        <v>0</v>
      </c>
      <c r="H18" s="95">
        <v>15</v>
      </c>
      <c r="I18" s="263">
        <f>G18*1.15</f>
        <v>0</v>
      </c>
    </row>
    <row r="19" spans="1:9" ht="16.5" thickBot="1" thickTop="1">
      <c r="A19" s="37"/>
      <c r="B19" s="254"/>
      <c r="C19" s="255" t="s">
        <v>82</v>
      </c>
      <c r="D19" s="256"/>
      <c r="E19" s="257"/>
      <c r="F19" s="258"/>
      <c r="G19" s="259">
        <f>SUM(G15:G18)</f>
        <v>0</v>
      </c>
      <c r="H19" s="260"/>
      <c r="I19" s="261">
        <f>SUM(I15:I18)</f>
        <v>0</v>
      </c>
    </row>
    <row r="20" spans="1:9" ht="14.25" thickBot="1" thickTop="1">
      <c r="A20" s="265"/>
      <c r="B20" s="167"/>
      <c r="C20" s="302" t="s">
        <v>131</v>
      </c>
      <c r="D20" s="303"/>
      <c r="E20" s="303"/>
      <c r="F20" s="304"/>
      <c r="G20" s="168">
        <f>G15+G16+G17+G18</f>
        <v>0</v>
      </c>
      <c r="H20" s="305"/>
      <c r="I20" s="306"/>
    </row>
    <row r="21" spans="1:9" ht="13.5" thickBot="1">
      <c r="A21" s="265"/>
      <c r="B21" s="312"/>
      <c r="C21" s="312"/>
      <c r="D21" s="312"/>
      <c r="E21" s="312"/>
      <c r="F21" s="312"/>
      <c r="G21" s="312"/>
      <c r="H21" s="312"/>
      <c r="I21" s="312"/>
    </row>
    <row r="22" spans="1:9" ht="15">
      <c r="A22" s="265"/>
      <c r="B22" s="67"/>
      <c r="C22" s="68" t="s">
        <v>94</v>
      </c>
      <c r="D22" s="313"/>
      <c r="E22" s="314"/>
      <c r="F22" s="314"/>
      <c r="G22" s="314"/>
      <c r="H22" s="314"/>
      <c r="I22" s="315"/>
    </row>
    <row r="23" spans="1:9" ht="24.75" thickBot="1">
      <c r="A23" s="36" t="s">
        <v>0</v>
      </c>
      <c r="B23" s="75" t="s">
        <v>87</v>
      </c>
      <c r="C23" s="76" t="s">
        <v>1</v>
      </c>
      <c r="D23" s="76" t="s">
        <v>2</v>
      </c>
      <c r="E23" s="77" t="s">
        <v>3</v>
      </c>
      <c r="F23" s="78" t="s">
        <v>4</v>
      </c>
      <c r="G23" s="79" t="s">
        <v>5</v>
      </c>
      <c r="H23" s="80" t="s">
        <v>146</v>
      </c>
      <c r="I23" s="81" t="s">
        <v>145</v>
      </c>
    </row>
    <row r="24" spans="1:9" ht="13.5" thickTop="1">
      <c r="A24" s="264" t="s">
        <v>95</v>
      </c>
      <c r="B24" s="71" t="s">
        <v>11</v>
      </c>
      <c r="C24" s="72" t="s">
        <v>83</v>
      </c>
      <c r="D24" s="54" t="s">
        <v>8</v>
      </c>
      <c r="E24" s="73">
        <v>26</v>
      </c>
      <c r="F24" s="74">
        <v>0</v>
      </c>
      <c r="G24" s="57">
        <f>ABS(E24)*ABS(F24)</f>
        <v>0</v>
      </c>
      <c r="H24" s="58">
        <v>15</v>
      </c>
      <c r="I24" s="59">
        <f>G24*1.15</f>
        <v>0</v>
      </c>
    </row>
    <row r="25" spans="1:9" ht="12.75">
      <c r="A25" s="264" t="s">
        <v>96</v>
      </c>
      <c r="B25" s="69" t="s">
        <v>18</v>
      </c>
      <c r="C25" s="29" t="s">
        <v>141</v>
      </c>
      <c r="D25" s="15" t="s">
        <v>8</v>
      </c>
      <c r="E25" s="20">
        <v>26</v>
      </c>
      <c r="F25" s="21">
        <v>0</v>
      </c>
      <c r="G25" s="57">
        <f>ABS(E25)*ABS(F25)</f>
        <v>0</v>
      </c>
      <c r="H25" s="17">
        <v>15</v>
      </c>
      <c r="I25" s="59">
        <f>G25*1.15</f>
        <v>0</v>
      </c>
    </row>
    <row r="26" spans="1:9" ht="13.5" thickBot="1">
      <c r="A26" s="264" t="s">
        <v>97</v>
      </c>
      <c r="B26" s="89" t="s">
        <v>35</v>
      </c>
      <c r="C26" s="90" t="s">
        <v>36</v>
      </c>
      <c r="D26" s="91" t="s">
        <v>8</v>
      </c>
      <c r="E26" s="92">
        <v>26</v>
      </c>
      <c r="F26" s="93">
        <v>0</v>
      </c>
      <c r="G26" s="94">
        <f>ABS(E26)*ABS(F26)</f>
        <v>0</v>
      </c>
      <c r="H26" s="95">
        <v>15</v>
      </c>
      <c r="I26" s="263">
        <f>G26*1.15</f>
        <v>0</v>
      </c>
    </row>
    <row r="27" spans="1:9" ht="16.5" thickBot="1" thickTop="1">
      <c r="A27" s="37"/>
      <c r="B27" s="85"/>
      <c r="C27" s="316" t="s">
        <v>84</v>
      </c>
      <c r="D27" s="317"/>
      <c r="E27" s="317"/>
      <c r="F27" s="318"/>
      <c r="G27" s="86">
        <f>SUM(G24:G26)</f>
        <v>0</v>
      </c>
      <c r="H27" s="87"/>
      <c r="I27" s="88">
        <f>SUM(I24:I26)</f>
        <v>0</v>
      </c>
    </row>
    <row r="28" spans="1:9" ht="13.5" thickBot="1">
      <c r="A28" s="14"/>
      <c r="B28" s="319"/>
      <c r="C28" s="320"/>
      <c r="D28" s="320"/>
      <c r="E28" s="320"/>
      <c r="F28" s="320"/>
      <c r="G28" s="320"/>
      <c r="H28" s="320"/>
      <c r="I28" s="321"/>
    </row>
    <row r="29" spans="1:9" ht="15">
      <c r="A29" s="35"/>
      <c r="B29" s="38"/>
      <c r="C29" s="39" t="s">
        <v>98</v>
      </c>
      <c r="D29" s="105"/>
      <c r="E29" s="106"/>
      <c r="F29" s="107"/>
      <c r="G29" s="108"/>
      <c r="H29" s="109"/>
      <c r="I29" s="110"/>
    </row>
    <row r="30" spans="1:9" ht="24.75" thickBot="1">
      <c r="A30" s="36" t="s">
        <v>0</v>
      </c>
      <c r="B30" s="75" t="s">
        <v>87</v>
      </c>
      <c r="C30" s="76" t="s">
        <v>1</v>
      </c>
      <c r="D30" s="76" t="s">
        <v>2</v>
      </c>
      <c r="E30" s="77" t="s">
        <v>3</v>
      </c>
      <c r="F30" s="78" t="s">
        <v>4</v>
      </c>
      <c r="G30" s="79" t="s">
        <v>5</v>
      </c>
      <c r="H30" s="80" t="s">
        <v>146</v>
      </c>
      <c r="I30" s="81" t="s">
        <v>145</v>
      </c>
    </row>
    <row r="31" spans="1:9" ht="13.5" thickTop="1">
      <c r="A31" s="264" t="s">
        <v>99</v>
      </c>
      <c r="B31" s="71" t="s">
        <v>61</v>
      </c>
      <c r="C31" s="82" t="s">
        <v>62</v>
      </c>
      <c r="D31" s="54" t="s">
        <v>8</v>
      </c>
      <c r="E31" s="83">
        <v>20</v>
      </c>
      <c r="F31" s="84">
        <v>0</v>
      </c>
      <c r="G31" s="57">
        <f>ABS(E31)*ABS(F31)</f>
        <v>0</v>
      </c>
      <c r="H31" s="58">
        <v>15</v>
      </c>
      <c r="I31" s="59">
        <f>G31*1.15</f>
        <v>0</v>
      </c>
    </row>
    <row r="32" spans="1:9" ht="12.75">
      <c r="A32" s="264" t="s">
        <v>100</v>
      </c>
      <c r="B32" s="69" t="s">
        <v>63</v>
      </c>
      <c r="C32" s="30" t="s">
        <v>64</v>
      </c>
      <c r="D32" s="15" t="s">
        <v>8</v>
      </c>
      <c r="E32" s="22">
        <v>4</v>
      </c>
      <c r="F32" s="25">
        <v>0</v>
      </c>
      <c r="G32" s="57">
        <f aca="true" t="shared" si="0" ref="G32:G37">ABS(E32)*ABS(F32)</f>
        <v>0</v>
      </c>
      <c r="H32" s="58">
        <v>15</v>
      </c>
      <c r="I32" s="59">
        <f aca="true" t="shared" si="1" ref="I32:I37">G32*1.15</f>
        <v>0</v>
      </c>
    </row>
    <row r="33" spans="1:9" ht="12.75">
      <c r="A33" s="264" t="s">
        <v>101</v>
      </c>
      <c r="B33" s="69" t="s">
        <v>65</v>
      </c>
      <c r="C33" s="30" t="s">
        <v>66</v>
      </c>
      <c r="D33" s="15" t="s">
        <v>8</v>
      </c>
      <c r="E33" s="22">
        <v>20</v>
      </c>
      <c r="F33" s="25">
        <v>0</v>
      </c>
      <c r="G33" s="57">
        <f t="shared" si="0"/>
        <v>0</v>
      </c>
      <c r="H33" s="58">
        <v>15</v>
      </c>
      <c r="I33" s="59">
        <f t="shared" si="1"/>
        <v>0</v>
      </c>
    </row>
    <row r="34" spans="1:9" ht="12.75">
      <c r="A34" s="264" t="s">
        <v>102</v>
      </c>
      <c r="B34" s="69" t="s">
        <v>67</v>
      </c>
      <c r="C34" s="30" t="s">
        <v>68</v>
      </c>
      <c r="D34" s="15" t="s">
        <v>8</v>
      </c>
      <c r="E34" s="22">
        <v>4</v>
      </c>
      <c r="F34" s="25">
        <v>0</v>
      </c>
      <c r="G34" s="57">
        <f t="shared" si="0"/>
        <v>0</v>
      </c>
      <c r="H34" s="58">
        <v>15</v>
      </c>
      <c r="I34" s="59">
        <f t="shared" si="1"/>
        <v>0</v>
      </c>
    </row>
    <row r="35" spans="1:9" ht="12.75">
      <c r="A35" s="264" t="s">
        <v>103</v>
      </c>
      <c r="B35" s="69" t="s">
        <v>69</v>
      </c>
      <c r="C35" s="30" t="s">
        <v>70</v>
      </c>
      <c r="D35" s="15" t="s">
        <v>8</v>
      </c>
      <c r="E35" s="22">
        <v>6</v>
      </c>
      <c r="F35" s="25">
        <v>0</v>
      </c>
      <c r="G35" s="57">
        <f t="shared" si="0"/>
        <v>0</v>
      </c>
      <c r="H35" s="58">
        <v>15</v>
      </c>
      <c r="I35" s="59">
        <f t="shared" si="1"/>
        <v>0</v>
      </c>
    </row>
    <row r="36" spans="1:9" ht="12.75">
      <c r="A36" s="264" t="s">
        <v>104</v>
      </c>
      <c r="B36" s="69" t="s">
        <v>71</v>
      </c>
      <c r="C36" s="30" t="s">
        <v>72</v>
      </c>
      <c r="D36" s="15" t="s">
        <v>8</v>
      </c>
      <c r="E36" s="22">
        <v>4</v>
      </c>
      <c r="F36" s="25">
        <v>0</v>
      </c>
      <c r="G36" s="57">
        <f t="shared" si="0"/>
        <v>0</v>
      </c>
      <c r="H36" s="58">
        <v>15</v>
      </c>
      <c r="I36" s="59">
        <f t="shared" si="1"/>
        <v>0</v>
      </c>
    </row>
    <row r="37" spans="1:9" ht="13.5" thickBot="1">
      <c r="A37" s="264" t="s">
        <v>105</v>
      </c>
      <c r="B37" s="89" t="s">
        <v>73</v>
      </c>
      <c r="C37" s="90" t="s">
        <v>74</v>
      </c>
      <c r="D37" s="91" t="s">
        <v>8</v>
      </c>
      <c r="E37" s="92">
        <v>24</v>
      </c>
      <c r="F37" s="96">
        <v>0</v>
      </c>
      <c r="G37" s="94">
        <f t="shared" si="0"/>
        <v>0</v>
      </c>
      <c r="H37" s="95">
        <v>15</v>
      </c>
      <c r="I37" s="263">
        <f t="shared" si="1"/>
        <v>0</v>
      </c>
    </row>
    <row r="38" spans="1:9" ht="16.5" thickBot="1" thickTop="1">
      <c r="A38" s="35"/>
      <c r="B38" s="85"/>
      <c r="C38" s="322" t="s">
        <v>81</v>
      </c>
      <c r="D38" s="323"/>
      <c r="E38" s="323"/>
      <c r="F38" s="324"/>
      <c r="G38" s="111">
        <f>SUM(G31:G37)</f>
        <v>0</v>
      </c>
      <c r="H38" s="112"/>
      <c r="I38" s="88">
        <f>SUM(I31:I37)</f>
        <v>0</v>
      </c>
    </row>
    <row r="39" spans="1:9" ht="13.5" thickBot="1">
      <c r="A39" s="35"/>
      <c r="B39" s="325"/>
      <c r="C39" s="320"/>
      <c r="D39" s="320"/>
      <c r="E39" s="320"/>
      <c r="F39" s="320"/>
      <c r="G39" s="320"/>
      <c r="H39" s="320"/>
      <c r="I39" s="326"/>
    </row>
    <row r="40" spans="1:9" ht="13.5" thickBot="1">
      <c r="A40" s="1"/>
      <c r="B40" s="309" t="s">
        <v>138</v>
      </c>
      <c r="C40" s="309"/>
      <c r="D40" s="4"/>
      <c r="E40" s="5"/>
      <c r="F40" s="6"/>
      <c r="G40" s="7"/>
      <c r="H40" s="8"/>
      <c r="I40" s="9"/>
    </row>
    <row r="41" spans="1:9" ht="24">
      <c r="A41" s="279" t="s">
        <v>147</v>
      </c>
      <c r="B41" s="234"/>
      <c r="C41" s="227" t="s">
        <v>153</v>
      </c>
      <c r="D41" s="310">
        <f>G20</f>
        <v>0</v>
      </c>
      <c r="E41" s="310"/>
      <c r="F41" s="311"/>
      <c r="G41" s="7"/>
      <c r="H41" s="8"/>
      <c r="I41" s="9"/>
    </row>
    <row r="42" spans="1:9" ht="24.75" thickBot="1">
      <c r="A42" s="280"/>
      <c r="B42" s="235"/>
      <c r="C42" s="241" t="s">
        <v>129</v>
      </c>
      <c r="D42" s="291">
        <f>G27+G38</f>
        <v>0</v>
      </c>
      <c r="E42" s="291"/>
      <c r="F42" s="292"/>
      <c r="G42" s="7"/>
      <c r="H42" s="8"/>
      <c r="I42" s="9"/>
    </row>
    <row r="43" spans="1:9" ht="15">
      <c r="A43" s="1"/>
      <c r="B43" s="272" t="s">
        <v>139</v>
      </c>
      <c r="C43" s="273"/>
      <c r="D43" s="293">
        <f>SUM(D41:D42)</f>
        <v>0</v>
      </c>
      <c r="E43" s="293"/>
      <c r="F43" s="294"/>
      <c r="G43" s="7"/>
      <c r="H43" s="8"/>
      <c r="I43" s="9"/>
    </row>
    <row r="44" spans="1:9" ht="15.75" thickBot="1">
      <c r="A44" s="1"/>
      <c r="B44" s="229" t="s">
        <v>158</v>
      </c>
      <c r="C44" s="230"/>
      <c r="D44" s="277">
        <f>I19+I27+I38</f>
        <v>0</v>
      </c>
      <c r="E44" s="307"/>
      <c r="F44" s="308"/>
      <c r="G44" s="7"/>
      <c r="H44" s="8"/>
      <c r="I44" s="155"/>
    </row>
    <row r="45" spans="1:9" ht="15">
      <c r="A45" s="1"/>
      <c r="B45" s="154"/>
      <c r="C45" s="3"/>
      <c r="D45" s="156"/>
      <c r="E45" s="157"/>
      <c r="F45" s="157"/>
      <c r="G45" s="7"/>
      <c r="H45" s="8"/>
      <c r="I45" s="155"/>
    </row>
    <row r="46" spans="1:9" ht="15">
      <c r="A46" s="1"/>
      <c r="B46" s="154"/>
      <c r="C46" s="158" t="s">
        <v>142</v>
      </c>
      <c r="D46" s="156"/>
      <c r="E46" s="157"/>
      <c r="F46" s="157"/>
      <c r="G46" s="7"/>
      <c r="H46" s="8"/>
      <c r="I46" s="155"/>
    </row>
    <row r="47" spans="1:9" ht="128.25">
      <c r="A47" s="1"/>
      <c r="B47" s="154"/>
      <c r="C47" s="158" t="s">
        <v>143</v>
      </c>
      <c r="D47" s="147"/>
      <c r="E47" s="147"/>
      <c r="F47" s="147"/>
      <c r="G47" s="7"/>
      <c r="H47" s="8"/>
      <c r="I47" s="9"/>
    </row>
    <row r="48" spans="1:9" ht="15.75">
      <c r="A48" s="1"/>
      <c r="B48" s="149" t="s">
        <v>134</v>
      </c>
      <c r="C48" s="148" t="s">
        <v>135</v>
      </c>
      <c r="D48" s="147"/>
      <c r="E48" s="147"/>
      <c r="F48" s="147"/>
      <c r="G48" s="7"/>
      <c r="H48" s="8"/>
      <c r="I48" s="9"/>
    </row>
    <row r="49" spans="1:9" ht="15.75">
      <c r="A49" s="1"/>
      <c r="B49" s="149"/>
      <c r="C49" s="148"/>
      <c r="D49" s="147"/>
      <c r="E49" s="147"/>
      <c r="F49" s="147"/>
      <c r="G49" s="7"/>
      <c r="H49" s="8"/>
      <c r="I49" s="9"/>
    </row>
  </sheetData>
  <sheetProtection/>
  <mergeCells count="17">
    <mergeCell ref="D44:F44"/>
    <mergeCell ref="B40:C40"/>
    <mergeCell ref="D41:F41"/>
    <mergeCell ref="D42:F42"/>
    <mergeCell ref="B21:I21"/>
    <mergeCell ref="D22:I22"/>
    <mergeCell ref="C27:F27"/>
    <mergeCell ref="B28:I28"/>
    <mergeCell ref="C38:F38"/>
    <mergeCell ref="B39:I39"/>
    <mergeCell ref="D13:I13"/>
    <mergeCell ref="C20:F20"/>
    <mergeCell ref="H20:I20"/>
    <mergeCell ref="D43:F43"/>
    <mergeCell ref="A9:F9"/>
    <mergeCell ref="A10:A11"/>
    <mergeCell ref="A41:A42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44">
      <selection activeCell="D60" sqref="D60:F60"/>
    </sheetView>
  </sheetViews>
  <sheetFormatPr defaultColWidth="9.140625" defaultRowHeight="12.75"/>
  <cols>
    <col min="1" max="1" width="11.8515625" style="266" customWidth="1"/>
    <col min="2" max="2" width="13.8515625" style="0" customWidth="1"/>
    <col min="3" max="3" width="67.28125" style="0" customWidth="1"/>
    <col min="4" max="4" width="4.7109375" style="0" customWidth="1"/>
    <col min="5" max="5" width="9.8515625" style="0" customWidth="1"/>
    <col min="6" max="6" width="11.7109375" style="0" customWidth="1"/>
    <col min="7" max="7" width="12.8515625" style="0" customWidth="1"/>
    <col min="8" max="8" width="14.8515625" style="0" customWidth="1"/>
    <col min="9" max="9" width="14.140625" style="0" customWidth="1"/>
  </cols>
  <sheetData>
    <row r="1" spans="1:9" ht="15">
      <c r="A1" s="233"/>
      <c r="B1" s="142"/>
      <c r="C1" s="150" t="s">
        <v>140</v>
      </c>
      <c r="D1" s="144"/>
      <c r="E1" s="144"/>
      <c r="F1" s="144"/>
      <c r="G1" s="144"/>
      <c r="H1" s="143"/>
      <c r="I1" s="143"/>
    </row>
    <row r="2" spans="1:9" ht="25.5">
      <c r="A2" s="233"/>
      <c r="B2" s="142"/>
      <c r="C2" s="151" t="s">
        <v>136</v>
      </c>
      <c r="D2" s="144"/>
      <c r="E2" s="144"/>
      <c r="F2" s="144"/>
      <c r="G2" s="144"/>
      <c r="H2" s="143"/>
      <c r="I2" s="143"/>
    </row>
    <row r="3" spans="1:9" ht="14.25">
      <c r="A3" s="233"/>
      <c r="B3" s="142"/>
      <c r="C3" s="152"/>
      <c r="D3" s="144"/>
      <c r="E3" s="144"/>
      <c r="F3" s="144"/>
      <c r="G3" s="144"/>
      <c r="H3" s="143"/>
      <c r="I3" s="143"/>
    </row>
    <row r="4" spans="1:9" ht="25.5">
      <c r="A4" s="233"/>
      <c r="B4" s="142"/>
      <c r="C4" s="151" t="s">
        <v>137</v>
      </c>
      <c r="D4" s="144"/>
      <c r="E4" s="144"/>
      <c r="F4" s="144"/>
      <c r="G4" s="144"/>
      <c r="H4" s="143"/>
      <c r="I4" s="143"/>
    </row>
    <row r="5" spans="1:9" ht="14.25">
      <c r="A5" s="233"/>
      <c r="B5" s="142"/>
      <c r="C5" s="248" t="s">
        <v>150</v>
      </c>
      <c r="D5" s="144"/>
      <c r="E5" s="144"/>
      <c r="F5" s="144"/>
      <c r="G5" s="144"/>
      <c r="H5" s="143"/>
      <c r="I5" s="143"/>
    </row>
    <row r="6" spans="1:9" ht="14.25">
      <c r="A6" s="233"/>
      <c r="B6" s="142"/>
      <c r="C6" s="249" t="s">
        <v>151</v>
      </c>
      <c r="D6" s="144"/>
      <c r="E6" s="144"/>
      <c r="F6" s="144"/>
      <c r="G6" s="144"/>
      <c r="H6" s="143"/>
      <c r="I6" s="143"/>
    </row>
    <row r="7" spans="1:9" ht="14.25">
      <c r="A7" s="233"/>
      <c r="B7" s="142"/>
      <c r="C7" s="250" t="s">
        <v>152</v>
      </c>
      <c r="D7" s="144"/>
      <c r="E7" s="144"/>
      <c r="F7" s="144"/>
      <c r="G7" s="144"/>
      <c r="H7" s="143"/>
      <c r="I7" s="143"/>
    </row>
    <row r="8" spans="1:9" ht="14.25">
      <c r="A8" s="233"/>
      <c r="B8" s="142"/>
      <c r="C8" s="153"/>
      <c r="D8" s="144"/>
      <c r="E8" s="144"/>
      <c r="F8" s="144"/>
      <c r="G8" s="144"/>
      <c r="H8" s="143"/>
      <c r="I8" s="143"/>
    </row>
    <row r="9" spans="1:9" ht="15" customHeight="1" thickBot="1">
      <c r="A9" s="283" t="s">
        <v>149</v>
      </c>
      <c r="B9" s="283"/>
      <c r="C9" s="283"/>
      <c r="D9" s="283"/>
      <c r="E9" s="283"/>
      <c r="F9" s="283"/>
      <c r="G9" s="145"/>
      <c r="H9" s="143"/>
      <c r="I9" s="143"/>
    </row>
    <row r="10" spans="1:9" ht="29.25" thickBot="1">
      <c r="A10" s="247" t="s">
        <v>148</v>
      </c>
      <c r="B10" s="237" t="s">
        <v>157</v>
      </c>
      <c r="C10" s="238" t="s">
        <v>130</v>
      </c>
      <c r="D10" s="146"/>
      <c r="E10" s="146"/>
      <c r="F10" s="146"/>
      <c r="G10" s="146"/>
      <c r="H10" s="146"/>
      <c r="I10" s="146"/>
    </row>
    <row r="11" spans="1:9" ht="13.5" thickBot="1">
      <c r="A11" s="1"/>
      <c r="B11" s="2"/>
      <c r="C11" s="3"/>
      <c r="D11" s="4"/>
      <c r="E11" s="5"/>
      <c r="F11" s="6"/>
      <c r="G11" s="7"/>
      <c r="H11" s="8"/>
      <c r="I11" s="9"/>
    </row>
    <row r="12" spans="1:9" ht="15.75" thickBot="1">
      <c r="A12" s="35"/>
      <c r="B12" s="43"/>
      <c r="C12" s="44" t="s">
        <v>86</v>
      </c>
      <c r="D12" s="299"/>
      <c r="E12" s="300"/>
      <c r="F12" s="300"/>
      <c r="G12" s="300"/>
      <c r="H12" s="300"/>
      <c r="I12" s="301"/>
    </row>
    <row r="13" spans="1:9" ht="25.5" thickBot="1" thickTop="1">
      <c r="A13" s="36" t="s">
        <v>0</v>
      </c>
      <c r="B13" s="60" t="s">
        <v>87</v>
      </c>
      <c r="C13" s="61" t="s">
        <v>1</v>
      </c>
      <c r="D13" s="61" t="s">
        <v>2</v>
      </c>
      <c r="E13" s="62" t="s">
        <v>3</v>
      </c>
      <c r="F13" s="63" t="s">
        <v>4</v>
      </c>
      <c r="G13" s="64" t="s">
        <v>5</v>
      </c>
      <c r="H13" s="65" t="s">
        <v>146</v>
      </c>
      <c r="I13" s="66" t="s">
        <v>145</v>
      </c>
    </row>
    <row r="14" spans="1:9" ht="13.5" thickTop="1">
      <c r="A14" s="264" t="s">
        <v>90</v>
      </c>
      <c r="B14" s="41" t="s">
        <v>14</v>
      </c>
      <c r="C14" s="27" t="s">
        <v>15</v>
      </c>
      <c r="D14" s="15" t="s">
        <v>8</v>
      </c>
      <c r="E14" s="20">
        <v>1</v>
      </c>
      <c r="F14" s="19">
        <v>0</v>
      </c>
      <c r="G14" s="16">
        <f>ABS(E14)*ABS(F14)</f>
        <v>0</v>
      </c>
      <c r="H14" s="58">
        <v>15</v>
      </c>
      <c r="I14" s="59">
        <f>G14*1.15</f>
        <v>0</v>
      </c>
    </row>
    <row r="15" spans="1:9" ht="12.75">
      <c r="A15" s="264" t="s">
        <v>91</v>
      </c>
      <c r="B15" s="41" t="s">
        <v>16</v>
      </c>
      <c r="C15" s="27" t="s">
        <v>17</v>
      </c>
      <c r="D15" s="15" t="s">
        <v>8</v>
      </c>
      <c r="E15" s="20">
        <v>1</v>
      </c>
      <c r="F15" s="21">
        <v>0</v>
      </c>
      <c r="G15" s="16">
        <f>ABS(E15)*ABS(F15)</f>
        <v>0</v>
      </c>
      <c r="H15" s="58">
        <v>15</v>
      </c>
      <c r="I15" s="59">
        <f>G15*1.15</f>
        <v>0</v>
      </c>
    </row>
    <row r="16" spans="1:9" ht="15.75" thickBot="1">
      <c r="A16" s="37"/>
      <c r="B16" s="45"/>
      <c r="C16" s="46" t="s">
        <v>82</v>
      </c>
      <c r="D16" s="47"/>
      <c r="E16" s="48"/>
      <c r="F16" s="49"/>
      <c r="G16" s="70">
        <f>SUM(G14:G15)</f>
        <v>0</v>
      </c>
      <c r="H16" s="50"/>
      <c r="I16" s="51">
        <f>SUM(I14:I15)</f>
        <v>0</v>
      </c>
    </row>
    <row r="17" spans="1:9" ht="14.25" thickBot="1" thickTop="1">
      <c r="A17" s="265"/>
      <c r="B17" s="166"/>
      <c r="C17" s="302" t="s">
        <v>132</v>
      </c>
      <c r="D17" s="303"/>
      <c r="E17" s="303"/>
      <c r="F17" s="304"/>
      <c r="G17" s="42">
        <f>G14+G15</f>
        <v>0</v>
      </c>
      <c r="H17" s="327"/>
      <c r="I17" s="328"/>
    </row>
    <row r="18" spans="1:9" ht="13.5" thickBot="1">
      <c r="A18" s="14"/>
      <c r="B18" s="319"/>
      <c r="C18" s="320"/>
      <c r="D18" s="320"/>
      <c r="E18" s="320"/>
      <c r="F18" s="320"/>
      <c r="G18" s="320"/>
      <c r="H18" s="320"/>
      <c r="I18" s="321"/>
    </row>
    <row r="19" spans="1:9" ht="15">
      <c r="A19" s="35"/>
      <c r="B19" s="38"/>
      <c r="C19" s="39" t="s">
        <v>86</v>
      </c>
      <c r="D19" s="105"/>
      <c r="E19" s="106"/>
      <c r="F19" s="107"/>
      <c r="G19" s="108"/>
      <c r="H19" s="109"/>
      <c r="I19" s="110"/>
    </row>
    <row r="20" spans="1:9" ht="24.75" thickBot="1">
      <c r="A20" s="36" t="s">
        <v>0</v>
      </c>
      <c r="B20" s="75" t="s">
        <v>87</v>
      </c>
      <c r="C20" s="76" t="s">
        <v>1</v>
      </c>
      <c r="D20" s="76" t="s">
        <v>2</v>
      </c>
      <c r="E20" s="77" t="s">
        <v>3</v>
      </c>
      <c r="F20" s="78" t="s">
        <v>4</v>
      </c>
      <c r="G20" s="79" t="s">
        <v>5</v>
      </c>
      <c r="H20" s="80" t="s">
        <v>146</v>
      </c>
      <c r="I20" s="81" t="s">
        <v>145</v>
      </c>
    </row>
    <row r="21" spans="1:9" ht="13.5" thickTop="1">
      <c r="A21" s="264" t="s">
        <v>106</v>
      </c>
      <c r="B21" s="118" t="s">
        <v>9</v>
      </c>
      <c r="C21" s="113" t="s">
        <v>10</v>
      </c>
      <c r="D21" s="54" t="s">
        <v>8</v>
      </c>
      <c r="E21" s="114">
        <v>3</v>
      </c>
      <c r="F21" s="115">
        <v>0</v>
      </c>
      <c r="G21" s="57">
        <f aca="true" t="shared" si="0" ref="G21:G26">ABS(E21)*ABS(F21)</f>
        <v>0</v>
      </c>
      <c r="H21" s="58">
        <v>15</v>
      </c>
      <c r="I21" s="59">
        <f aca="true" t="shared" si="1" ref="I21:I26">G21*1.15</f>
        <v>0</v>
      </c>
    </row>
    <row r="22" spans="1:9" ht="12.75">
      <c r="A22" s="264" t="s">
        <v>107</v>
      </c>
      <c r="B22" s="119" t="s">
        <v>21</v>
      </c>
      <c r="C22" s="31" t="s">
        <v>22</v>
      </c>
      <c r="D22" s="15" t="s">
        <v>8</v>
      </c>
      <c r="E22" s="20">
        <v>1</v>
      </c>
      <c r="F22" s="21">
        <v>0</v>
      </c>
      <c r="G22" s="16">
        <f t="shared" si="0"/>
        <v>0</v>
      </c>
      <c r="H22" s="58">
        <v>15</v>
      </c>
      <c r="I22" s="59">
        <f t="shared" si="1"/>
        <v>0</v>
      </c>
    </row>
    <row r="23" spans="1:9" ht="12.75">
      <c r="A23" s="264" t="s">
        <v>108</v>
      </c>
      <c r="B23" s="119" t="s">
        <v>23</v>
      </c>
      <c r="C23" s="31" t="s">
        <v>24</v>
      </c>
      <c r="D23" s="15" t="s">
        <v>8</v>
      </c>
      <c r="E23" s="20">
        <v>1</v>
      </c>
      <c r="F23" s="21">
        <v>0</v>
      </c>
      <c r="G23" s="16">
        <f t="shared" si="0"/>
        <v>0</v>
      </c>
      <c r="H23" s="58">
        <v>15</v>
      </c>
      <c r="I23" s="59">
        <f t="shared" si="1"/>
        <v>0</v>
      </c>
    </row>
    <row r="24" spans="1:9" ht="12.75">
      <c r="A24" s="264" t="s">
        <v>109</v>
      </c>
      <c r="B24" s="119" t="s">
        <v>43</v>
      </c>
      <c r="C24" s="32" t="s">
        <v>44</v>
      </c>
      <c r="D24" s="15" t="s">
        <v>8</v>
      </c>
      <c r="E24" s="22">
        <v>1</v>
      </c>
      <c r="F24" s="23">
        <v>0</v>
      </c>
      <c r="G24" s="16">
        <f t="shared" si="0"/>
        <v>0</v>
      </c>
      <c r="H24" s="58">
        <v>15</v>
      </c>
      <c r="I24" s="59">
        <f t="shared" si="1"/>
        <v>0</v>
      </c>
    </row>
    <row r="25" spans="1:9" ht="12.75">
      <c r="A25" s="264" t="s">
        <v>110</v>
      </c>
      <c r="B25" s="119" t="s">
        <v>45</v>
      </c>
      <c r="C25" s="32" t="s">
        <v>46</v>
      </c>
      <c r="D25" s="15" t="s">
        <v>8</v>
      </c>
      <c r="E25" s="22">
        <v>1</v>
      </c>
      <c r="F25" s="23">
        <v>0</v>
      </c>
      <c r="G25" s="16">
        <f t="shared" si="0"/>
        <v>0</v>
      </c>
      <c r="H25" s="58">
        <v>15</v>
      </c>
      <c r="I25" s="59">
        <f t="shared" si="1"/>
        <v>0</v>
      </c>
    </row>
    <row r="26" spans="1:9" ht="13.5" thickBot="1">
      <c r="A26" s="264" t="s">
        <v>111</v>
      </c>
      <c r="B26" s="120" t="s">
        <v>59</v>
      </c>
      <c r="C26" s="116" t="s">
        <v>60</v>
      </c>
      <c r="D26" s="91" t="s">
        <v>8</v>
      </c>
      <c r="E26" s="92">
        <v>2</v>
      </c>
      <c r="F26" s="117">
        <v>0</v>
      </c>
      <c r="G26" s="94">
        <f t="shared" si="0"/>
        <v>0</v>
      </c>
      <c r="H26" s="95">
        <v>15</v>
      </c>
      <c r="I26" s="263">
        <f t="shared" si="1"/>
        <v>0</v>
      </c>
    </row>
    <row r="27" spans="1:9" ht="16.5" thickBot="1" thickTop="1">
      <c r="A27" s="37"/>
      <c r="B27" s="121"/>
      <c r="C27" s="329" t="s">
        <v>82</v>
      </c>
      <c r="D27" s="330"/>
      <c r="E27" s="330"/>
      <c r="F27" s="331"/>
      <c r="G27" s="124">
        <f>SUM(G21:G26)</f>
        <v>0</v>
      </c>
      <c r="H27" s="122"/>
      <c r="I27" s="123">
        <f>SUM(I21:I26)</f>
        <v>0</v>
      </c>
    </row>
    <row r="28" spans="1:9" ht="13.5" thickBot="1">
      <c r="A28" s="14"/>
      <c r="B28" s="97"/>
      <c r="C28" s="98"/>
      <c r="D28" s="99"/>
      <c r="E28" s="100"/>
      <c r="F28" s="101"/>
      <c r="G28" s="102"/>
      <c r="H28" s="103"/>
      <c r="I28" s="104"/>
    </row>
    <row r="29" spans="1:9" ht="15">
      <c r="A29" s="35"/>
      <c r="B29" s="38"/>
      <c r="C29" s="68" t="s">
        <v>94</v>
      </c>
      <c r="D29" s="105"/>
      <c r="E29" s="106"/>
      <c r="F29" s="107"/>
      <c r="G29" s="108"/>
      <c r="H29" s="109"/>
      <c r="I29" s="110"/>
    </row>
    <row r="30" spans="1:9" ht="24.75" thickBot="1">
      <c r="A30" s="36" t="s">
        <v>0</v>
      </c>
      <c r="B30" s="75" t="s">
        <v>87</v>
      </c>
      <c r="C30" s="76" t="s">
        <v>1</v>
      </c>
      <c r="D30" s="76" t="s">
        <v>2</v>
      </c>
      <c r="E30" s="77" t="s">
        <v>3</v>
      </c>
      <c r="F30" s="78" t="s">
        <v>4</v>
      </c>
      <c r="G30" s="79" t="s">
        <v>5</v>
      </c>
      <c r="H30" s="80" t="s">
        <v>133</v>
      </c>
      <c r="I30" s="81" t="s">
        <v>145</v>
      </c>
    </row>
    <row r="31" spans="1:9" ht="13.5" thickTop="1">
      <c r="A31" s="264" t="s">
        <v>112</v>
      </c>
      <c r="B31" s="118" t="s">
        <v>53</v>
      </c>
      <c r="C31" s="125" t="s">
        <v>54</v>
      </c>
      <c r="D31" s="54" t="s">
        <v>8</v>
      </c>
      <c r="E31" s="83">
        <v>12</v>
      </c>
      <c r="F31" s="126">
        <v>0</v>
      </c>
      <c r="G31" s="57">
        <f>ABS(E31)*ABS(F31)</f>
        <v>0</v>
      </c>
      <c r="H31" s="58">
        <v>21</v>
      </c>
      <c r="I31" s="59">
        <f>G31*1.21</f>
        <v>0</v>
      </c>
    </row>
    <row r="32" spans="1:9" ht="25.5">
      <c r="A32" s="264" t="s">
        <v>113</v>
      </c>
      <c r="B32" s="119" t="s">
        <v>55</v>
      </c>
      <c r="C32" s="33" t="s">
        <v>56</v>
      </c>
      <c r="D32" s="15" t="s">
        <v>8</v>
      </c>
      <c r="E32" s="22">
        <v>2</v>
      </c>
      <c r="F32" s="126">
        <v>0</v>
      </c>
      <c r="G32" s="16">
        <f>ABS(E32)*ABS(F32)</f>
        <v>0</v>
      </c>
      <c r="H32" s="17">
        <v>21</v>
      </c>
      <c r="I32" s="59">
        <f>G32*1.21</f>
        <v>0</v>
      </c>
    </row>
    <row r="33" spans="1:9" ht="12.75">
      <c r="A33" s="264" t="s">
        <v>114</v>
      </c>
      <c r="B33" s="165" t="s">
        <v>57</v>
      </c>
      <c r="C33" s="33" t="s">
        <v>58</v>
      </c>
      <c r="D33" s="15" t="s">
        <v>8</v>
      </c>
      <c r="E33" s="22">
        <v>12</v>
      </c>
      <c r="F33" s="23">
        <v>0</v>
      </c>
      <c r="G33" s="16">
        <f>ABS(E33)*ABS(F33)</f>
        <v>0</v>
      </c>
      <c r="H33" s="17">
        <v>21</v>
      </c>
      <c r="I33" s="59">
        <f>G33*1.21</f>
        <v>0</v>
      </c>
    </row>
    <row r="34" spans="1:9" ht="13.5" thickBot="1">
      <c r="A34" s="264" t="s">
        <v>114</v>
      </c>
      <c r="B34" s="159" t="s">
        <v>144</v>
      </c>
      <c r="C34" s="160" t="s">
        <v>160</v>
      </c>
      <c r="D34" s="161" t="s">
        <v>8</v>
      </c>
      <c r="E34" s="162">
        <v>12</v>
      </c>
      <c r="F34" s="163">
        <v>0</v>
      </c>
      <c r="G34" s="94">
        <f>ABS(E34)*ABS(F34)</f>
        <v>0</v>
      </c>
      <c r="H34" s="95">
        <v>21</v>
      </c>
      <c r="I34" s="263">
        <f>G34*1.21</f>
        <v>0</v>
      </c>
    </row>
    <row r="35" spans="1:9" ht="16.5" thickBot="1" thickTop="1">
      <c r="A35" s="37"/>
      <c r="B35" s="121"/>
      <c r="C35" s="329" t="s">
        <v>84</v>
      </c>
      <c r="D35" s="330"/>
      <c r="E35" s="330"/>
      <c r="F35" s="331"/>
      <c r="G35" s="124">
        <f>SUM(G31:G34)</f>
        <v>0</v>
      </c>
      <c r="H35" s="122"/>
      <c r="I35" s="123">
        <f>SUM(I31:I34)</f>
        <v>0</v>
      </c>
    </row>
    <row r="36" spans="1:9" ht="13.5" thickBot="1">
      <c r="A36" s="14"/>
      <c r="B36" s="97"/>
      <c r="C36" s="98"/>
      <c r="D36" s="99"/>
      <c r="E36" s="100"/>
      <c r="F36" s="101"/>
      <c r="G36" s="102"/>
      <c r="H36" s="103"/>
      <c r="I36" s="104"/>
    </row>
    <row r="37" spans="1:9" ht="15">
      <c r="A37" s="35"/>
      <c r="B37" s="38"/>
      <c r="C37" s="39" t="s">
        <v>98</v>
      </c>
      <c r="D37" s="105"/>
      <c r="E37" s="106"/>
      <c r="F37" s="107"/>
      <c r="G37" s="108"/>
      <c r="H37" s="109"/>
      <c r="I37" s="110"/>
    </row>
    <row r="38" spans="1:9" ht="24.75" thickBot="1">
      <c r="A38" s="36" t="s">
        <v>0</v>
      </c>
      <c r="B38" s="75" t="s">
        <v>87</v>
      </c>
      <c r="C38" s="76" t="s">
        <v>1</v>
      </c>
      <c r="D38" s="76" t="s">
        <v>2</v>
      </c>
      <c r="E38" s="77" t="s">
        <v>3</v>
      </c>
      <c r="F38" s="78" t="s">
        <v>4</v>
      </c>
      <c r="G38" s="79" t="s">
        <v>5</v>
      </c>
      <c r="H38" s="80" t="s">
        <v>133</v>
      </c>
      <c r="I38" s="81" t="s">
        <v>145</v>
      </c>
    </row>
    <row r="39" spans="1:9" ht="13.5" thickTop="1">
      <c r="A39" s="264" t="s">
        <v>115</v>
      </c>
      <c r="B39" s="118" t="s">
        <v>75</v>
      </c>
      <c r="C39" s="82" t="s">
        <v>76</v>
      </c>
      <c r="D39" s="54" t="s">
        <v>8</v>
      </c>
      <c r="E39" s="83">
        <v>10</v>
      </c>
      <c r="F39" s="84">
        <v>0</v>
      </c>
      <c r="G39" s="57">
        <f>ABS(E39)*ABS(F39)</f>
        <v>0</v>
      </c>
      <c r="H39" s="58">
        <v>21</v>
      </c>
      <c r="I39" s="59">
        <f>G39*1.21</f>
        <v>0</v>
      </c>
    </row>
    <row r="40" spans="1:9" ht="12.75">
      <c r="A40" s="264" t="s">
        <v>116</v>
      </c>
      <c r="B40" s="119" t="s">
        <v>77</v>
      </c>
      <c r="C40" s="30" t="s">
        <v>78</v>
      </c>
      <c r="D40" s="15" t="s">
        <v>8</v>
      </c>
      <c r="E40" s="22">
        <v>1</v>
      </c>
      <c r="F40" s="25">
        <v>0</v>
      </c>
      <c r="G40" s="57">
        <f>ABS(E40)*ABS(F40)</f>
        <v>0</v>
      </c>
      <c r="H40" s="17">
        <v>21</v>
      </c>
      <c r="I40" s="267">
        <f>G40*1.21</f>
        <v>0</v>
      </c>
    </row>
    <row r="41" spans="1:9" ht="13.5" thickBot="1">
      <c r="A41" s="264" t="s">
        <v>117</v>
      </c>
      <c r="B41" s="120" t="s">
        <v>79</v>
      </c>
      <c r="C41" s="90" t="s">
        <v>80</v>
      </c>
      <c r="D41" s="91" t="s">
        <v>8</v>
      </c>
      <c r="E41" s="92">
        <v>4</v>
      </c>
      <c r="F41" s="96">
        <v>0</v>
      </c>
      <c r="G41" s="94">
        <f>ABS(E41)*ABS(F41)</f>
        <v>0</v>
      </c>
      <c r="H41" s="95">
        <v>21</v>
      </c>
      <c r="I41" s="268">
        <f>G41*1.21</f>
        <v>0</v>
      </c>
    </row>
    <row r="42" spans="1:9" ht="16.5" thickBot="1" thickTop="1">
      <c r="A42" s="35"/>
      <c r="B42" s="127"/>
      <c r="C42" s="332" t="s">
        <v>81</v>
      </c>
      <c r="D42" s="333"/>
      <c r="E42" s="333"/>
      <c r="F42" s="334"/>
      <c r="G42" s="128">
        <f>SUM(G39:G41)</f>
        <v>0</v>
      </c>
      <c r="H42" s="129"/>
      <c r="I42" s="130">
        <f>SUM(I39:I41)</f>
        <v>0</v>
      </c>
    </row>
    <row r="43" spans="1:9" ht="13.5" thickBot="1">
      <c r="A43" s="14"/>
      <c r="B43" s="97"/>
      <c r="C43" s="98"/>
      <c r="D43" s="99"/>
      <c r="E43" s="100"/>
      <c r="F43" s="101"/>
      <c r="G43" s="102"/>
      <c r="H43" s="103"/>
      <c r="I43" s="104"/>
    </row>
    <row r="44" spans="1:9" ht="15">
      <c r="A44" s="35"/>
      <c r="B44" s="38"/>
      <c r="C44" s="39" t="s">
        <v>118</v>
      </c>
      <c r="D44" s="105"/>
      <c r="E44" s="106"/>
      <c r="F44" s="107"/>
      <c r="G44" s="108"/>
      <c r="H44" s="109"/>
      <c r="I44" s="110"/>
    </row>
    <row r="45" spans="1:9" ht="24.75" thickBot="1">
      <c r="A45" s="36" t="s">
        <v>0</v>
      </c>
      <c r="B45" s="75" t="s">
        <v>87</v>
      </c>
      <c r="C45" s="76" t="s">
        <v>1</v>
      </c>
      <c r="D45" s="76" t="s">
        <v>2</v>
      </c>
      <c r="E45" s="77" t="s">
        <v>3</v>
      </c>
      <c r="F45" s="78" t="s">
        <v>4</v>
      </c>
      <c r="G45" s="79" t="s">
        <v>5</v>
      </c>
      <c r="H45" s="80" t="s">
        <v>133</v>
      </c>
      <c r="I45" s="81" t="s">
        <v>145</v>
      </c>
    </row>
    <row r="46" spans="1:9" ht="13.5" thickTop="1">
      <c r="A46" s="264" t="s">
        <v>119</v>
      </c>
      <c r="B46" s="118" t="s">
        <v>25</v>
      </c>
      <c r="C46" s="113" t="s">
        <v>26</v>
      </c>
      <c r="D46" s="54" t="s">
        <v>8</v>
      </c>
      <c r="E46" s="114">
        <v>1</v>
      </c>
      <c r="F46" s="131">
        <v>0</v>
      </c>
      <c r="G46" s="57">
        <f aca="true" t="shared" si="2" ref="G46:G55">ABS(E46)*ABS(F46)</f>
        <v>0</v>
      </c>
      <c r="H46" s="58">
        <v>21</v>
      </c>
      <c r="I46" s="59">
        <f>G46*1.21</f>
        <v>0</v>
      </c>
    </row>
    <row r="47" spans="1:9" ht="12.75">
      <c r="A47" s="264" t="s">
        <v>120</v>
      </c>
      <c r="B47" s="119" t="s">
        <v>27</v>
      </c>
      <c r="C47" s="31" t="s">
        <v>28</v>
      </c>
      <c r="D47" s="15" t="s">
        <v>8</v>
      </c>
      <c r="E47" s="20">
        <v>3</v>
      </c>
      <c r="F47" s="24">
        <v>0</v>
      </c>
      <c r="G47" s="57">
        <f t="shared" si="2"/>
        <v>0</v>
      </c>
      <c r="H47" s="58">
        <v>21</v>
      </c>
      <c r="I47" s="59">
        <f aca="true" t="shared" si="3" ref="I47:I55">G47*1.21</f>
        <v>0</v>
      </c>
    </row>
    <row r="48" spans="1:9" ht="12.75">
      <c r="A48" s="264" t="s">
        <v>121</v>
      </c>
      <c r="B48" s="119" t="s">
        <v>29</v>
      </c>
      <c r="C48" s="31" t="s">
        <v>30</v>
      </c>
      <c r="D48" s="15" t="s">
        <v>8</v>
      </c>
      <c r="E48" s="20">
        <v>2</v>
      </c>
      <c r="F48" s="24">
        <v>0</v>
      </c>
      <c r="G48" s="57">
        <f t="shared" si="2"/>
        <v>0</v>
      </c>
      <c r="H48" s="58">
        <v>15</v>
      </c>
      <c r="I48" s="59">
        <f>G48*1.15</f>
        <v>0</v>
      </c>
    </row>
    <row r="49" spans="1:9" ht="12.75">
      <c r="A49" s="264" t="s">
        <v>122</v>
      </c>
      <c r="B49" s="119" t="s">
        <v>31</v>
      </c>
      <c r="C49" s="34" t="s">
        <v>32</v>
      </c>
      <c r="D49" s="15" t="s">
        <v>8</v>
      </c>
      <c r="E49" s="22">
        <v>1</v>
      </c>
      <c r="F49" s="24">
        <v>0</v>
      </c>
      <c r="G49" s="57">
        <f t="shared" si="2"/>
        <v>0</v>
      </c>
      <c r="H49" s="58">
        <v>15</v>
      </c>
      <c r="I49" s="59">
        <f>G49*1.15</f>
        <v>0</v>
      </c>
    </row>
    <row r="50" spans="1:9" ht="12.75">
      <c r="A50" s="264" t="s">
        <v>123</v>
      </c>
      <c r="B50" s="119" t="s">
        <v>33</v>
      </c>
      <c r="C50" s="34" t="s">
        <v>34</v>
      </c>
      <c r="D50" s="15" t="s">
        <v>8</v>
      </c>
      <c r="E50" s="22">
        <v>2</v>
      </c>
      <c r="F50" s="24">
        <v>0</v>
      </c>
      <c r="G50" s="57">
        <f t="shared" si="2"/>
        <v>0</v>
      </c>
      <c r="H50" s="58">
        <v>15</v>
      </c>
      <c r="I50" s="59">
        <f>G50*1.15</f>
        <v>0</v>
      </c>
    </row>
    <row r="51" spans="1:9" ht="12.75">
      <c r="A51" s="264" t="s">
        <v>124</v>
      </c>
      <c r="B51" s="119" t="s">
        <v>47</v>
      </c>
      <c r="C51" s="32" t="s">
        <v>48</v>
      </c>
      <c r="D51" s="15" t="s">
        <v>8</v>
      </c>
      <c r="E51" s="22">
        <v>24</v>
      </c>
      <c r="F51" s="23">
        <v>0</v>
      </c>
      <c r="G51" s="57">
        <f t="shared" si="2"/>
        <v>0</v>
      </c>
      <c r="H51" s="58">
        <v>21</v>
      </c>
      <c r="I51" s="59">
        <f t="shared" si="3"/>
        <v>0</v>
      </c>
    </row>
    <row r="52" spans="1:9" ht="12.75">
      <c r="A52" s="264" t="s">
        <v>125</v>
      </c>
      <c r="B52" s="119" t="s">
        <v>49</v>
      </c>
      <c r="C52" s="32" t="s">
        <v>50</v>
      </c>
      <c r="D52" s="15" t="s">
        <v>8</v>
      </c>
      <c r="E52" s="22">
        <v>2</v>
      </c>
      <c r="F52" s="23">
        <v>0</v>
      </c>
      <c r="G52" s="57">
        <f t="shared" si="2"/>
        <v>0</v>
      </c>
      <c r="H52" s="58">
        <v>21</v>
      </c>
      <c r="I52" s="59">
        <f t="shared" si="3"/>
        <v>0</v>
      </c>
    </row>
    <row r="53" spans="1:9" ht="12.75">
      <c r="A53" s="264" t="s">
        <v>126</v>
      </c>
      <c r="B53" s="119" t="s">
        <v>51</v>
      </c>
      <c r="C53" s="32" t="s">
        <v>52</v>
      </c>
      <c r="D53" s="15" t="s">
        <v>8</v>
      </c>
      <c r="E53" s="22">
        <v>1</v>
      </c>
      <c r="F53" s="23">
        <v>0</v>
      </c>
      <c r="G53" s="57">
        <f t="shared" si="2"/>
        <v>0</v>
      </c>
      <c r="H53" s="58">
        <v>21</v>
      </c>
      <c r="I53" s="59">
        <f t="shared" si="3"/>
        <v>0</v>
      </c>
    </row>
    <row r="54" spans="1:9" ht="12.75">
      <c r="A54" s="264" t="s">
        <v>127</v>
      </c>
      <c r="B54" s="119" t="s">
        <v>37</v>
      </c>
      <c r="C54" s="30" t="s">
        <v>38</v>
      </c>
      <c r="D54" s="15" t="s">
        <v>8</v>
      </c>
      <c r="E54" s="22">
        <v>2</v>
      </c>
      <c r="F54" s="26">
        <v>0</v>
      </c>
      <c r="G54" s="57">
        <f t="shared" si="2"/>
        <v>0</v>
      </c>
      <c r="H54" s="17">
        <v>21</v>
      </c>
      <c r="I54" s="267">
        <f t="shared" si="3"/>
        <v>0</v>
      </c>
    </row>
    <row r="55" spans="1:9" ht="13.5" thickBot="1">
      <c r="A55" s="264" t="s">
        <v>128</v>
      </c>
      <c r="B55" s="120" t="s">
        <v>39</v>
      </c>
      <c r="C55" s="140" t="s">
        <v>40</v>
      </c>
      <c r="D55" s="91" t="s">
        <v>8</v>
      </c>
      <c r="E55" s="92">
        <v>1</v>
      </c>
      <c r="F55" s="141">
        <v>0</v>
      </c>
      <c r="G55" s="94">
        <f t="shared" si="2"/>
        <v>0</v>
      </c>
      <c r="H55" s="164">
        <v>21</v>
      </c>
      <c r="I55" s="268">
        <f t="shared" si="3"/>
        <v>0</v>
      </c>
    </row>
    <row r="56" spans="1:9" ht="16.5" thickBot="1" thickTop="1">
      <c r="A56" s="37"/>
      <c r="B56" s="132"/>
      <c r="C56" s="133" t="s">
        <v>85</v>
      </c>
      <c r="D56" s="134"/>
      <c r="E56" s="135"/>
      <c r="F56" s="136"/>
      <c r="G56" s="137">
        <f>SUM(G46:G55)</f>
        <v>0</v>
      </c>
      <c r="H56" s="138"/>
      <c r="I56" s="139">
        <f>SUM(I46:I55)</f>
        <v>0</v>
      </c>
    </row>
    <row r="57" spans="1:9" ht="13.5" thickBot="1">
      <c r="A57" s="1"/>
      <c r="B57" s="309" t="s">
        <v>138</v>
      </c>
      <c r="C57" s="309"/>
      <c r="D57" s="4"/>
      <c r="E57" s="5"/>
      <c r="F57" s="6"/>
      <c r="G57" s="7"/>
      <c r="H57" s="8"/>
      <c r="I57" s="9"/>
    </row>
    <row r="58" spans="1:9" ht="34.5" customHeight="1" thickBot="1">
      <c r="A58" s="247" t="s">
        <v>148</v>
      </c>
      <c r="B58" s="237"/>
      <c r="C58" s="243" t="s">
        <v>130</v>
      </c>
      <c r="D58" s="297">
        <f>G17+G27+G35+G42+G56</f>
        <v>0</v>
      </c>
      <c r="E58" s="297"/>
      <c r="F58" s="298"/>
      <c r="G58" s="7"/>
      <c r="H58" s="8"/>
      <c r="I58" s="9"/>
    </row>
    <row r="59" spans="1:9" ht="15">
      <c r="A59" s="1"/>
      <c r="B59" s="272" t="s">
        <v>139</v>
      </c>
      <c r="C59" s="273"/>
      <c r="D59" s="293">
        <f>SUM(D58:D58)</f>
        <v>0</v>
      </c>
      <c r="E59" s="293"/>
      <c r="F59" s="294"/>
      <c r="G59" s="7"/>
      <c r="H59" s="8"/>
      <c r="I59" s="9"/>
    </row>
    <row r="60" spans="1:9" ht="15">
      <c r="A60" s="1"/>
      <c r="B60" s="228" t="s">
        <v>158</v>
      </c>
      <c r="C60" s="10"/>
      <c r="D60" s="295">
        <f>I16+I27+I48+I49+I50</f>
        <v>0</v>
      </c>
      <c r="E60" s="295"/>
      <c r="F60" s="296"/>
      <c r="G60" s="7"/>
      <c r="H60" s="8"/>
      <c r="I60" s="155"/>
    </row>
    <row r="61" spans="1:9" ht="15.75" thickBot="1">
      <c r="A61" s="1"/>
      <c r="B61" s="229" t="s">
        <v>159</v>
      </c>
      <c r="C61" s="230"/>
      <c r="D61" s="277">
        <f>I35+I42+I46+I47+I51+I52+I53+I54+I55</f>
        <v>0</v>
      </c>
      <c r="E61" s="277"/>
      <c r="F61" s="278"/>
      <c r="G61" s="7"/>
      <c r="H61" s="8"/>
      <c r="I61" s="155"/>
    </row>
    <row r="62" spans="1:9" ht="15">
      <c r="A62" s="1"/>
      <c r="B62" s="178"/>
      <c r="C62" s="10"/>
      <c r="D62" s="275"/>
      <c r="E62" s="275"/>
      <c r="F62" s="276"/>
      <c r="G62" s="7"/>
      <c r="H62" s="8"/>
      <c r="I62" s="155"/>
    </row>
    <row r="63" spans="1:9" ht="15">
      <c r="A63" s="1"/>
      <c r="B63" s="154"/>
      <c r="C63" s="3"/>
      <c r="D63" s="274"/>
      <c r="E63" s="274"/>
      <c r="F63" s="274"/>
      <c r="G63" s="7"/>
      <c r="H63" s="8"/>
      <c r="I63" s="155"/>
    </row>
    <row r="64" spans="1:9" ht="15">
      <c r="A64" s="1"/>
      <c r="B64" s="154"/>
      <c r="C64" s="158" t="s">
        <v>142</v>
      </c>
      <c r="D64" s="156"/>
      <c r="E64" s="157"/>
      <c r="F64" s="157"/>
      <c r="G64" s="7"/>
      <c r="H64" s="8"/>
      <c r="I64" s="155"/>
    </row>
    <row r="65" spans="1:9" ht="128.25">
      <c r="A65" s="1"/>
      <c r="B65" s="154"/>
      <c r="C65" s="158" t="s">
        <v>143</v>
      </c>
      <c r="D65" s="147"/>
      <c r="E65" s="147"/>
      <c r="F65" s="147"/>
      <c r="G65" s="7"/>
      <c r="H65" s="8"/>
      <c r="I65" s="9"/>
    </row>
    <row r="66" spans="1:9" ht="15.75">
      <c r="A66" s="1"/>
      <c r="B66" s="149" t="s">
        <v>134</v>
      </c>
      <c r="C66" s="148" t="s">
        <v>135</v>
      </c>
      <c r="D66" s="147"/>
      <c r="E66" s="147"/>
      <c r="F66" s="147"/>
      <c r="G66" s="7"/>
      <c r="H66" s="8"/>
      <c r="I66" s="9"/>
    </row>
  </sheetData>
  <sheetProtection/>
  <mergeCells count="13">
    <mergeCell ref="C42:F42"/>
    <mergeCell ref="B57:C57"/>
    <mergeCell ref="B18:I18"/>
    <mergeCell ref="D12:I12"/>
    <mergeCell ref="D58:F58"/>
    <mergeCell ref="D59:F59"/>
    <mergeCell ref="A9:F9"/>
    <mergeCell ref="D61:F61"/>
    <mergeCell ref="D60:F60"/>
    <mergeCell ref="C17:F17"/>
    <mergeCell ref="H17:I17"/>
    <mergeCell ref="C27:F27"/>
    <mergeCell ref="C35:F35"/>
  </mergeCells>
  <printOptions/>
  <pageMargins left="0.7" right="0.7" top="0.787401575" bottom="0.787401575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Pavlína Fišerová</cp:lastModifiedBy>
  <cp:lastPrinted>2017-04-21T12:41:16Z</cp:lastPrinted>
  <dcterms:created xsi:type="dcterms:W3CDTF">2015-10-27T14:23:34Z</dcterms:created>
  <dcterms:modified xsi:type="dcterms:W3CDTF">2017-04-25T12:23:19Z</dcterms:modified>
  <cp:category/>
  <cp:version/>
  <cp:contentType/>
  <cp:contentStatus/>
</cp:coreProperties>
</file>