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480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'Položky'!$A$1:$G$207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<sst xmlns="http://schemas.openxmlformats.org/spreadsheetml/2006/main" count="591" uniqueCount="357">
  <si>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</si>
  <si>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</si>
  <si>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</si>
  <si>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</si>
  <si>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</si>
  <si>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</si>
  <si>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</si>
  <si>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</si>
  <si>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</si>
  <si>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</si>
  <si>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</si>
  <si>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</si>
  <si>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</si>
  <si>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</si>
  <si>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</si>
  <si>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</si>
  <si>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</si>
  <si>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</si>
  <si>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</si>
  <si>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</si>
  <si>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</si>
  <si>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</si>
  <si>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</si>
  <si>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</si>
  <si>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</si>
  <si>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</si>
  <si>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</si>
  <si>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</si>
  <si>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</si>
  <si>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</si>
  <si>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</si>
  <si>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</si>
  <si>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</si>
  <si>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</si>
  <si>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</si>
  <si>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</si>
  <si>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</si>
  <si>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</si>
  <si>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</si>
  <si>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</si>
  <si>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</si>
  <si>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</si>
  <si>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</si>
  <si>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</si>
  <si>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</si>
  <si>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</si>
  <si>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</si>
  <si>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</si>
  <si>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</si>
  <si>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</si>
  <si>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</si>
  <si>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</si>
  <si>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</si>
  <si>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</si>
  <si>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</si>
  <si>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</si>
  <si>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</si>
  <si>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</si>
  <si>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</si>
  <si>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</si>
  <si>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</si>
  <si>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</si>
  <si>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</si>
  <si>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</si>
  <si>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</si>
  <si>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</si>
  <si>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</si>
  <si>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</si>
  <si>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</si>
  <si>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</si>
  <si>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</si>
  <si>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</si>
  <si>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</si>
  <si>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</si>
  <si>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</si>
  <si>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13/21</t>
  </si>
  <si>
    <t>MěÚ Domažlice</t>
  </si>
  <si>
    <t>U Nemocnice č.p.579</t>
  </si>
  <si>
    <t>Zateplení objektu</t>
  </si>
  <si>
    <t>61</t>
  </si>
  <si>
    <t>Upravy povrchů vnitřní</t>
  </si>
  <si>
    <t>610991111R00</t>
  </si>
  <si>
    <t xml:space="preserve">Zakrývání výplní vnitřních otvorů </t>
  </si>
  <si>
    <t>m2</t>
  </si>
  <si>
    <t>612425931RT2</t>
  </si>
  <si>
    <t xml:space="preserve">Omítka vápenná vnitřního ostění - štuková </t>
  </si>
  <si>
    <t>kolem oken:0,4*(3,0*10+3,3*8+2,7*14+19,1*3+3,55*4+4,2*24+4,8*7+3,0+7,2+5,2*42)</t>
  </si>
  <si>
    <t>0,4*(5,7*34+8,8*2+4,15*6+9,35)</t>
  </si>
  <si>
    <t>kolem dveří:0,4*(5,1*2+10,2+5,6+7,4*3+5,5+4,9)</t>
  </si>
  <si>
    <t>612473186R00</t>
  </si>
  <si>
    <t xml:space="preserve">Příplatek za zabudované rohovníky </t>
  </si>
  <si>
    <t>m</t>
  </si>
  <si>
    <t>kolem oken:3,0*10+3,3*8+2,7*14+19,1*3+3,55*4+4,2*24+4,8*7+3,0+7,2+5,2*42</t>
  </si>
  <si>
    <t>5,7*34+8,8*2+4,15*6+9,35</t>
  </si>
  <si>
    <t>kolem dveří:5,1*2+10,2+5,6+7,4*3+5,5+4,9</t>
  </si>
  <si>
    <t>615981122R00</t>
  </si>
  <si>
    <t>Obklad parapetu deskami z extrud.polyst. tl. 30 mm venkovní+vnitřní strana</t>
  </si>
  <si>
    <t>0,5*(180,7+16,2)</t>
  </si>
  <si>
    <t>632450122U00</t>
  </si>
  <si>
    <t xml:space="preserve">Vyrov cem potěr 3cm such směs pás </t>
  </si>
  <si>
    <t>61201</t>
  </si>
  <si>
    <t xml:space="preserve">Začišťovací okenní lišta vnitřní </t>
  </si>
  <si>
    <t>62</t>
  </si>
  <si>
    <t>Úpravy povrchů vnější</t>
  </si>
  <si>
    <t>602012171R00</t>
  </si>
  <si>
    <t xml:space="preserve">Nátěr podkladový pod zateplení </t>
  </si>
  <si>
    <t>620991121R00</t>
  </si>
  <si>
    <t xml:space="preserve">Zakrývání výplní vnějších otvorů z lešení </t>
  </si>
  <si>
    <t>0,6*1,2*10+0,85*1,2*8+0,9*0,9*14+1,0*9,1*3+1,15*1,2*4+1,2*1,5*24</t>
  </si>
  <si>
    <t>1,2*1,8*7+1,2*0,9+1,2*3,0+1,4*1,9*42+1,45*2,1*34+3,1*2,85*2+1,15*1,5*6</t>
  </si>
  <si>
    <t>2,75*3,3+1,0*2,1*2+3,15*3,55+1,4*2,1+2,4*2,5*3+1,0*2,25+0,9*2,0</t>
  </si>
  <si>
    <t>622421311RT1</t>
  </si>
  <si>
    <t>boky pylastrů:0,15*11,5*8+0,15*1,8*22</t>
  </si>
  <si>
    <t>0,15*7,5*10+0,15*1,5*20</t>
  </si>
  <si>
    <t>0,15*8,2*7</t>
  </si>
  <si>
    <t>622421317RT1</t>
  </si>
  <si>
    <t>sever:10,0*12,2+0,5*1,6-1,1*1,5*12-0,55*1,2*6</t>
  </si>
  <si>
    <t>8,6*8,1-4,8*4,5+11,7*5,0-1,4*2,1*4+7,8*2,7+7,0*5,9-0,85*0,85*8</t>
  </si>
  <si>
    <t>3,6*9,8+0,5*1,2*2-1,1*3,0-1,2*1,2+11,8*9,8-0,8*1,2*8-0,55*1,2*4-1,4*1,4*4</t>
  </si>
  <si>
    <t>6,0*3,7+0,3*10,0</t>
  </si>
  <si>
    <t>západ:12,0*3,2+11,6*7,3+0,25*3,7-3,0*7,2-1,4*1,4*2-1,1*1,1*4-0,9*2,0*2</t>
  </si>
  <si>
    <t>22,5*3,7+20,5*3,0+0,5*1,4+3,5*2,8-1,4*2,0*15</t>
  </si>
  <si>
    <t>14,0*11,5-1,4*1,8*3-2,2*10,0+0,7*11,5</t>
  </si>
  <si>
    <t>východ:5,5*11,5+7,8*11,5+5,0*11,5+0,8*11,5-1,1*1,5*4-1,1*1,75*2</t>
  </si>
  <si>
    <t>17,5*8,2-1,4*2,0*12+0,15*8,2*8</t>
  </si>
  <si>
    <t>8,6*5,0-1,4*2,0*3+11,8*10,9-0,85*0,85*4-6,0*4,3-1,35*2,0</t>
  </si>
  <si>
    <t>jih VB:6,7*3,7+15,4*10,9-1,1*1,4*14-2,3*2,5*3+0,6*14,7</t>
  </si>
  <si>
    <t>sever HB:13,2*10,2-0,85*0,85*2-1,3*1,8*12-2,7*2,5</t>
  </si>
  <si>
    <t>jih HB:23,8*11,5+15,5*11,5+0,15*11,5*10+0,15*7,4*10+1,4*3,8*2</t>
  </si>
  <si>
    <t>-1,3*1,8*27-0,9*9,0*3-0,8*2,0-2,9*2,7*2-1,1*1,7-3,1*3,5-1,1*1,4*12</t>
  </si>
  <si>
    <t>622421491R00</t>
  </si>
  <si>
    <t xml:space="preserve">Doplňky zatepl. systémů, rohová lišta 2,0 m </t>
  </si>
  <si>
    <t>nároží:11,5+1,5*2+3,0+8,5*8+5,0+11,0+9,8+11,0+1,0*2+3,6+10,0+4,0+7,5+4,0*3</t>
  </si>
  <si>
    <t>1,5+3,5+11,5+11,6*2+11,5*10+7,5*10+11,6*2+3,6*2+1,5+10,0</t>
  </si>
  <si>
    <t>sokl:1,0*4+0,8+0,3*6+0,8+1,0*2+0,8*2</t>
  </si>
  <si>
    <t>622421492R00</t>
  </si>
  <si>
    <t xml:space="preserve">Doplňky zatepl. systémů, okenní lišta začišťovací </t>
  </si>
  <si>
    <t>622421494R00</t>
  </si>
  <si>
    <t xml:space="preserve">Doplňky zatepl. systémů, podparapetní lišta s tkan </t>
  </si>
  <si>
    <t>0,6*10+0,85*8+0,9*14+1,0*3+1,15*4+1,2*24+1,2*7+1,2*2+1,4*42+1,45*34</t>
  </si>
  <si>
    <t>3,1*2+1,2*6+2,8</t>
  </si>
  <si>
    <t>622421553RV1</t>
  </si>
  <si>
    <t>Zateplovací systém , soklový polystyren 80 mm zakončený stěrkou s výztužnou tkaninou</t>
  </si>
  <si>
    <t>nad terénem:</t>
  </si>
  <si>
    <t>východ+sever:1,0*(12,5+11,6+17,0)+0,8*(8,6+3,7+11,7)+0,6*(4,3+21,5+0,25*2)</t>
  </si>
  <si>
    <t>sever HB:0,8*(13,2-2,7)</t>
  </si>
  <si>
    <t>západ:0,3*14,5+0,7*20,0+0,9*5,7+1,1*5,9</t>
  </si>
  <si>
    <t>jih:1,2*13,8+1,2*3,5+0,8*0,8</t>
  </si>
  <si>
    <t>622432111R00</t>
  </si>
  <si>
    <t>Omítka stěn dekorativní marmolit jemnozrnná vč.penetrace</t>
  </si>
  <si>
    <t>622471317R00</t>
  </si>
  <si>
    <t xml:space="preserve">Nátěr nebo nástřik stěn vnějších, složitost 1 - 2 </t>
  </si>
  <si>
    <t>podhled stropu u vstupu:4,5*14,0+0,3*(4,5+14,0)</t>
  </si>
  <si>
    <t>komín:8,5*(3,0+0,8*2)+1,5*(0,5*2+3,0)</t>
  </si>
  <si>
    <t>výtah:11,0*(2,3+2,2*2)</t>
  </si>
  <si>
    <t>římsy u okapů:0,5*(11,7+23,0+20,0+11,7+14,7+2,4+15,0+14,5+12,7)</t>
  </si>
  <si>
    <t>stříška nad vstupem V strana:1,5*1,2+0,2*(1,5+1,2)</t>
  </si>
  <si>
    <t>622751324U00</t>
  </si>
  <si>
    <t xml:space="preserve">KZS lišta soklová Al tl 1mm š 143mm </t>
  </si>
  <si>
    <t>40,3+6,0+1,3*2+12,8+11,8+17,1+3,8+8,6+11,8+5,8+21,5+0,25+12,5+21,1</t>
  </si>
  <si>
    <t>0,8+23,1+0,45+13,3+14,0-2,2-0,9-3,1-1,4-1,0*2-2,4*3-2,7</t>
  </si>
  <si>
    <t>14,5+14,0+1,5+2,5+20,5+12,0+0,8*2+8,0+7,5+5,7+5,0</t>
  </si>
  <si>
    <t>94</t>
  </si>
  <si>
    <t>Lešení a stavební výtahy</t>
  </si>
  <si>
    <t>941941031R00</t>
  </si>
  <si>
    <t xml:space="preserve">Montáž lešení leh.řad.s podlahami,š.do 1 m, H 10 m </t>
  </si>
  <si>
    <t>28,0*11,5+17,0*11,0+7,0*4,0+7,0*9,0+9,0*11,0+3,0*5,0+20,5*8,5+3,5*4,0</t>
  </si>
  <si>
    <t>15,0*12,5+18,5*12,5+18,0*8,5+9,5*6,0+12,0*11,0+15,0*11,5+3,5*11,0</t>
  </si>
  <si>
    <t>15,0*13,0+11,5*11,5+13,0*11,5+5,0*13,0+14,0*4,5</t>
  </si>
  <si>
    <t>941941191RT2</t>
  </si>
  <si>
    <t>Příplatek za každý měsíc použití lešení k pol.1031 lešení vlastní</t>
  </si>
  <si>
    <t>2478,75*2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</si>
  <si>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</si>
  <si>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</si>
  <si>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</si>
  <si>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</si>
  <si>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pro malbu podhledu vstupu:14,0*4,5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</si>
  <si>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</si>
  <si>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</si>
  <si>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</si>
  <si>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</si>
  <si>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</si>
  <si>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</si>
  <si>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</si>
  <si>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</si>
  <si>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952901411R00</t>
  </si>
  <si>
    <t>Vyčištění ostatních objektů uklizení kolem objektu po stavebních pracech</t>
  </si>
  <si>
    <t>2,0*(28,0+17,0+7,0+7,0+9,0+3,0+20,5+3,5)</t>
  </si>
  <si>
    <t>2,0*(15,0+18,5+18,0+9,5+12,0+15,0+3,5)</t>
  </si>
  <si>
    <t>2,0*(15,0+11,5+13,0+5,0+14,0)</t>
  </si>
  <si>
    <t>96</t>
  </si>
  <si>
    <t>Bourání konstrukcí</t>
  </si>
  <si>
    <t>968062354R00</t>
  </si>
  <si>
    <t xml:space="preserve">Vybourání dřevěných rámů oken dvojitých pl. 1 m2 </t>
  </si>
  <si>
    <t>0,6*1,2*10+0,85*1,2*8+0,9*0,9*14+1,2*0,9</t>
  </si>
  <si>
    <t>968062355R00</t>
  </si>
  <si>
    <t xml:space="preserve">Vybourání dřevěných rámů oken dvojitých pl. 2 m2 </t>
  </si>
  <si>
    <t>1,15*1,5*6+1,2*1,8*7+1,2*1,5*24+1,2*1,2*4+1,0*9,0*3</t>
  </si>
  <si>
    <t>968062356R00</t>
  </si>
  <si>
    <t xml:space="preserve">Vybourání dřevěných rámů oken dvojitých pl. 4 m2 </t>
  </si>
  <si>
    <t>1,2*3,0+1,4*1,9*42+1,45*2,1*34+3,1*2,85*2+2,75*3,3</t>
  </si>
  <si>
    <t>968072456R00</t>
  </si>
  <si>
    <t xml:space="preserve">Vybourání kovových dveřních zárubní pl. nad 2 m2 </t>
  </si>
  <si>
    <t>1,0*2,05*2+3,15*3,51+1,4*2,1+2,4*2,5*3+1,0*2,25+0,9*2,0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</si>
  <si>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</si>
  <si>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</si>
  <si>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</si>
  <si>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</si>
  <si>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</si>
  <si>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</si>
  <si>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</si>
  <si>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711212002R00</t>
  </si>
  <si>
    <t>Stěrka hydroizolační těsnící hmotou 4kg/m2 vč.očištění podkladu</t>
  </si>
  <si>
    <t>sokl:</t>
  </si>
  <si>
    <t>713</t>
  </si>
  <si>
    <t>Izolace tepelné</t>
  </si>
  <si>
    <t>71301</t>
  </si>
  <si>
    <t>764</t>
  </si>
  <si>
    <t>Konstrukce klempířské</t>
  </si>
  <si>
    <t>764211401R00</t>
  </si>
  <si>
    <t xml:space="preserve">Krytina hladká z Ti Zn tabulí 2 x 1 m, do 30° </t>
  </si>
  <si>
    <t>boční vstup V strana - stříška:1,2*1,5</t>
  </si>
  <si>
    <t>764251403R00</t>
  </si>
  <si>
    <t xml:space="preserve">Žlaby z Ti Zn plechu, podok. čtyřhranné, rš 330 mm </t>
  </si>
  <si>
    <t>hlavní budova S strana:11,8</t>
  </si>
  <si>
    <t>764252503U00</t>
  </si>
  <si>
    <t xml:space="preserve">Žlab ZnTi podokap půlkruh rš 330 </t>
  </si>
  <si>
    <t>všechny žlaby:15,0+14,7+28,0+11,5+23,1+20,0</t>
  </si>
  <si>
    <t>764259411R00</t>
  </si>
  <si>
    <t xml:space="preserve">Kotlík kónický z pl.Ti-Zn pro trouby, D do 150 mm </t>
  </si>
  <si>
    <t>kus</t>
  </si>
  <si>
    <t>764351810R00</t>
  </si>
  <si>
    <t xml:space="preserve">Demontáž žlabů 4hran., rovných, rš 330 mm, do 30° </t>
  </si>
  <si>
    <t>764352810R00</t>
  </si>
  <si>
    <t xml:space="preserve">Demontáž žlabů půlkruh. rovných, rš 330 mm, do 30° </t>
  </si>
  <si>
    <t>764410850R00</t>
  </si>
  <si>
    <t xml:space="preserve">Demontáž oplechování parapetů,rš od 100 do 330 mm </t>
  </si>
  <si>
    <t>764421870R00</t>
  </si>
  <si>
    <t xml:space="preserve">Demontáž oplechování říms,rš od 400 do 500 mm </t>
  </si>
  <si>
    <t>764430840R00</t>
  </si>
  <si>
    <t xml:space="preserve">Demontáž oplechování zdí,rš od 330 do 500 mm </t>
  </si>
  <si>
    <t>atiky:8,6+12,0+6,2+4,1+4,9+3,7+14,0+18,2+1,0+17,2+8,7+12,0+6,2+24,0</t>
  </si>
  <si>
    <t>16,5+15,5+1,0</t>
  </si>
  <si>
    <t>764454801R00</t>
  </si>
  <si>
    <t xml:space="preserve">Demontáž odpadních trub kruhových,D 75 a 100 mm </t>
  </si>
  <si>
    <t>3,5+10,0*2+10,5+4,5+4,5+5,0+4,0+11,5</t>
  </si>
  <si>
    <t>764510440R00</t>
  </si>
  <si>
    <t xml:space="preserve">Oplechování parapetů včetně rohů Ti Zn, rš 250 mm </t>
  </si>
  <si>
    <t>764521490R00</t>
  </si>
  <si>
    <t xml:space="preserve">Oplechování říms z Ti Zn plechu, rš 700 mm </t>
  </si>
  <si>
    <t>římsa nad garážemi:14,5</t>
  </si>
  <si>
    <t>764530460R00</t>
  </si>
  <si>
    <t xml:space="preserve">Oplechování zdí z Ti Zn plechu, rš 750 mm </t>
  </si>
  <si>
    <t>764554402R00</t>
  </si>
  <si>
    <t xml:space="preserve">Odpadní trouby z Ti Zn plechu, kruhové, D 100 mm </t>
  </si>
  <si>
    <t>998764202R00</t>
  </si>
  <si>
    <t xml:space="preserve">Přesun hmot pro klempířské konstr., výšky do 12 m </t>
  </si>
  <si>
    <t>767</t>
  </si>
  <si>
    <t>Konstrukce zámečnické</t>
  </si>
  <si>
    <t>76701</t>
  </si>
  <si>
    <t>Demontáž+montáž reklamních panelů, VZT jednotek kamer,  (do rozpočtu 30.000,- Kč)</t>
  </si>
  <si>
    <t>kpl</t>
  </si>
  <si>
    <t>76702</t>
  </si>
  <si>
    <t>Demontáž, úprava a zpětná montáž ocel žebříků vč.nátěru</t>
  </si>
  <si>
    <t>76703</t>
  </si>
  <si>
    <t xml:space="preserve">Žaluziové mřížky 300/300mm </t>
  </si>
  <si>
    <t>76704</t>
  </si>
  <si>
    <t xml:space="preserve">Plastové mřížky 200/200mm </t>
  </si>
  <si>
    <t>76705</t>
  </si>
  <si>
    <t xml:space="preserve">Garážová vrata sekční s el.pohonem 240/248cm </t>
  </si>
  <si>
    <t>76706</t>
  </si>
  <si>
    <t xml:space="preserve">Garážová vrata sekční s el.pohonem 274/328cm </t>
  </si>
  <si>
    <t>769</t>
  </si>
  <si>
    <t>Otvorové prvky z plastu</t>
  </si>
  <si>
    <t>76611</t>
  </si>
  <si>
    <t xml:space="preserve">D+M vnitřních parapetů lamino s nosem š. 45cm </t>
  </si>
  <si>
    <t>76613</t>
  </si>
  <si>
    <t>D+M vnitřních+vnějších těsnících pásků mezi okenní rám a ostění</t>
  </si>
  <si>
    <t>kolem oken:3,6*10+4,2*8+3,6*14+20,1*3+4,7*4+5,4*24+6,0*7+4,2+8,4+6,6*42</t>
  </si>
  <si>
    <t>7,2*34+11,9*2+5,4*6+12,1</t>
  </si>
  <si>
    <t>kolem dveří:6,1*2+13,4+7,0+9,8*3+6,5+5,8</t>
  </si>
  <si>
    <t>769011</t>
  </si>
  <si>
    <t>769013</t>
  </si>
  <si>
    <t>769014</t>
  </si>
  <si>
    <t>76921</t>
  </si>
  <si>
    <t>76922</t>
  </si>
  <si>
    <t>76923</t>
  </si>
  <si>
    <t>76924</t>
  </si>
  <si>
    <t>76925</t>
  </si>
  <si>
    <t>76926</t>
  </si>
  <si>
    <t>76927</t>
  </si>
  <si>
    <t>76928</t>
  </si>
  <si>
    <t>76929</t>
  </si>
  <si>
    <t>76930</t>
  </si>
  <si>
    <t>76931</t>
  </si>
  <si>
    <t>76932</t>
  </si>
  <si>
    <t>76933</t>
  </si>
  <si>
    <t>784</t>
  </si>
  <si>
    <t>Malby</t>
  </si>
  <si>
    <t>784452271RU1</t>
  </si>
  <si>
    <t xml:space="preserve">Malba směsí tekutou 2x, 1barva, místnost do 3,8 m </t>
  </si>
  <si>
    <t>kolem oken:0,5*(3,0*10+3,3*8+2,7*14+19,1*3+3,55*4+4,2*24+4,8*7+3,0+7,2+5,2*42)</t>
  </si>
  <si>
    <t>0,5*(5,7*34+8,8*2+4,15*6+9,35)</t>
  </si>
  <si>
    <t>kolem dveří:0,5*(5,1*2+10,2+5,6+7,4*3+5,5+4,9)</t>
  </si>
  <si>
    <t>M211</t>
  </si>
  <si>
    <t>Hromosvod</t>
  </si>
  <si>
    <t>21101</t>
  </si>
  <si>
    <t xml:space="preserve">Hromosvod vč.revize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</si>
  <si>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</si>
  <si>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</si>
  <si>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</si>
  <si>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</si>
  <si>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</si>
  <si>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</si>
  <si>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</si>
  <si>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</si>
  <si>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</si>
  <si>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</si>
  <si>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</si>
  <si>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</si>
  <si>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</si>
  <si>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</si>
  <si>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Mimostaveništní doprava</t>
  </si>
  <si>
    <t>Zařízení staveniště</t>
  </si>
  <si>
    <t>AW projektová kancelář</t>
  </si>
  <si>
    <t>Soupis prací</t>
  </si>
  <si>
    <t>71302</t>
  </si>
  <si>
    <t>Zřízení montážních otvorů ve střeše pro mtž.TI, vč.zpětné opravy střechy (bednění+krytina) = 7000,-Kč/ks</t>
  </si>
  <si>
    <t>Zateplovací systém, EPS Grey - F tl. 30 mm se silokonovou omítkou zrno 2,0mm</t>
  </si>
  <si>
    <t>Zateplovací systém , EPS Grey - F tl. 120 mm se silokonovou omítkou zrno 2,0mm</t>
  </si>
  <si>
    <t>D+M vchod.dveře hliník 100/205cm barva bílá, U=1,2</t>
  </si>
  <si>
    <t>D+M vchod.dveře hliník  140/207cm 2-kř. barva bílá, U=1,2</t>
  </si>
  <si>
    <t>D+M vrata sekční výsuvně podsuvná 240/248 cm, U=1,2</t>
  </si>
  <si>
    <t>D+M okno plast 90/90cm barva bílá, U=1,2 - O12</t>
  </si>
  <si>
    <t>D+M okno plast 60/118cm barva bílá, U=1,2 - O7</t>
  </si>
  <si>
    <t>D+M okno plast 85/118cm barva bílá, U=1,2 - O10</t>
  </si>
  <si>
    <t>D+M okno plast 97/905cm barva bílá, U=1,2 - O2</t>
  </si>
  <si>
    <t>D+M okno plast 115/116cm barva bílá, U=1,2 - O11</t>
  </si>
  <si>
    <t>D+M okno plast 116/150cm barva bílá, U=1,2 - O5</t>
  </si>
  <si>
    <t>D+M okno plast 116/177cm barva bílá, U=1,2 - O6</t>
  </si>
  <si>
    <t>D+M okno plast 120/90cm barva bílá, U=1,2 - O9</t>
  </si>
  <si>
    <t>D+M okno plast 120/300cm barva bílá, U=1,2 - O13</t>
  </si>
  <si>
    <t>D+M okno plast 140/186cm barva bílá, U=1,2 - O1</t>
  </si>
  <si>
    <t>D+M okno plast 145/206cm barva bílá, U=1,2 - O8</t>
  </si>
  <si>
    <t>D+M okno plast 115/147cm barva bílá, U=1,2 - O4</t>
  </si>
  <si>
    <t>D+M okno plast 140/75cm barva bílá, U=1,2 - O1</t>
  </si>
  <si>
    <t>D+M okno plast 90/150cm barva bílá, U=1,2 - O14</t>
  </si>
  <si>
    <t>D+M okno plast 97/905cm barva bílá, U=1,2 - O3</t>
  </si>
  <si>
    <t>76934</t>
  </si>
  <si>
    <t>76935</t>
  </si>
  <si>
    <t>Montáž + dodávka volně ložené min.vlny v tl.16cm foukaná izolace lambda=0,035</t>
  </si>
  <si>
    <t>71303</t>
  </si>
  <si>
    <t>Montáž + dodávka EPS pro plochou střechu tl. 160mm lambda=0,035</t>
  </si>
  <si>
    <t xml:space="preserve">Demontáž krytiny, tabule 2 x 1 m, do 30° </t>
  </si>
  <si>
    <t>76431</t>
  </si>
  <si>
    <t>711212</t>
  </si>
  <si>
    <t>Dodávka a montáž střešní fólie s podkladní vrstvou včetně napojení na oplechování a ošetření prostupů a kotvení přes EPS 160 mm do škvárobetonu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</si>
</sst>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58" xfId="47" applyFont="1" applyBorder="1" applyAlignment="1">
      <alignment horizontal="center"/>
      <protection/>
    </xf>
    <xf numFmtId="0" fontId="31" fillId="0" borderId="0" xfId="47" applyFont="1" applyAlignment="1">
      <alignment wrapText="1"/>
      <protection/>
    </xf>
    <xf numFmtId="49" fontId="23" fillId="0" borderId="58" xfId="47" applyNumberFormat="1" applyFont="1" applyBorder="1" applyAlignment="1">
      <alignment horizontal="right"/>
      <protection/>
    </xf>
    <xf numFmtId="4" fontId="32" fillId="19" borderId="61" xfId="47" applyNumberFormat="1" applyFont="1" applyFill="1" applyBorder="1" applyAlignment="1">
      <alignment horizontal="right" wrapText="1"/>
      <protection/>
    </xf>
    <xf numFmtId="0" fontId="32" fillId="19" borderId="42" xfId="47" applyFont="1" applyFill="1" applyBorder="1" applyAlignment="1">
      <alignment horizontal="left" wrapText="1"/>
      <protection/>
    </xf>
    <xf numFmtId="0" fontId="32" fillId="0" borderId="22" xfId="0" applyFont="1" applyBorder="1" applyAlignment="1">
      <alignment horizontal="right"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3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9" xfId="47" applyFont="1" applyBorder="1" applyAlignment="1">
      <alignment horizontal="left"/>
      <protection/>
    </xf>
    <xf numFmtId="49" fontId="32" fillId="19" borderId="70" xfId="47" applyNumberFormat="1" applyFont="1" applyFill="1" applyBorder="1" applyAlignment="1">
      <alignment horizontal="left" wrapText="1"/>
      <protection/>
    </xf>
    <xf numFmtId="49" fontId="33" fillId="0" borderId="71" xfId="0" applyNumberFormat="1" applyFont="1" applyBorder="1" applyAlignment="1">
      <alignment horizontal="left" wrapText="1"/>
    </xf>
    <xf numFmtId="0" fontId="27" fillId="0" borderId="0" xfId="47" applyFont="1" applyAlignment="1">
      <alignment horizontal="center"/>
      <protection/>
    </xf>
    <xf numFmtId="49" fontId="0" fillId="0" borderId="66" xfId="47" applyNumberFormat="1" applyFont="1" applyBorder="1" applyAlignment="1">
      <alignment horizontal="center"/>
      <protection/>
    </xf>
    <xf numFmtId="0" fontId="0" fillId="0" borderId="68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9" xfId="47" applyBorder="1" applyAlignment="1">
      <alignment horizontal="center" shrinkToFit="1"/>
      <protection/>
    </xf>
    <xf numFmtId="49" fontId="26" fillId="19" borderId="19" xfId="47" applyNumberFormat="1" applyFont="1" applyFill="1" applyBorder="1" applyAlignment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325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Zateplení objektu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77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4" t="s">
        <v>324</v>
      </c>
      <c r="D8" s="204"/>
      <c r="E8" s="20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4" t="str">
        <f>Projektant</f>
        <v>AW projektová kancelář</v>
      </c>
      <c r="D9" s="204"/>
      <c r="E9" s="205"/>
      <c r="F9" s="11"/>
      <c r="G9" s="33"/>
      <c r="H9" s="34"/>
    </row>
    <row r="10" spans="1:8" ht="12.75">
      <c r="A10" s="28" t="s">
        <v>14</v>
      </c>
      <c r="B10" s="11"/>
      <c r="C10" s="204"/>
      <c r="D10" s="204"/>
      <c r="E10" s="204"/>
      <c r="F10" s="35"/>
      <c r="G10" s="36"/>
      <c r="H10" s="37"/>
    </row>
    <row r="11" spans="1:57" ht="13.5" customHeight="1">
      <c r="A11" s="28" t="s">
        <v>15</v>
      </c>
      <c r="B11" s="11"/>
      <c r="C11" s="204"/>
      <c r="D11" s="204"/>
      <c r="E11" s="204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6"/>
      <c r="D12" s="206"/>
      <c r="E12" s="206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Rekapitulace!A26</f>
        <v>Mimostaveništní doprava</v>
      </c>
      <c r="E15" s="57"/>
      <c r="F15" s="58"/>
      <c r="G15" s="55">
        <f>Rekapitulace!I26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Rekapitulace!A27</f>
        <v>Zařízení staveniště</v>
      </c>
      <c r="E16" s="60"/>
      <c r="F16" s="61"/>
      <c r="G16" s="55">
        <f>Rekapitulace!I27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29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30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9">
        <f>ROUND(C23-F32,0)</f>
        <v>0</v>
      </c>
      <c r="G30" s="210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9">
        <f>ROUND(PRODUCT(F30,C31/100),1)</f>
        <v>0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9">
        <f>ROUND(PRODUCT(F32,C33/100),1)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>
        <f>CEILING(SUM(F30:F33),IF(SUM(F30:F33)&gt;=0,1,-1))</f>
        <v>0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>
      <c r="A38" s="95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5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5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5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5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5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5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5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6" t="str">
        <f>CONCATENATE(cislostavby," ",nazevstavby)</f>
        <v>13/21 MěÚ Domažlice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7" t="s">
        <v>50</v>
      </c>
      <c r="B2" s="218"/>
      <c r="C2" s="102" t="str">
        <f>CONCATENATE(cisloobjektu," ",nazevobjektu)</f>
        <v>1 U Nemocnice č.p.579</v>
      </c>
      <c r="D2" s="103"/>
      <c r="E2" s="104"/>
      <c r="F2" s="103"/>
      <c r="G2" s="219" t="s">
        <v>78</v>
      </c>
      <c r="H2" s="220"/>
      <c r="I2" s="221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61</v>
      </c>
      <c r="B7" s="114" t="str">
        <f>Položky!C7</f>
        <v>Upravy povrchů vnitřní</v>
      </c>
      <c r="D7" s="115"/>
      <c r="E7" s="199">
        <f>Položky!BA21</f>
        <v>0</v>
      </c>
      <c r="F7" s="200">
        <f>Položky!BB21</f>
        <v>0</v>
      </c>
      <c r="G7" s="200">
        <f>Položky!BC21</f>
        <v>0</v>
      </c>
      <c r="H7" s="200">
        <f>Položky!BD21</f>
        <v>0</v>
      </c>
      <c r="I7" s="201">
        <f>Položky!BE21</f>
        <v>0</v>
      </c>
    </row>
    <row r="8" spans="1:9" s="34" customFormat="1" ht="12.75">
      <c r="A8" s="198" t="str">
        <f>Položky!B22</f>
        <v>62</v>
      </c>
      <c r="B8" s="114" t="str">
        <f>Položky!C22</f>
        <v>Úpravy povrchů vnější</v>
      </c>
      <c r="D8" s="115"/>
      <c r="E8" s="199">
        <f>Položky!BA78</f>
        <v>0</v>
      </c>
      <c r="F8" s="200">
        <f>Položky!BB78</f>
        <v>0</v>
      </c>
      <c r="G8" s="200">
        <f>Položky!BC78</f>
        <v>0</v>
      </c>
      <c r="H8" s="200">
        <f>Položky!BD78</f>
        <v>0</v>
      </c>
      <c r="I8" s="201">
        <f>Položky!BE78</f>
        <v>0</v>
      </c>
    </row>
    <row r="9" spans="1:9" s="34" customFormat="1" ht="12.75">
      <c r="A9" s="198" t="str">
        <f>Položky!B79</f>
        <v>94</v>
      </c>
      <c r="B9" s="114" t="str">
        <f>Položky!C79</f>
        <v>Lešení a stavební výtahy</v>
      </c>
      <c r="D9" s="115"/>
      <c r="E9" s="199">
        <f>Položky!BA93</f>
        <v>0</v>
      </c>
      <c r="F9" s="200">
        <f>Položky!BB93</f>
        <v>0</v>
      </c>
      <c r="G9" s="200">
        <f>Položky!BC93</f>
        <v>0</v>
      </c>
      <c r="H9" s="200">
        <f>Položky!BD93</f>
        <v>0</v>
      </c>
      <c r="I9" s="201">
        <f>Položky!BE93</f>
        <v>0</v>
      </c>
    </row>
    <row r="10" spans="1:9" s="34" customFormat="1" ht="12.75">
      <c r="A10" s="198" t="str">
        <f>Položky!B94</f>
        <v>95</v>
      </c>
      <c r="B10" s="114" t="str">
        <f>Položky!C94</f>
        <v>Dokončovací konstrukce na pozemních stavbách</v>
      </c>
      <c r="D10" s="115"/>
      <c r="E10" s="199">
        <f>Položky!BA99</f>
        <v>0</v>
      </c>
      <c r="F10" s="200">
        <f>Položky!BB99</f>
        <v>0</v>
      </c>
      <c r="G10" s="200">
        <f>Položky!BC99</f>
        <v>0</v>
      </c>
      <c r="H10" s="200">
        <f>Položky!BD99</f>
        <v>0</v>
      </c>
      <c r="I10" s="201">
        <f>Položky!BE99</f>
        <v>0</v>
      </c>
    </row>
    <row r="11" spans="1:9" s="34" customFormat="1" ht="12.75">
      <c r="A11" s="198" t="str">
        <f>Položky!B100</f>
        <v>96</v>
      </c>
      <c r="B11" s="114" t="str">
        <f>Položky!C100</f>
        <v>Bourání konstrukcí</v>
      </c>
      <c r="D11" s="115"/>
      <c r="E11" s="199">
        <f>Položky!BA109</f>
        <v>0</v>
      </c>
      <c r="F11" s="200">
        <f>Položky!BB109</f>
        <v>0</v>
      </c>
      <c r="G11" s="200">
        <f>Položky!BC109</f>
        <v>0</v>
      </c>
      <c r="H11" s="200">
        <f>Položky!BD109</f>
        <v>0</v>
      </c>
      <c r="I11" s="201">
        <f>Položky!BE109</f>
        <v>0</v>
      </c>
    </row>
    <row r="12" spans="1:9" s="34" customFormat="1" ht="12.75">
      <c r="A12" s="198" t="str">
        <f>Položky!B110</f>
        <v>99</v>
      </c>
      <c r="B12" s="114" t="str">
        <f>Položky!C110</f>
        <v>Staveništní přesun hmot</v>
      </c>
      <c r="D12" s="115"/>
      <c r="E12" s="199">
        <f>Položky!BA112</f>
        <v>0</v>
      </c>
      <c r="F12" s="200">
        <f>Položky!BB112</f>
        <v>0</v>
      </c>
      <c r="G12" s="200">
        <f>Položky!BC112</f>
        <v>0</v>
      </c>
      <c r="H12" s="200">
        <f>Položky!BD112</f>
        <v>0</v>
      </c>
      <c r="I12" s="201">
        <f>Položky!BE112</f>
        <v>0</v>
      </c>
    </row>
    <row r="13" spans="1:9" s="34" customFormat="1" ht="12.75">
      <c r="A13" s="198" t="str">
        <f>Položky!B113</f>
        <v>711</v>
      </c>
      <c r="B13" s="114" t="str">
        <f>Položky!C113</f>
        <v>Izolace proti vodě</v>
      </c>
      <c r="D13" s="115"/>
      <c r="E13" s="199">
        <f>Položky!BA121</f>
        <v>0</v>
      </c>
      <c r="F13" s="200">
        <f>Položky!BB121</f>
        <v>0</v>
      </c>
      <c r="G13" s="200">
        <f>Položky!BC121</f>
        <v>0</v>
      </c>
      <c r="H13" s="200">
        <f>Položky!BD121</f>
        <v>0</v>
      </c>
      <c r="I13" s="201">
        <f>Položky!BE121</f>
        <v>0</v>
      </c>
    </row>
    <row r="14" spans="1:9" s="34" customFormat="1" ht="12.75">
      <c r="A14" s="198" t="str">
        <f>Položky!B122</f>
        <v>713</v>
      </c>
      <c r="B14" s="114" t="str">
        <f>Položky!C122</f>
        <v>Izolace tepelné</v>
      </c>
      <c r="D14" s="115"/>
      <c r="E14" s="199">
        <f>Položky!BA126</f>
        <v>0</v>
      </c>
      <c r="F14" s="200">
        <f>Položky!BB126</f>
        <v>0</v>
      </c>
      <c r="G14" s="200">
        <f>Položky!BC126</f>
        <v>0</v>
      </c>
      <c r="H14" s="200">
        <f>Položky!BD126</f>
        <v>0</v>
      </c>
      <c r="I14" s="201">
        <f>Položky!BE126</f>
        <v>0</v>
      </c>
    </row>
    <row r="15" spans="1:9" s="34" customFormat="1" ht="12.75">
      <c r="A15" s="198" t="str">
        <f>Položky!B127</f>
        <v>764</v>
      </c>
      <c r="B15" s="114" t="str">
        <f>Položky!C127</f>
        <v>Konstrukce klempířské</v>
      </c>
      <c r="D15" s="115"/>
      <c r="E15" s="199">
        <f>Položky!BA155</f>
        <v>0</v>
      </c>
      <c r="F15" s="200">
        <f>Položky!BB155</f>
        <v>0</v>
      </c>
      <c r="G15" s="200">
        <f>Položky!BC155</f>
        <v>0</v>
      </c>
      <c r="H15" s="200">
        <f>Položky!BD155</f>
        <v>0</v>
      </c>
      <c r="I15" s="201">
        <f>Položky!BE155</f>
        <v>0</v>
      </c>
    </row>
    <row r="16" spans="1:9" s="34" customFormat="1" ht="12.75">
      <c r="A16" s="198" t="str">
        <f>Položky!B156</f>
        <v>767</v>
      </c>
      <c r="B16" s="114" t="str">
        <f>Položky!C156</f>
        <v>Konstrukce zámečnické</v>
      </c>
      <c r="D16" s="115"/>
      <c r="E16" s="199">
        <f>Položky!BA163</f>
        <v>0</v>
      </c>
      <c r="F16" s="200">
        <f>Položky!BB163</f>
        <v>0</v>
      </c>
      <c r="G16" s="200">
        <f>Položky!BC163</f>
        <v>0</v>
      </c>
      <c r="H16" s="200">
        <f>Položky!BD163</f>
        <v>0</v>
      </c>
      <c r="I16" s="201">
        <f>Položky!BE163</f>
        <v>0</v>
      </c>
    </row>
    <row r="17" spans="1:9" s="34" customFormat="1" ht="12.75">
      <c r="A17" s="198" t="str">
        <f>Položky!B164</f>
        <v>769</v>
      </c>
      <c r="B17" s="114" t="str">
        <f>Položky!C164</f>
        <v>Otvorové prvky z plastu</v>
      </c>
      <c r="D17" s="115"/>
      <c r="E17" s="199">
        <f>Položky!BA190</f>
        <v>0</v>
      </c>
      <c r="F17" s="200">
        <f>Položky!BB190</f>
        <v>0</v>
      </c>
      <c r="G17" s="200">
        <f>Položky!BC190</f>
        <v>0</v>
      </c>
      <c r="H17" s="200">
        <f>Položky!BD190</f>
        <v>0</v>
      </c>
      <c r="I17" s="201">
        <f>Položky!BE190</f>
        <v>0</v>
      </c>
    </row>
    <row r="18" spans="1:9" s="34" customFormat="1" ht="12.75">
      <c r="A18" s="198" t="str">
        <f>Položky!B191</f>
        <v>784</v>
      </c>
      <c r="B18" s="114" t="str">
        <f>Položky!C191</f>
        <v>Malby</v>
      </c>
      <c r="D18" s="115"/>
      <c r="E18" s="199">
        <f>Položky!BA196</f>
        <v>0</v>
      </c>
      <c r="F18" s="200">
        <f>Položky!BB196</f>
        <v>0</v>
      </c>
      <c r="G18" s="200">
        <f>Položky!BC196</f>
        <v>0</v>
      </c>
      <c r="H18" s="200">
        <f>Položky!BD196</f>
        <v>0</v>
      </c>
      <c r="I18" s="201">
        <f>Položky!BE196</f>
        <v>0</v>
      </c>
    </row>
    <row r="19" spans="1:9" s="34" customFormat="1" ht="12.75">
      <c r="A19" s="198" t="str">
        <f>Položky!B197</f>
        <v>M211</v>
      </c>
      <c r="B19" s="114" t="str">
        <f>Položky!C197</f>
        <v>Hromosvod</v>
      </c>
      <c r="D19" s="115"/>
      <c r="E19" s="199">
        <f>Položky!BA199</f>
        <v>0</v>
      </c>
      <c r="F19" s="200">
        <f>Položky!BB199</f>
        <v>0</v>
      </c>
      <c r="G19" s="200">
        <f>Položky!BC199</f>
        <v>0</v>
      </c>
      <c r="H19" s="200">
        <f>Položky!BD199</f>
        <v>0</v>
      </c>
      <c r="I19" s="201">
        <f>Položky!BE199</f>
        <v>0</v>
      </c>
    </row>
    <row r="20" spans="1:9" s="34" customFormat="1" ht="13.5" thickBot="1">
      <c r="A20" s="198" t="str">
        <f>Položky!B200</f>
        <v>D96</v>
      </c>
      <c r="B20" s="114" t="str">
        <f>Položky!C200</f>
        <v>Přesuny suti a vybouraných hmot</v>
      </c>
      <c r="D20" s="115"/>
      <c r="E20" s="199">
        <f>Položky!BA207</f>
        <v>0</v>
      </c>
      <c r="F20" s="200">
        <f>Položky!BB207</f>
        <v>0</v>
      </c>
      <c r="G20" s="200">
        <f>Položky!BC207</f>
        <v>0</v>
      </c>
      <c r="H20" s="200">
        <f>Položky!BD207</f>
        <v>0</v>
      </c>
      <c r="I20" s="201">
        <f>Položky!BE207</f>
        <v>0</v>
      </c>
    </row>
    <row r="21" spans="1:9" s="122" customFormat="1" ht="13.5" thickBot="1">
      <c r="A21" s="116"/>
      <c r="B21" s="117" t="s">
        <v>57</v>
      </c>
      <c r="C21" s="117"/>
      <c r="D21" s="118"/>
      <c r="E21" s="119">
        <f>SUM(E7:E20)</f>
        <v>0</v>
      </c>
      <c r="F21" s="120">
        <f>SUM(F7:F20)</f>
        <v>0</v>
      </c>
      <c r="G21" s="120">
        <f>SUM(G7:G20)</f>
        <v>0</v>
      </c>
      <c r="H21" s="120">
        <f>SUM(H7:H20)</f>
        <v>0</v>
      </c>
      <c r="I21" s="121">
        <f>SUM(I7:I20)</f>
        <v>0</v>
      </c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34"/>
    </row>
    <row r="23" spans="1:57" ht="19.5" customHeight="1">
      <c r="A23" s="106" t="s">
        <v>58</v>
      </c>
      <c r="B23" s="106"/>
      <c r="C23" s="106"/>
      <c r="D23" s="106"/>
      <c r="E23" s="106"/>
      <c r="F23" s="106"/>
      <c r="G23" s="123"/>
      <c r="H23" s="106"/>
      <c r="I23" s="106"/>
      <c r="BA23" s="40"/>
      <c r="BB23" s="40"/>
      <c r="BC23" s="40"/>
      <c r="BD23" s="40"/>
      <c r="BE23" s="40"/>
    </row>
    <row r="24" ht="13.5" thickBot="1"/>
    <row r="25" spans="1:9" ht="12.75">
      <c r="A25" s="71" t="s">
        <v>59</v>
      </c>
      <c r="B25" s="72"/>
      <c r="C25" s="72"/>
      <c r="D25" s="124"/>
      <c r="E25" s="125" t="s">
        <v>60</v>
      </c>
      <c r="F25" s="126" t="s">
        <v>61</v>
      </c>
      <c r="G25" s="127" t="s">
        <v>62</v>
      </c>
      <c r="H25" s="128"/>
      <c r="I25" s="129" t="s">
        <v>60</v>
      </c>
    </row>
    <row r="26" spans="1:53" ht="12.75">
      <c r="A26" s="130" t="s">
        <v>322</v>
      </c>
      <c r="B26" s="131"/>
      <c r="C26" s="131"/>
      <c r="D26" s="132"/>
      <c r="E26" s="133"/>
      <c r="F26" s="134"/>
      <c r="G26" s="135">
        <f>CHOOSE(BA26+1,HSV+PSV,HSV+PSV+Mont,HSV+PSV+Dodavka+Mont,HSV,PSV,Mont,Dodavka,Mont+Dodavka,0)</f>
        <v>0</v>
      </c>
      <c r="H26" s="136"/>
      <c r="I26" s="137">
        <f>E26+F26*G26/100</f>
        <v>0</v>
      </c>
      <c r="BA26">
        <v>0</v>
      </c>
    </row>
    <row r="27" spans="1:53" ht="12.75">
      <c r="A27" s="130" t="s">
        <v>323</v>
      </c>
      <c r="B27" s="131"/>
      <c r="C27" s="131"/>
      <c r="D27" s="132"/>
      <c r="E27" s="133"/>
      <c r="F27" s="134"/>
      <c r="G27" s="135">
        <f>CHOOSE(BA27+1,HSV+PSV,HSV+PSV+Mont,HSV+PSV+Dodavka+Mont,HSV,PSV,Mont,Dodavka,Mont+Dodavka,0)</f>
        <v>0</v>
      </c>
      <c r="H27" s="136"/>
      <c r="I27" s="137">
        <f>E27+F27*G27/100</f>
        <v>0</v>
      </c>
      <c r="BA27">
        <v>1</v>
      </c>
    </row>
    <row r="28" spans="1:9" ht="13.5" thickBot="1">
      <c r="A28" s="138"/>
      <c r="B28" s="139" t="s">
        <v>63</v>
      </c>
      <c r="C28" s="140"/>
      <c r="D28" s="141"/>
      <c r="E28" s="142"/>
      <c r="F28" s="143"/>
      <c r="G28" s="143"/>
      <c r="H28" s="213">
        <f>SUM(I26:I27)</f>
        <v>0</v>
      </c>
      <c r="I28" s="214"/>
    </row>
    <row r="30" spans="2:9" ht="12.75">
      <c r="B30" s="122"/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80"/>
  <sheetViews>
    <sheetView showGridLines="0" showZeros="0" tabSelected="1" zoomScalePageLayoutView="0" workbookViewId="0" topLeftCell="A1">
      <selection activeCell="C209" sqref="C209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4" t="s">
        <v>325</v>
      </c>
      <c r="B1" s="224"/>
      <c r="C1" s="224"/>
      <c r="D1" s="224"/>
      <c r="E1" s="224"/>
      <c r="F1" s="224"/>
      <c r="G1" s="224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6" t="str">
        <f>CONCATENATE(cislostavby," ",nazevstavby)</f>
        <v>13/21 MěÚ Domažlice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25" t="s">
        <v>50</v>
      </c>
      <c r="B4" s="218"/>
      <c r="C4" s="102" t="str">
        <f>CONCATENATE(cisloobjektu," ",nazevobjektu)</f>
        <v>1 U Nemocnice č.p.579</v>
      </c>
      <c r="D4" s="103"/>
      <c r="E4" s="226" t="str">
        <f>Rekapitulace!G2</f>
        <v>Zateplení objektu</v>
      </c>
      <c r="F4" s="227"/>
      <c r="G4" s="228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81</v>
      </c>
      <c r="C8" s="172" t="s">
        <v>82</v>
      </c>
      <c r="D8" s="173" t="s">
        <v>83</v>
      </c>
      <c r="E8" s="174">
        <v>415.2375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7.9999999999969E-05</v>
      </c>
    </row>
    <row r="9" spans="1:104" ht="12.75">
      <c r="A9" s="170">
        <v>2</v>
      </c>
      <c r="B9" s="171" t="s">
        <v>84</v>
      </c>
      <c r="C9" s="172" t="s">
        <v>85</v>
      </c>
      <c r="D9" s="173" t="s">
        <v>83</v>
      </c>
      <c r="E9" s="174">
        <v>333.18</v>
      </c>
      <c r="F9" s="174">
        <v>0</v>
      </c>
      <c r="G9" s="175">
        <f>E9*F9</f>
        <v>0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A9" s="176">
        <v>1</v>
      </c>
      <c r="CB9" s="176">
        <v>1</v>
      </c>
      <c r="CZ9" s="147">
        <v>0.0570000000000164</v>
      </c>
    </row>
    <row r="10" spans="1:15" ht="33.75">
      <c r="A10" s="177"/>
      <c r="B10" s="179"/>
      <c r="C10" s="222" t="s">
        <v>86</v>
      </c>
      <c r="D10" s="223"/>
      <c r="E10" s="180">
        <v>211.48</v>
      </c>
      <c r="F10" s="181"/>
      <c r="G10" s="182"/>
      <c r="M10" s="178" t="s">
        <v>86</v>
      </c>
      <c r="O10" s="169"/>
    </row>
    <row r="11" spans="1:15" ht="12.75">
      <c r="A11" s="177"/>
      <c r="B11" s="179"/>
      <c r="C11" s="222" t="s">
        <v>87</v>
      </c>
      <c r="D11" s="223"/>
      <c r="E11" s="180">
        <v>98.26</v>
      </c>
      <c r="F11" s="181"/>
      <c r="G11" s="182"/>
      <c r="M11" s="178" t="s">
        <v>87</v>
      </c>
      <c r="O11" s="169"/>
    </row>
    <row r="12" spans="1:15" ht="12.75">
      <c r="A12" s="177"/>
      <c r="B12" s="179"/>
      <c r="C12" s="222" t="s">
        <v>88</v>
      </c>
      <c r="D12" s="223"/>
      <c r="E12" s="180">
        <v>23.44</v>
      </c>
      <c r="F12" s="181"/>
      <c r="G12" s="182"/>
      <c r="M12" s="178" t="s">
        <v>88</v>
      </c>
      <c r="O12" s="169"/>
    </row>
    <row r="13" spans="1:104" ht="12.75">
      <c r="A13" s="170">
        <v>3</v>
      </c>
      <c r="B13" s="171" t="s">
        <v>89</v>
      </c>
      <c r="C13" s="172" t="s">
        <v>90</v>
      </c>
      <c r="D13" s="173" t="s">
        <v>91</v>
      </c>
      <c r="E13" s="174">
        <v>832.95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0.000459999999999905</v>
      </c>
    </row>
    <row r="14" spans="1:15" ht="33.75">
      <c r="A14" s="177"/>
      <c r="B14" s="179"/>
      <c r="C14" s="222" t="s">
        <v>92</v>
      </c>
      <c r="D14" s="223"/>
      <c r="E14" s="180">
        <v>528.7</v>
      </c>
      <c r="F14" s="181"/>
      <c r="G14" s="182"/>
      <c r="M14" s="178" t="s">
        <v>92</v>
      </c>
      <c r="O14" s="169"/>
    </row>
    <row r="15" spans="1:15" ht="12.75">
      <c r="A15" s="177"/>
      <c r="B15" s="179"/>
      <c r="C15" s="222" t="s">
        <v>93</v>
      </c>
      <c r="D15" s="223"/>
      <c r="E15" s="180">
        <v>245.65</v>
      </c>
      <c r="F15" s="181"/>
      <c r="G15" s="182"/>
      <c r="M15" s="178" t="s">
        <v>93</v>
      </c>
      <c r="O15" s="169"/>
    </row>
    <row r="16" spans="1:15" ht="12.75">
      <c r="A16" s="177"/>
      <c r="B16" s="179"/>
      <c r="C16" s="222" t="s">
        <v>94</v>
      </c>
      <c r="D16" s="223"/>
      <c r="E16" s="180">
        <v>58.6</v>
      </c>
      <c r="F16" s="181"/>
      <c r="G16" s="182"/>
      <c r="M16" s="178" t="s">
        <v>94</v>
      </c>
      <c r="O16" s="169"/>
    </row>
    <row r="17" spans="1:104" ht="22.5">
      <c r="A17" s="170">
        <v>4</v>
      </c>
      <c r="B17" s="171" t="s">
        <v>95</v>
      </c>
      <c r="C17" s="172" t="s">
        <v>96</v>
      </c>
      <c r="D17" s="173" t="s">
        <v>83</v>
      </c>
      <c r="E17" s="174">
        <v>98.45</v>
      </c>
      <c r="F17" s="174">
        <v>0</v>
      </c>
      <c r="G17" s="175">
        <f>E17*F17</f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</v>
      </c>
      <c r="CB17" s="176">
        <v>1</v>
      </c>
      <c r="CZ17" s="147">
        <v>0.00997999999999877</v>
      </c>
    </row>
    <row r="18" spans="1:15" ht="12.75">
      <c r="A18" s="177"/>
      <c r="B18" s="179"/>
      <c r="C18" s="222" t="s">
        <v>97</v>
      </c>
      <c r="D18" s="223"/>
      <c r="E18" s="180">
        <v>98.45</v>
      </c>
      <c r="F18" s="181"/>
      <c r="G18" s="182"/>
      <c r="M18" s="178" t="s">
        <v>97</v>
      </c>
      <c r="O18" s="169"/>
    </row>
    <row r="19" spans="1:104" ht="12.75">
      <c r="A19" s="170">
        <v>5</v>
      </c>
      <c r="B19" s="171" t="s">
        <v>98</v>
      </c>
      <c r="C19" s="172" t="s">
        <v>99</v>
      </c>
      <c r="D19" s="173" t="s">
        <v>83</v>
      </c>
      <c r="E19" s="174">
        <v>98.45</v>
      </c>
      <c r="F19" s="174">
        <v>0</v>
      </c>
      <c r="G19" s="175">
        <f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A19" s="176">
        <v>1</v>
      </c>
      <c r="CB19" s="176">
        <v>1</v>
      </c>
      <c r="CZ19" s="147">
        <v>0.0629999999999882</v>
      </c>
    </row>
    <row r="20" spans="1:104" ht="12.75">
      <c r="A20" s="170">
        <v>6</v>
      </c>
      <c r="B20" s="171" t="s">
        <v>100</v>
      </c>
      <c r="C20" s="172" t="s">
        <v>101</v>
      </c>
      <c r="D20" s="173" t="s">
        <v>91</v>
      </c>
      <c r="E20" s="174">
        <v>832.95</v>
      </c>
      <c r="F20" s="174">
        <v>0</v>
      </c>
      <c r="G20" s="175">
        <f>E20*F20</f>
        <v>0</v>
      </c>
      <c r="O20" s="169">
        <v>2</v>
      </c>
      <c r="AA20" s="147">
        <v>12</v>
      </c>
      <c r="AB20" s="147">
        <v>0</v>
      </c>
      <c r="AC20" s="147">
        <v>1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6">
        <v>12</v>
      </c>
      <c r="CB20" s="176">
        <v>0</v>
      </c>
      <c r="CZ20" s="147">
        <v>0</v>
      </c>
    </row>
    <row r="21" spans="1:57" ht="12.75">
      <c r="A21" s="183"/>
      <c r="B21" s="184" t="s">
        <v>74</v>
      </c>
      <c r="C21" s="185" t="str">
        <f>CONCATENATE(B7," ",C7)</f>
        <v>61 Upravy povrchů vnitřní</v>
      </c>
      <c r="D21" s="186"/>
      <c r="E21" s="187"/>
      <c r="F21" s="188"/>
      <c r="G21" s="189">
        <f>SUM(G7:G20)</f>
        <v>0</v>
      </c>
      <c r="O21" s="169">
        <v>4</v>
      </c>
      <c r="BA21" s="190">
        <f>SUM(BA7:BA20)</f>
        <v>0</v>
      </c>
      <c r="BB21" s="190">
        <f>SUM(BB7:BB20)</f>
        <v>0</v>
      </c>
      <c r="BC21" s="190">
        <f>SUM(BC7:BC20)</f>
        <v>0</v>
      </c>
      <c r="BD21" s="190">
        <f>SUM(BD7:BD20)</f>
        <v>0</v>
      </c>
      <c r="BE21" s="190">
        <f>SUM(BE7:BE20)</f>
        <v>0</v>
      </c>
    </row>
    <row r="22" spans="1:15" ht="12.75">
      <c r="A22" s="162" t="s">
        <v>72</v>
      </c>
      <c r="B22" s="163" t="s">
        <v>102</v>
      </c>
      <c r="C22" s="164" t="s">
        <v>103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7</v>
      </c>
      <c r="B23" s="171" t="s">
        <v>104</v>
      </c>
      <c r="C23" s="172" t="s">
        <v>105</v>
      </c>
      <c r="D23" s="173" t="s">
        <v>83</v>
      </c>
      <c r="E23" s="174">
        <v>1824.42</v>
      </c>
      <c r="F23" s="174">
        <v>0</v>
      </c>
      <c r="G23" s="175">
        <f>E23*F23</f>
        <v>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A23" s="176">
        <v>1</v>
      </c>
      <c r="CB23" s="176">
        <v>1</v>
      </c>
      <c r="CZ23" s="147">
        <v>0.000170000000000003</v>
      </c>
    </row>
    <row r="24" spans="1:104" ht="12.75">
      <c r="A24" s="170">
        <v>8</v>
      </c>
      <c r="B24" s="171" t="s">
        <v>106</v>
      </c>
      <c r="C24" s="172" t="s">
        <v>107</v>
      </c>
      <c r="D24" s="173" t="s">
        <v>83</v>
      </c>
      <c r="E24" s="174">
        <v>415.2375</v>
      </c>
      <c r="F24" s="174">
        <v>0</v>
      </c>
      <c r="G24" s="175">
        <f>E24*F24</f>
        <v>0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A24" s="176">
        <v>1</v>
      </c>
      <c r="CB24" s="176">
        <v>1</v>
      </c>
      <c r="CZ24" s="147">
        <v>9.9999999999989E-05</v>
      </c>
    </row>
    <row r="25" spans="1:15" ht="22.5">
      <c r="A25" s="177"/>
      <c r="B25" s="179"/>
      <c r="C25" s="222" t="s">
        <v>108</v>
      </c>
      <c r="D25" s="223"/>
      <c r="E25" s="180">
        <v>102.72</v>
      </c>
      <c r="F25" s="181"/>
      <c r="G25" s="182"/>
      <c r="M25" s="178" t="s">
        <v>108</v>
      </c>
      <c r="O25" s="169"/>
    </row>
    <row r="26" spans="1:15" ht="22.5">
      <c r="A26" s="177"/>
      <c r="B26" s="179"/>
      <c r="C26" s="222" t="s">
        <v>109</v>
      </c>
      <c r="D26" s="223"/>
      <c r="E26" s="180">
        <v>263.07</v>
      </c>
      <c r="F26" s="181"/>
      <c r="G26" s="182"/>
      <c r="M26" s="178" t="s">
        <v>109</v>
      </c>
      <c r="O26" s="169"/>
    </row>
    <row r="27" spans="1:15" ht="22.5">
      <c r="A27" s="177"/>
      <c r="B27" s="179"/>
      <c r="C27" s="222" t="s">
        <v>110</v>
      </c>
      <c r="D27" s="223"/>
      <c r="E27" s="180">
        <v>49.4475</v>
      </c>
      <c r="F27" s="181"/>
      <c r="G27" s="182"/>
      <c r="M27" s="178" t="s">
        <v>110</v>
      </c>
      <c r="O27" s="169"/>
    </row>
    <row r="28" spans="1:104" ht="22.5">
      <c r="A28" s="170">
        <v>9</v>
      </c>
      <c r="B28" s="171" t="s">
        <v>111</v>
      </c>
      <c r="C28" s="172" t="s">
        <v>328</v>
      </c>
      <c r="D28" s="173" t="s">
        <v>83</v>
      </c>
      <c r="E28" s="174">
        <v>44.1</v>
      </c>
      <c r="F28" s="174">
        <v>0</v>
      </c>
      <c r="G28" s="175">
        <f>E28*F28</f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A28" s="176">
        <v>1</v>
      </c>
      <c r="CB28" s="176">
        <v>1</v>
      </c>
      <c r="CZ28" s="147">
        <v>0.0112199999999945</v>
      </c>
    </row>
    <row r="29" spans="1:15" ht="12.75">
      <c r="A29" s="177"/>
      <c r="B29" s="179"/>
      <c r="C29" s="222" t="s">
        <v>112</v>
      </c>
      <c r="D29" s="223"/>
      <c r="E29" s="180">
        <v>19.74</v>
      </c>
      <c r="F29" s="181"/>
      <c r="G29" s="182"/>
      <c r="M29" s="178" t="s">
        <v>112</v>
      </c>
      <c r="O29" s="169"/>
    </row>
    <row r="30" spans="1:15" ht="12.75">
      <c r="A30" s="177"/>
      <c r="B30" s="179"/>
      <c r="C30" s="222" t="s">
        <v>113</v>
      </c>
      <c r="D30" s="223"/>
      <c r="E30" s="180">
        <v>15.75</v>
      </c>
      <c r="F30" s="181"/>
      <c r="G30" s="182"/>
      <c r="M30" s="178" t="s">
        <v>113</v>
      </c>
      <c r="O30" s="169"/>
    </row>
    <row r="31" spans="1:15" ht="12.75">
      <c r="A31" s="177"/>
      <c r="B31" s="179"/>
      <c r="C31" s="222" t="s">
        <v>114</v>
      </c>
      <c r="D31" s="223"/>
      <c r="E31" s="180">
        <v>8.61</v>
      </c>
      <c r="F31" s="181"/>
      <c r="G31" s="182"/>
      <c r="M31" s="178" t="s">
        <v>114</v>
      </c>
      <c r="O31" s="169"/>
    </row>
    <row r="32" spans="1:104" ht="22.5">
      <c r="A32" s="170">
        <v>10</v>
      </c>
      <c r="B32" s="171" t="s">
        <v>115</v>
      </c>
      <c r="C32" s="172" t="s">
        <v>329</v>
      </c>
      <c r="D32" s="173" t="s">
        <v>83</v>
      </c>
      <c r="E32" s="174">
        <v>1824.42</v>
      </c>
      <c r="F32" s="174">
        <v>0</v>
      </c>
      <c r="G32" s="175">
        <f>E32*F32</f>
        <v>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>IF(AZ32=1,G32,0)</f>
        <v>0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A32" s="176">
        <v>1</v>
      </c>
      <c r="CB32" s="176">
        <v>1</v>
      </c>
      <c r="CZ32" s="147">
        <v>0.0125799999999998</v>
      </c>
    </row>
    <row r="33" spans="1:15" ht="12.75">
      <c r="A33" s="177"/>
      <c r="B33" s="179"/>
      <c r="C33" s="222" t="s">
        <v>116</v>
      </c>
      <c r="D33" s="223"/>
      <c r="E33" s="180">
        <v>99.04</v>
      </c>
      <c r="F33" s="181"/>
      <c r="G33" s="182"/>
      <c r="M33" s="178" t="s">
        <v>116</v>
      </c>
      <c r="O33" s="169"/>
    </row>
    <row r="34" spans="1:15" ht="22.5">
      <c r="A34" s="177"/>
      <c r="B34" s="179"/>
      <c r="C34" s="222" t="s">
        <v>117</v>
      </c>
      <c r="D34" s="223"/>
      <c r="E34" s="180">
        <v>151.38</v>
      </c>
      <c r="F34" s="181"/>
      <c r="G34" s="182"/>
      <c r="M34" s="178" t="s">
        <v>117</v>
      </c>
      <c r="O34" s="169"/>
    </row>
    <row r="35" spans="1:15" ht="22.5">
      <c r="A35" s="177"/>
      <c r="B35" s="179"/>
      <c r="C35" s="222" t="s">
        <v>118</v>
      </c>
      <c r="D35" s="223"/>
      <c r="E35" s="180">
        <v>129.22</v>
      </c>
      <c r="F35" s="181"/>
      <c r="G35" s="182"/>
      <c r="M35" s="178" t="s">
        <v>118</v>
      </c>
      <c r="O35" s="169"/>
    </row>
    <row r="36" spans="1:15" ht="12.75">
      <c r="A36" s="177"/>
      <c r="B36" s="179"/>
      <c r="C36" s="222" t="s">
        <v>119</v>
      </c>
      <c r="D36" s="223"/>
      <c r="E36" s="180">
        <v>25.2</v>
      </c>
      <c r="F36" s="181"/>
      <c r="G36" s="182"/>
      <c r="M36" s="178" t="s">
        <v>119</v>
      </c>
      <c r="O36" s="169"/>
    </row>
    <row r="37" spans="1:15" ht="22.5">
      <c r="A37" s="177"/>
      <c r="B37" s="179"/>
      <c r="C37" s="222" t="s">
        <v>120</v>
      </c>
      <c r="D37" s="223"/>
      <c r="E37" s="180">
        <v>90.045</v>
      </c>
      <c r="F37" s="181"/>
      <c r="G37" s="182"/>
      <c r="M37" s="178" t="s">
        <v>120</v>
      </c>
      <c r="O37" s="169"/>
    </row>
    <row r="38" spans="1:15" ht="12.75">
      <c r="A38" s="177"/>
      <c r="B38" s="179"/>
      <c r="C38" s="222" t="s">
        <v>121</v>
      </c>
      <c r="D38" s="223"/>
      <c r="E38" s="180">
        <v>113.25</v>
      </c>
      <c r="F38" s="181"/>
      <c r="G38" s="182"/>
      <c r="M38" s="178" t="s">
        <v>121</v>
      </c>
      <c r="O38" s="169"/>
    </row>
    <row r="39" spans="1:15" ht="12.75">
      <c r="A39" s="177"/>
      <c r="B39" s="179"/>
      <c r="C39" s="222" t="s">
        <v>122</v>
      </c>
      <c r="D39" s="223"/>
      <c r="E39" s="180">
        <v>139.49</v>
      </c>
      <c r="F39" s="181"/>
      <c r="G39" s="182"/>
      <c r="M39" s="178" t="s">
        <v>122</v>
      </c>
      <c r="O39" s="169"/>
    </row>
    <row r="40" spans="1:15" ht="22.5">
      <c r="A40" s="177"/>
      <c r="B40" s="179"/>
      <c r="C40" s="222" t="s">
        <v>123</v>
      </c>
      <c r="D40" s="223"/>
      <c r="E40" s="180">
        <v>209.2</v>
      </c>
      <c r="F40" s="181"/>
      <c r="G40" s="182"/>
      <c r="M40" s="178" t="s">
        <v>123</v>
      </c>
      <c r="O40" s="169"/>
    </row>
    <row r="41" spans="1:15" ht="12.75">
      <c r="A41" s="177"/>
      <c r="B41" s="179"/>
      <c r="C41" s="222" t="s">
        <v>124</v>
      </c>
      <c r="D41" s="223"/>
      <c r="E41" s="180">
        <v>119.74</v>
      </c>
      <c r="F41" s="181"/>
      <c r="G41" s="182"/>
      <c r="M41" s="178" t="s">
        <v>124</v>
      </c>
      <c r="O41" s="169"/>
    </row>
    <row r="42" spans="1:15" ht="12.75">
      <c r="A42" s="177"/>
      <c r="B42" s="179"/>
      <c r="C42" s="222" t="s">
        <v>125</v>
      </c>
      <c r="D42" s="223"/>
      <c r="E42" s="180">
        <v>131.83</v>
      </c>
      <c r="F42" s="181"/>
      <c r="G42" s="182"/>
      <c r="M42" s="178" t="s">
        <v>125</v>
      </c>
      <c r="O42" s="169"/>
    </row>
    <row r="43" spans="1:15" ht="12.75">
      <c r="A43" s="177"/>
      <c r="B43" s="179"/>
      <c r="C43" s="222" t="s">
        <v>126</v>
      </c>
      <c r="D43" s="223"/>
      <c r="E43" s="180">
        <v>162.66</v>
      </c>
      <c r="F43" s="181"/>
      <c r="G43" s="182"/>
      <c r="M43" s="178" t="s">
        <v>126</v>
      </c>
      <c r="O43" s="169"/>
    </row>
    <row r="44" spans="1:15" ht="12.75">
      <c r="A44" s="177"/>
      <c r="B44" s="179"/>
      <c r="C44" s="222" t="s">
        <v>127</v>
      </c>
      <c r="D44" s="223"/>
      <c r="E44" s="180">
        <v>98.365</v>
      </c>
      <c r="F44" s="181"/>
      <c r="G44" s="182"/>
      <c r="M44" s="178" t="s">
        <v>127</v>
      </c>
      <c r="O44" s="169"/>
    </row>
    <row r="45" spans="1:15" ht="22.5">
      <c r="A45" s="177"/>
      <c r="B45" s="179"/>
      <c r="C45" s="222" t="s">
        <v>128</v>
      </c>
      <c r="D45" s="223"/>
      <c r="E45" s="180">
        <v>490.94</v>
      </c>
      <c r="F45" s="181"/>
      <c r="G45" s="182"/>
      <c r="M45" s="178" t="s">
        <v>128</v>
      </c>
      <c r="O45" s="169"/>
    </row>
    <row r="46" spans="1:15" ht="22.5">
      <c r="A46" s="177"/>
      <c r="B46" s="179"/>
      <c r="C46" s="222" t="s">
        <v>129</v>
      </c>
      <c r="D46" s="223"/>
      <c r="E46" s="180">
        <v>-135.94</v>
      </c>
      <c r="F46" s="181"/>
      <c r="G46" s="182"/>
      <c r="M46" s="178" t="s">
        <v>129</v>
      </c>
      <c r="O46" s="169"/>
    </row>
    <row r="47" spans="1:104" ht="12.75">
      <c r="A47" s="170">
        <v>11</v>
      </c>
      <c r="B47" s="171" t="s">
        <v>130</v>
      </c>
      <c r="C47" s="172" t="s">
        <v>131</v>
      </c>
      <c r="D47" s="173" t="s">
        <v>91</v>
      </c>
      <c r="E47" s="174">
        <v>1276.95</v>
      </c>
      <c r="F47" s="174">
        <v>0</v>
      </c>
      <c r="G47" s="175">
        <f>E47*F47</f>
        <v>0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>IF(AZ47=1,G47,0)</f>
        <v>0</v>
      </c>
      <c r="BB47" s="147">
        <f>IF(AZ47=2,G47,0)</f>
        <v>0</v>
      </c>
      <c r="BC47" s="147">
        <f>IF(AZ47=3,G47,0)</f>
        <v>0</v>
      </c>
      <c r="BD47" s="147">
        <f>IF(AZ47=4,G47,0)</f>
        <v>0</v>
      </c>
      <c r="BE47" s="147">
        <f>IF(AZ47=5,G47,0)</f>
        <v>0</v>
      </c>
      <c r="CA47" s="176">
        <v>1</v>
      </c>
      <c r="CB47" s="176">
        <v>1</v>
      </c>
      <c r="CZ47" s="147">
        <v>0.000110000000000054</v>
      </c>
    </row>
    <row r="48" spans="1:15" ht="33.75">
      <c r="A48" s="177"/>
      <c r="B48" s="179"/>
      <c r="C48" s="222" t="s">
        <v>92</v>
      </c>
      <c r="D48" s="223"/>
      <c r="E48" s="180">
        <v>528.7</v>
      </c>
      <c r="F48" s="181"/>
      <c r="G48" s="182"/>
      <c r="M48" s="178" t="s">
        <v>92</v>
      </c>
      <c r="O48" s="169"/>
    </row>
    <row r="49" spans="1:15" ht="12.75">
      <c r="A49" s="177"/>
      <c r="B49" s="179"/>
      <c r="C49" s="222" t="s">
        <v>93</v>
      </c>
      <c r="D49" s="223"/>
      <c r="E49" s="180">
        <v>245.65</v>
      </c>
      <c r="F49" s="181"/>
      <c r="G49" s="182"/>
      <c r="M49" s="178" t="s">
        <v>93</v>
      </c>
      <c r="O49" s="169"/>
    </row>
    <row r="50" spans="1:15" ht="12.75">
      <c r="A50" s="177"/>
      <c r="B50" s="179"/>
      <c r="C50" s="222" t="s">
        <v>94</v>
      </c>
      <c r="D50" s="223"/>
      <c r="E50" s="180">
        <v>58.6</v>
      </c>
      <c r="F50" s="181"/>
      <c r="G50" s="182"/>
      <c r="M50" s="178" t="s">
        <v>94</v>
      </c>
      <c r="O50" s="169"/>
    </row>
    <row r="51" spans="1:15" ht="22.5">
      <c r="A51" s="177"/>
      <c r="B51" s="179"/>
      <c r="C51" s="222" t="s">
        <v>132</v>
      </c>
      <c r="D51" s="223"/>
      <c r="E51" s="180">
        <v>161.4</v>
      </c>
      <c r="F51" s="181"/>
      <c r="G51" s="182"/>
      <c r="M51" s="178" t="s">
        <v>132</v>
      </c>
      <c r="O51" s="169"/>
    </row>
    <row r="52" spans="1:15" ht="12.75">
      <c r="A52" s="177"/>
      <c r="B52" s="179"/>
      <c r="C52" s="222" t="s">
        <v>133</v>
      </c>
      <c r="D52" s="223"/>
      <c r="E52" s="180">
        <v>271.6</v>
      </c>
      <c r="F52" s="181"/>
      <c r="G52" s="182"/>
      <c r="M52" s="178" t="s">
        <v>133</v>
      </c>
      <c r="O52" s="169"/>
    </row>
    <row r="53" spans="1:15" ht="12.75">
      <c r="A53" s="177"/>
      <c r="B53" s="179"/>
      <c r="C53" s="222" t="s">
        <v>134</v>
      </c>
      <c r="D53" s="223"/>
      <c r="E53" s="180">
        <v>11</v>
      </c>
      <c r="F53" s="181"/>
      <c r="G53" s="182"/>
      <c r="M53" s="178" t="s">
        <v>134</v>
      </c>
      <c r="O53" s="169"/>
    </row>
    <row r="54" spans="1:104" ht="12.75">
      <c r="A54" s="170">
        <v>12</v>
      </c>
      <c r="B54" s="171" t="s">
        <v>135</v>
      </c>
      <c r="C54" s="172" t="s">
        <v>136</v>
      </c>
      <c r="D54" s="173" t="s">
        <v>91</v>
      </c>
      <c r="E54" s="174">
        <v>832.95</v>
      </c>
      <c r="F54" s="174">
        <v>0</v>
      </c>
      <c r="G54" s="175">
        <f>E54*F54</f>
        <v>0</v>
      </c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>IF(AZ54=1,G54,0)</f>
        <v>0</v>
      </c>
      <c r="BB54" s="147">
        <f>IF(AZ54=2,G54,0)</f>
        <v>0</v>
      </c>
      <c r="BC54" s="147">
        <f>IF(AZ54=3,G54,0)</f>
        <v>0</v>
      </c>
      <c r="BD54" s="147">
        <f>IF(AZ54=4,G54,0)</f>
        <v>0</v>
      </c>
      <c r="BE54" s="147">
        <f>IF(AZ54=5,G54,0)</f>
        <v>0</v>
      </c>
      <c r="CA54" s="176">
        <v>1</v>
      </c>
      <c r="CB54" s="176">
        <v>1</v>
      </c>
      <c r="CZ54" s="147">
        <v>0</v>
      </c>
    </row>
    <row r="55" spans="1:15" ht="33.75">
      <c r="A55" s="177"/>
      <c r="B55" s="179"/>
      <c r="C55" s="222" t="s">
        <v>92</v>
      </c>
      <c r="D55" s="223"/>
      <c r="E55" s="180">
        <v>528.7</v>
      </c>
      <c r="F55" s="181"/>
      <c r="G55" s="182"/>
      <c r="M55" s="178" t="s">
        <v>92</v>
      </c>
      <c r="O55" s="169"/>
    </row>
    <row r="56" spans="1:15" ht="12.75">
      <c r="A56" s="177"/>
      <c r="B56" s="179"/>
      <c r="C56" s="222" t="s">
        <v>93</v>
      </c>
      <c r="D56" s="223"/>
      <c r="E56" s="180">
        <v>245.65</v>
      </c>
      <c r="F56" s="181"/>
      <c r="G56" s="182"/>
      <c r="M56" s="178" t="s">
        <v>93</v>
      </c>
      <c r="O56" s="169"/>
    </row>
    <row r="57" spans="1:15" ht="12.75">
      <c r="A57" s="177"/>
      <c r="B57" s="179"/>
      <c r="C57" s="222" t="s">
        <v>94</v>
      </c>
      <c r="D57" s="223"/>
      <c r="E57" s="180">
        <v>58.6</v>
      </c>
      <c r="F57" s="181"/>
      <c r="G57" s="182"/>
      <c r="M57" s="178" t="s">
        <v>94</v>
      </c>
      <c r="O57" s="169"/>
    </row>
    <row r="58" spans="1:104" ht="12.75">
      <c r="A58" s="170">
        <v>13</v>
      </c>
      <c r="B58" s="171" t="s">
        <v>137</v>
      </c>
      <c r="C58" s="172" t="s">
        <v>138</v>
      </c>
      <c r="D58" s="173" t="s">
        <v>91</v>
      </c>
      <c r="E58" s="174">
        <v>196.9</v>
      </c>
      <c r="F58" s="174">
        <v>0</v>
      </c>
      <c r="G58" s="175">
        <f>E58*F58</f>
        <v>0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>IF(AZ58=1,G58,0)</f>
        <v>0</v>
      </c>
      <c r="BB58" s="147">
        <f>IF(AZ58=2,G58,0)</f>
        <v>0</v>
      </c>
      <c r="BC58" s="147">
        <f>IF(AZ58=3,G58,0)</f>
        <v>0</v>
      </c>
      <c r="BD58" s="147">
        <f>IF(AZ58=4,G58,0)</f>
        <v>0</v>
      </c>
      <c r="BE58" s="147">
        <f>IF(AZ58=5,G58,0)</f>
        <v>0</v>
      </c>
      <c r="CA58" s="176">
        <v>1</v>
      </c>
      <c r="CB58" s="176">
        <v>1</v>
      </c>
      <c r="CZ58" s="147">
        <v>0</v>
      </c>
    </row>
    <row r="59" spans="1:15" ht="22.5">
      <c r="A59" s="177"/>
      <c r="B59" s="179"/>
      <c r="C59" s="222" t="s">
        <v>139</v>
      </c>
      <c r="D59" s="223"/>
      <c r="E59" s="180">
        <v>180.7</v>
      </c>
      <c r="F59" s="181"/>
      <c r="G59" s="182"/>
      <c r="M59" s="178" t="s">
        <v>139</v>
      </c>
      <c r="O59" s="169"/>
    </row>
    <row r="60" spans="1:15" ht="12.75">
      <c r="A60" s="177"/>
      <c r="B60" s="179"/>
      <c r="C60" s="222" t="s">
        <v>140</v>
      </c>
      <c r="D60" s="223"/>
      <c r="E60" s="180">
        <v>16.2</v>
      </c>
      <c r="F60" s="181"/>
      <c r="G60" s="182"/>
      <c r="M60" s="178" t="s">
        <v>140</v>
      </c>
      <c r="O60" s="169"/>
    </row>
    <row r="61" spans="1:104" ht="22.5">
      <c r="A61" s="170">
        <v>14</v>
      </c>
      <c r="B61" s="171" t="s">
        <v>141</v>
      </c>
      <c r="C61" s="172" t="s">
        <v>142</v>
      </c>
      <c r="D61" s="173" t="s">
        <v>83</v>
      </c>
      <c r="E61" s="174">
        <v>135.85</v>
      </c>
      <c r="F61" s="174">
        <v>0</v>
      </c>
      <c r="G61" s="175">
        <f>E61*F61</f>
        <v>0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>IF(AZ61=1,G61,0)</f>
        <v>0</v>
      </c>
      <c r="BB61" s="147">
        <f>IF(AZ61=2,G61,0)</f>
        <v>0</v>
      </c>
      <c r="BC61" s="147">
        <f>IF(AZ61=3,G61,0)</f>
        <v>0</v>
      </c>
      <c r="BD61" s="147">
        <f>IF(AZ61=4,G61,0)</f>
        <v>0</v>
      </c>
      <c r="BE61" s="147">
        <f>IF(AZ61=5,G61,0)</f>
        <v>0</v>
      </c>
      <c r="CA61" s="176">
        <v>1</v>
      </c>
      <c r="CB61" s="176">
        <v>1</v>
      </c>
      <c r="CZ61" s="147">
        <v>0.0125599999999935</v>
      </c>
    </row>
    <row r="62" spans="1:15" ht="12.75">
      <c r="A62" s="177"/>
      <c r="B62" s="179"/>
      <c r="C62" s="222" t="s">
        <v>143</v>
      </c>
      <c r="D62" s="223"/>
      <c r="E62" s="180">
        <v>0</v>
      </c>
      <c r="F62" s="181"/>
      <c r="G62" s="182"/>
      <c r="M62" s="178" t="s">
        <v>143</v>
      </c>
      <c r="O62" s="169"/>
    </row>
    <row r="63" spans="1:15" ht="22.5">
      <c r="A63" s="177"/>
      <c r="B63" s="179"/>
      <c r="C63" s="222" t="s">
        <v>144</v>
      </c>
      <c r="D63" s="223"/>
      <c r="E63" s="180">
        <v>76.08</v>
      </c>
      <c r="F63" s="181"/>
      <c r="G63" s="182"/>
      <c r="M63" s="178" t="s">
        <v>144</v>
      </c>
      <c r="O63" s="169"/>
    </row>
    <row r="64" spans="1:15" ht="12.75">
      <c r="A64" s="177"/>
      <c r="B64" s="179"/>
      <c r="C64" s="222" t="s">
        <v>145</v>
      </c>
      <c r="D64" s="223"/>
      <c r="E64" s="180">
        <v>8.4</v>
      </c>
      <c r="F64" s="181"/>
      <c r="G64" s="182"/>
      <c r="M64" s="178" t="s">
        <v>145</v>
      </c>
      <c r="O64" s="169"/>
    </row>
    <row r="65" spans="1:15" ht="12.75">
      <c r="A65" s="177"/>
      <c r="B65" s="179"/>
      <c r="C65" s="222" t="s">
        <v>146</v>
      </c>
      <c r="D65" s="223"/>
      <c r="E65" s="180">
        <v>29.97</v>
      </c>
      <c r="F65" s="181"/>
      <c r="G65" s="182"/>
      <c r="M65" s="178" t="s">
        <v>146</v>
      </c>
      <c r="O65" s="169"/>
    </row>
    <row r="66" spans="1:15" ht="12.75">
      <c r="A66" s="177"/>
      <c r="B66" s="179"/>
      <c r="C66" s="222" t="s">
        <v>147</v>
      </c>
      <c r="D66" s="223"/>
      <c r="E66" s="180">
        <v>21.4</v>
      </c>
      <c r="F66" s="181"/>
      <c r="G66" s="182"/>
      <c r="M66" s="178" t="s">
        <v>147</v>
      </c>
      <c r="O66" s="169"/>
    </row>
    <row r="67" spans="1:104" ht="22.5">
      <c r="A67" s="170">
        <v>15</v>
      </c>
      <c r="B67" s="171" t="s">
        <v>148</v>
      </c>
      <c r="C67" s="172" t="s">
        <v>149</v>
      </c>
      <c r="D67" s="173" t="s">
        <v>83</v>
      </c>
      <c r="E67" s="174">
        <v>135.85</v>
      </c>
      <c r="F67" s="174">
        <v>0</v>
      </c>
      <c r="G67" s="175">
        <f>E67*F67</f>
        <v>0</v>
      </c>
      <c r="O67" s="169">
        <v>2</v>
      </c>
      <c r="AA67" s="147">
        <v>1</v>
      </c>
      <c r="AB67" s="147">
        <v>1</v>
      </c>
      <c r="AC67" s="147">
        <v>1</v>
      </c>
      <c r="AZ67" s="147">
        <v>1</v>
      </c>
      <c r="BA67" s="147">
        <f>IF(AZ67=1,G67,0)</f>
        <v>0</v>
      </c>
      <c r="BB67" s="147">
        <f>IF(AZ67=2,G67,0)</f>
        <v>0</v>
      </c>
      <c r="BC67" s="147">
        <f>IF(AZ67=3,G67,0)</f>
        <v>0</v>
      </c>
      <c r="BD67" s="147">
        <f>IF(AZ67=4,G67,0)</f>
        <v>0</v>
      </c>
      <c r="BE67" s="147">
        <f>IF(AZ67=5,G67,0)</f>
        <v>0</v>
      </c>
      <c r="CA67" s="176">
        <v>1</v>
      </c>
      <c r="CB67" s="176">
        <v>1</v>
      </c>
      <c r="CZ67" s="147">
        <v>0.00367999999999924</v>
      </c>
    </row>
    <row r="68" spans="1:104" ht="12.75">
      <c r="A68" s="170">
        <v>16</v>
      </c>
      <c r="B68" s="171" t="s">
        <v>150</v>
      </c>
      <c r="C68" s="172" t="s">
        <v>151</v>
      </c>
      <c r="D68" s="173" t="s">
        <v>83</v>
      </c>
      <c r="E68" s="174">
        <v>252.54</v>
      </c>
      <c r="F68" s="174">
        <v>0</v>
      </c>
      <c r="G68" s="175">
        <f>E68*F68</f>
        <v>0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</v>
      </c>
      <c r="CB68" s="176">
        <v>1</v>
      </c>
      <c r="CZ68" s="147">
        <v>0.00209999999999866</v>
      </c>
    </row>
    <row r="69" spans="1:15" ht="12.75">
      <c r="A69" s="177"/>
      <c r="B69" s="179"/>
      <c r="C69" s="222" t="s">
        <v>152</v>
      </c>
      <c r="D69" s="223"/>
      <c r="E69" s="180">
        <v>68.55</v>
      </c>
      <c r="F69" s="181"/>
      <c r="G69" s="182"/>
      <c r="M69" s="178" t="s">
        <v>152</v>
      </c>
      <c r="O69" s="169"/>
    </row>
    <row r="70" spans="1:15" ht="12.75">
      <c r="A70" s="177"/>
      <c r="B70" s="179"/>
      <c r="C70" s="222" t="s">
        <v>153</v>
      </c>
      <c r="D70" s="223"/>
      <c r="E70" s="180">
        <v>45.1</v>
      </c>
      <c r="F70" s="181"/>
      <c r="G70" s="182"/>
      <c r="M70" s="178" t="s">
        <v>153</v>
      </c>
      <c r="O70" s="169"/>
    </row>
    <row r="71" spans="1:15" ht="12.75">
      <c r="A71" s="177"/>
      <c r="B71" s="179"/>
      <c r="C71" s="222" t="s">
        <v>154</v>
      </c>
      <c r="D71" s="223"/>
      <c r="E71" s="180">
        <v>73.7</v>
      </c>
      <c r="F71" s="181"/>
      <c r="G71" s="182"/>
      <c r="M71" s="178" t="s">
        <v>154</v>
      </c>
      <c r="O71" s="169"/>
    </row>
    <row r="72" spans="1:15" ht="22.5">
      <c r="A72" s="177"/>
      <c r="B72" s="179"/>
      <c r="C72" s="222" t="s">
        <v>155</v>
      </c>
      <c r="D72" s="223"/>
      <c r="E72" s="180">
        <v>62.85</v>
      </c>
      <c r="F72" s="181"/>
      <c r="G72" s="182"/>
      <c r="M72" s="178" t="s">
        <v>155</v>
      </c>
      <c r="O72" s="169"/>
    </row>
    <row r="73" spans="1:15" ht="12.75">
      <c r="A73" s="177"/>
      <c r="B73" s="179"/>
      <c r="C73" s="222" t="s">
        <v>156</v>
      </c>
      <c r="D73" s="223"/>
      <c r="E73" s="180">
        <v>2.34</v>
      </c>
      <c r="F73" s="181"/>
      <c r="G73" s="182"/>
      <c r="M73" s="178" t="s">
        <v>156</v>
      </c>
      <c r="O73" s="169"/>
    </row>
    <row r="74" spans="1:104" ht="12.75">
      <c r="A74" s="170">
        <v>17</v>
      </c>
      <c r="B74" s="171" t="s">
        <v>157</v>
      </c>
      <c r="C74" s="172" t="s">
        <v>158</v>
      </c>
      <c r="D74" s="173" t="s">
        <v>91</v>
      </c>
      <c r="E74" s="174">
        <v>300.9</v>
      </c>
      <c r="F74" s="174">
        <v>0</v>
      </c>
      <c r="G74" s="175">
        <f>E74*F74</f>
        <v>0</v>
      </c>
      <c r="O74" s="169">
        <v>2</v>
      </c>
      <c r="AA74" s="147">
        <v>1</v>
      </c>
      <c r="AB74" s="147">
        <v>1</v>
      </c>
      <c r="AC74" s="147">
        <v>1</v>
      </c>
      <c r="AZ74" s="147">
        <v>1</v>
      </c>
      <c r="BA74" s="147">
        <f>IF(AZ74=1,G74,0)</f>
        <v>0</v>
      </c>
      <c r="BB74" s="147">
        <f>IF(AZ74=2,G74,0)</f>
        <v>0</v>
      </c>
      <c r="BC74" s="147">
        <f>IF(AZ74=3,G74,0)</f>
        <v>0</v>
      </c>
      <c r="BD74" s="147">
        <f>IF(AZ74=4,G74,0)</f>
        <v>0</v>
      </c>
      <c r="BE74" s="147">
        <f>IF(AZ74=5,G74,0)</f>
        <v>0</v>
      </c>
      <c r="CA74" s="176">
        <v>1</v>
      </c>
      <c r="CB74" s="176">
        <v>1</v>
      </c>
      <c r="CZ74" s="147">
        <v>0.000580000000000247</v>
      </c>
    </row>
    <row r="75" spans="1:15" ht="22.5">
      <c r="A75" s="177"/>
      <c r="B75" s="179"/>
      <c r="C75" s="222" t="s">
        <v>159</v>
      </c>
      <c r="D75" s="223"/>
      <c r="E75" s="180">
        <v>175.95</v>
      </c>
      <c r="F75" s="181"/>
      <c r="G75" s="182"/>
      <c r="M75" s="178" t="s">
        <v>159</v>
      </c>
      <c r="O75" s="169"/>
    </row>
    <row r="76" spans="1:15" ht="12.75">
      <c r="A76" s="177"/>
      <c r="B76" s="179"/>
      <c r="C76" s="222" t="s">
        <v>160</v>
      </c>
      <c r="D76" s="223"/>
      <c r="E76" s="180">
        <v>32.15</v>
      </c>
      <c r="F76" s="181"/>
      <c r="G76" s="182"/>
      <c r="M76" s="178" t="s">
        <v>160</v>
      </c>
      <c r="O76" s="169"/>
    </row>
    <row r="77" spans="1:15" ht="12.75">
      <c r="A77" s="177"/>
      <c r="B77" s="179"/>
      <c r="C77" s="222" t="s">
        <v>161</v>
      </c>
      <c r="D77" s="223"/>
      <c r="E77" s="180">
        <v>92.8</v>
      </c>
      <c r="F77" s="181"/>
      <c r="G77" s="182"/>
      <c r="M77" s="178" t="s">
        <v>161</v>
      </c>
      <c r="O77" s="169"/>
    </row>
    <row r="78" spans="1:57" ht="12.75">
      <c r="A78" s="183"/>
      <c r="B78" s="184" t="s">
        <v>74</v>
      </c>
      <c r="C78" s="185" t="str">
        <f>CONCATENATE(B22," ",C22)</f>
        <v>62 Úpravy povrchů vnější</v>
      </c>
      <c r="D78" s="186"/>
      <c r="E78" s="187"/>
      <c r="F78" s="188"/>
      <c r="G78" s="189">
        <f>SUM(G22:G77)</f>
        <v>0</v>
      </c>
      <c r="O78" s="169">
        <v>4</v>
      </c>
      <c r="BA78" s="190">
        <f>SUM(BA22:BA77)</f>
        <v>0</v>
      </c>
      <c r="BB78" s="190">
        <f>SUM(BB22:BB77)</f>
        <v>0</v>
      </c>
      <c r="BC78" s="190">
        <f>SUM(BC22:BC77)</f>
        <v>0</v>
      </c>
      <c r="BD78" s="190">
        <f>SUM(BD22:BD77)</f>
        <v>0</v>
      </c>
      <c r="BE78" s="190">
        <f>SUM(BE22:BE77)</f>
        <v>0</v>
      </c>
    </row>
    <row r="79" spans="1:15" ht="12.75">
      <c r="A79" s="162" t="s">
        <v>72</v>
      </c>
      <c r="B79" s="163" t="s">
        <v>162</v>
      </c>
      <c r="C79" s="164" t="s">
        <v>163</v>
      </c>
      <c r="D79" s="165"/>
      <c r="E79" s="166"/>
      <c r="F79" s="166"/>
      <c r="G79" s="167"/>
      <c r="H79" s="168"/>
      <c r="I79" s="168"/>
      <c r="O79" s="169">
        <v>1</v>
      </c>
    </row>
    <row r="80" spans="1:104" ht="12.75">
      <c r="A80" s="170">
        <v>18</v>
      </c>
      <c r="B80" s="171" t="s">
        <v>164</v>
      </c>
      <c r="C80" s="172" t="s">
        <v>165</v>
      </c>
      <c r="D80" s="173" t="s">
        <v>83</v>
      </c>
      <c r="E80" s="174">
        <v>2478.75</v>
      </c>
      <c r="F80" s="174">
        <v>0</v>
      </c>
      <c r="G80" s="175">
        <f>E80*F80</f>
        <v>0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6">
        <v>1</v>
      </c>
      <c r="CB80" s="176">
        <v>1</v>
      </c>
      <c r="CZ80" s="147">
        <v>0.0333800000000224</v>
      </c>
    </row>
    <row r="81" spans="1:15" ht="22.5">
      <c r="A81" s="177"/>
      <c r="B81" s="179"/>
      <c r="C81" s="222" t="s">
        <v>166</v>
      </c>
      <c r="D81" s="223"/>
      <c r="E81" s="180">
        <v>902.25</v>
      </c>
      <c r="F81" s="181"/>
      <c r="G81" s="182"/>
      <c r="M81" s="178" t="s">
        <v>166</v>
      </c>
      <c r="O81" s="169"/>
    </row>
    <row r="82" spans="1:15" ht="22.5">
      <c r="A82" s="177"/>
      <c r="B82" s="179"/>
      <c r="C82" s="222" t="s">
        <v>167</v>
      </c>
      <c r="D82" s="223"/>
      <c r="E82" s="180">
        <v>971.75</v>
      </c>
      <c r="F82" s="181"/>
      <c r="G82" s="182"/>
      <c r="M82" s="178" t="s">
        <v>167</v>
      </c>
      <c r="O82" s="169"/>
    </row>
    <row r="83" spans="1:15" ht="12.75">
      <c r="A83" s="177"/>
      <c r="B83" s="179"/>
      <c r="C83" s="222" t="s">
        <v>168</v>
      </c>
      <c r="D83" s="223"/>
      <c r="E83" s="180">
        <v>604.75</v>
      </c>
      <c r="F83" s="181"/>
      <c r="G83" s="182"/>
      <c r="M83" s="178" t="s">
        <v>168</v>
      </c>
      <c r="O83" s="169"/>
    </row>
    <row r="84" spans="1:104" ht="22.5">
      <c r="A84" s="170">
        <v>19</v>
      </c>
      <c r="B84" s="171" t="s">
        <v>169</v>
      </c>
      <c r="C84" s="172" t="s">
        <v>170</v>
      </c>
      <c r="D84" s="173" t="s">
        <v>83</v>
      </c>
      <c r="E84" s="174">
        <v>4957.5</v>
      </c>
      <c r="F84" s="174">
        <v>0</v>
      </c>
      <c r="G84" s="175">
        <f>E84*F84</f>
        <v>0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A84" s="176">
        <v>1</v>
      </c>
      <c r="CB84" s="176">
        <v>1</v>
      </c>
      <c r="CZ84" s="147">
        <v>0</v>
      </c>
    </row>
    <row r="85" spans="1:15" ht="12.75">
      <c r="A85" s="177"/>
      <c r="B85" s="179"/>
      <c r="C85" s="222" t="s">
        <v>171</v>
      </c>
      <c r="D85" s="223"/>
      <c r="E85" s="180">
        <v>4957.5</v>
      </c>
      <c r="F85" s="181"/>
      <c r="G85" s="182"/>
      <c r="M85" s="178" t="s">
        <v>171</v>
      </c>
      <c r="O85" s="169"/>
    </row>
    <row r="86" spans="1:104" ht="12.75">
      <c r="A86" s="170">
        <v>20</v>
      </c>
      <c r="B86" s="171" t="s">
        <v>172</v>
      </c>
      <c r="C86" s="172" t="s">
        <v>173</v>
      </c>
      <c r="D86" s="173" t="s">
        <v>83</v>
      </c>
      <c r="E86" s="174">
        <v>2478.75</v>
      </c>
      <c r="F86" s="174">
        <v>0</v>
      </c>
      <c r="G86" s="175">
        <f>E86*F86</f>
        <v>0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>IF(AZ86=1,G86,0)</f>
        <v>0</v>
      </c>
      <c r="BB86" s="147">
        <f>IF(AZ86=2,G86,0)</f>
        <v>0</v>
      </c>
      <c r="BC86" s="147">
        <f>IF(AZ86=3,G86,0)</f>
        <v>0</v>
      </c>
      <c r="BD86" s="147">
        <f>IF(AZ86=4,G86,0)</f>
        <v>0</v>
      </c>
      <c r="BE86" s="147">
        <f>IF(AZ86=5,G86,0)</f>
        <v>0</v>
      </c>
      <c r="CA86" s="176">
        <v>1</v>
      </c>
      <c r="CB86" s="176">
        <v>1</v>
      </c>
      <c r="CZ86" s="147">
        <v>0</v>
      </c>
    </row>
    <row r="87" spans="1:104" ht="12.75">
      <c r="A87" s="170">
        <v>21</v>
      </c>
      <c r="B87" s="171" t="s">
        <v>174</v>
      </c>
      <c r="C87" s="172" t="s">
        <v>175</v>
      </c>
      <c r="D87" s="173" t="s">
        <v>83</v>
      </c>
      <c r="E87" s="174">
        <v>63</v>
      </c>
      <c r="F87" s="174">
        <v>0</v>
      </c>
      <c r="G87" s="175">
        <f>E87*F87</f>
        <v>0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>IF(AZ87=1,G87,0)</f>
        <v>0</v>
      </c>
      <c r="BB87" s="147">
        <f>IF(AZ87=2,G87,0)</f>
        <v>0</v>
      </c>
      <c r="BC87" s="147">
        <f>IF(AZ87=3,G87,0)</f>
        <v>0</v>
      </c>
      <c r="BD87" s="147">
        <f>IF(AZ87=4,G87,0)</f>
        <v>0</v>
      </c>
      <c r="BE87" s="147">
        <f>IF(AZ87=5,G87,0)</f>
        <v>0</v>
      </c>
      <c r="CA87" s="176">
        <v>1</v>
      </c>
      <c r="CB87" s="176">
        <v>1</v>
      </c>
      <c r="CZ87" s="147">
        <v>0.0349600000000123</v>
      </c>
    </row>
    <row r="88" spans="1:15" ht="12.75">
      <c r="A88" s="177"/>
      <c r="B88" s="179"/>
      <c r="C88" s="222" t="s">
        <v>176</v>
      </c>
      <c r="D88" s="223"/>
      <c r="E88" s="180">
        <v>63</v>
      </c>
      <c r="F88" s="181"/>
      <c r="G88" s="182"/>
      <c r="M88" s="178" t="s">
        <v>176</v>
      </c>
      <c r="O88" s="169"/>
    </row>
    <row r="89" spans="1:104" ht="12.75">
      <c r="A89" s="170">
        <v>22</v>
      </c>
      <c r="B89" s="171" t="s">
        <v>177</v>
      </c>
      <c r="C89" s="172" t="s">
        <v>178</v>
      </c>
      <c r="D89" s="173" t="s">
        <v>83</v>
      </c>
      <c r="E89" s="174">
        <v>2478.75</v>
      </c>
      <c r="F89" s="174">
        <v>0</v>
      </c>
      <c r="G89" s="175">
        <f>E89*F89</f>
        <v>0</v>
      </c>
      <c r="O89" s="169">
        <v>2</v>
      </c>
      <c r="AA89" s="147">
        <v>1</v>
      </c>
      <c r="AB89" s="147">
        <v>1</v>
      </c>
      <c r="AC89" s="147">
        <v>1</v>
      </c>
      <c r="AZ89" s="147">
        <v>1</v>
      </c>
      <c r="BA89" s="147">
        <f>IF(AZ89=1,G89,0)</f>
        <v>0</v>
      </c>
      <c r="BB89" s="147">
        <f>IF(AZ89=2,G89,0)</f>
        <v>0</v>
      </c>
      <c r="BC89" s="147">
        <f>IF(AZ89=3,G89,0)</f>
        <v>0</v>
      </c>
      <c r="BD89" s="147">
        <f>IF(AZ89=4,G89,0)</f>
        <v>0</v>
      </c>
      <c r="BE89" s="147">
        <f>IF(AZ89=5,G89,0)</f>
        <v>0</v>
      </c>
      <c r="CA89" s="176">
        <v>1</v>
      </c>
      <c r="CB89" s="176">
        <v>1</v>
      </c>
      <c r="CZ89" s="147">
        <v>0</v>
      </c>
    </row>
    <row r="90" spans="1:104" ht="12.75">
      <c r="A90" s="170">
        <v>23</v>
      </c>
      <c r="B90" s="171" t="s">
        <v>179</v>
      </c>
      <c r="C90" s="172" t="s">
        <v>180</v>
      </c>
      <c r="D90" s="173" t="s">
        <v>83</v>
      </c>
      <c r="E90" s="174">
        <v>4957.5</v>
      </c>
      <c r="F90" s="174">
        <v>0</v>
      </c>
      <c r="G90" s="175">
        <f>E90*F90</f>
        <v>0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6">
        <v>1</v>
      </c>
      <c r="CB90" s="176">
        <v>1</v>
      </c>
      <c r="CZ90" s="147">
        <v>0</v>
      </c>
    </row>
    <row r="91" spans="1:15" ht="12.75">
      <c r="A91" s="177"/>
      <c r="B91" s="179"/>
      <c r="C91" s="222" t="s">
        <v>171</v>
      </c>
      <c r="D91" s="223"/>
      <c r="E91" s="180">
        <v>4957.5</v>
      </c>
      <c r="F91" s="181"/>
      <c r="G91" s="182"/>
      <c r="M91" s="178" t="s">
        <v>171</v>
      </c>
      <c r="O91" s="169"/>
    </row>
    <row r="92" spans="1:104" ht="12.75">
      <c r="A92" s="170">
        <v>24</v>
      </c>
      <c r="B92" s="171" t="s">
        <v>181</v>
      </c>
      <c r="C92" s="172" t="s">
        <v>182</v>
      </c>
      <c r="D92" s="173" t="s">
        <v>83</v>
      </c>
      <c r="E92" s="174">
        <v>2478.75</v>
      </c>
      <c r="F92" s="174">
        <v>0</v>
      </c>
      <c r="G92" s="175">
        <f>E92*F92</f>
        <v>0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6">
        <v>1</v>
      </c>
      <c r="CB92" s="176">
        <v>1</v>
      </c>
      <c r="CZ92" s="147">
        <v>0</v>
      </c>
    </row>
    <row r="93" spans="1:57" ht="12.75">
      <c r="A93" s="183"/>
      <c r="B93" s="184" t="s">
        <v>74</v>
      </c>
      <c r="C93" s="185" t="str">
        <f>CONCATENATE(B79," ",C79)</f>
        <v>94 Lešení a stavební výtahy</v>
      </c>
      <c r="D93" s="186"/>
      <c r="E93" s="187"/>
      <c r="F93" s="188"/>
      <c r="G93" s="189">
        <f>SUM(G79:G92)</f>
        <v>0</v>
      </c>
      <c r="O93" s="169">
        <v>4</v>
      </c>
      <c r="BA93" s="190">
        <f>SUM(BA79:BA92)</f>
        <v>0</v>
      </c>
      <c r="BB93" s="190">
        <f>SUM(BB79:BB92)</f>
        <v>0</v>
      </c>
      <c r="BC93" s="190">
        <f>SUM(BC79:BC92)</f>
        <v>0</v>
      </c>
      <c r="BD93" s="190">
        <f>SUM(BD79:BD92)</f>
        <v>0</v>
      </c>
      <c r="BE93" s="190">
        <f>SUM(BE79:BE92)</f>
        <v>0</v>
      </c>
    </row>
    <row r="94" spans="1:15" ht="12.75">
      <c r="A94" s="162" t="s">
        <v>72</v>
      </c>
      <c r="B94" s="163" t="s">
        <v>183</v>
      </c>
      <c r="C94" s="164" t="s">
        <v>184</v>
      </c>
      <c r="D94" s="165"/>
      <c r="E94" s="166"/>
      <c r="F94" s="166"/>
      <c r="G94" s="167"/>
      <c r="H94" s="168"/>
      <c r="I94" s="168"/>
      <c r="O94" s="169">
        <v>1</v>
      </c>
    </row>
    <row r="95" spans="1:104" ht="22.5">
      <c r="A95" s="170">
        <v>25</v>
      </c>
      <c r="B95" s="171" t="s">
        <v>185</v>
      </c>
      <c r="C95" s="172" t="s">
        <v>186</v>
      </c>
      <c r="D95" s="173" t="s">
        <v>83</v>
      </c>
      <c r="E95" s="174">
        <v>490</v>
      </c>
      <c r="F95" s="174">
        <v>0</v>
      </c>
      <c r="G95" s="175">
        <f>E95*F95</f>
        <v>0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>IF(AZ95=1,G95,0)</f>
        <v>0</v>
      </c>
      <c r="BB95" s="147">
        <f>IF(AZ95=2,G95,0)</f>
        <v>0</v>
      </c>
      <c r="BC95" s="147">
        <f>IF(AZ95=3,G95,0)</f>
        <v>0</v>
      </c>
      <c r="BD95" s="147">
        <f>IF(AZ95=4,G95,0)</f>
        <v>0</v>
      </c>
      <c r="BE95" s="147">
        <f>IF(AZ95=5,G95,0)</f>
        <v>0</v>
      </c>
      <c r="CA95" s="176">
        <v>1</v>
      </c>
      <c r="CB95" s="176">
        <v>1</v>
      </c>
      <c r="CZ95" s="147">
        <v>0</v>
      </c>
    </row>
    <row r="96" spans="1:15" ht="12.75">
      <c r="A96" s="177"/>
      <c r="B96" s="179"/>
      <c r="C96" s="222" t="s">
        <v>187</v>
      </c>
      <c r="D96" s="223"/>
      <c r="E96" s="180">
        <v>190</v>
      </c>
      <c r="F96" s="181"/>
      <c r="G96" s="182"/>
      <c r="M96" s="178" t="s">
        <v>187</v>
      </c>
      <c r="O96" s="169"/>
    </row>
    <row r="97" spans="1:15" ht="12.75">
      <c r="A97" s="177"/>
      <c r="B97" s="179"/>
      <c r="C97" s="222" t="s">
        <v>188</v>
      </c>
      <c r="D97" s="223"/>
      <c r="E97" s="180">
        <v>183</v>
      </c>
      <c r="F97" s="181"/>
      <c r="G97" s="182"/>
      <c r="M97" s="178" t="s">
        <v>188</v>
      </c>
      <c r="O97" s="169"/>
    </row>
    <row r="98" spans="1:15" ht="12.75">
      <c r="A98" s="177"/>
      <c r="B98" s="179"/>
      <c r="C98" s="222" t="s">
        <v>189</v>
      </c>
      <c r="D98" s="223"/>
      <c r="E98" s="180">
        <v>117</v>
      </c>
      <c r="F98" s="181"/>
      <c r="G98" s="182"/>
      <c r="M98" s="178" t="s">
        <v>189</v>
      </c>
      <c r="O98" s="169"/>
    </row>
    <row r="99" spans="1:57" ht="12.75">
      <c r="A99" s="183"/>
      <c r="B99" s="184" t="s">
        <v>74</v>
      </c>
      <c r="C99" s="185" t="str">
        <f>CONCATENATE(B94," ",C94)</f>
        <v>95 Dokončovací konstrukce na pozemních stavbách</v>
      </c>
      <c r="D99" s="186"/>
      <c r="E99" s="187"/>
      <c r="F99" s="188"/>
      <c r="G99" s="189">
        <f>SUM(G94:G98)</f>
        <v>0</v>
      </c>
      <c r="O99" s="169">
        <v>4</v>
      </c>
      <c r="BA99" s="190">
        <f>SUM(BA94:BA98)</f>
        <v>0</v>
      </c>
      <c r="BB99" s="190">
        <f>SUM(BB94:BB98)</f>
        <v>0</v>
      </c>
      <c r="BC99" s="190">
        <f>SUM(BC94:BC98)</f>
        <v>0</v>
      </c>
      <c r="BD99" s="190">
        <f>SUM(BD94:BD98)</f>
        <v>0</v>
      </c>
      <c r="BE99" s="190">
        <f>SUM(BE94:BE98)</f>
        <v>0</v>
      </c>
    </row>
    <row r="100" spans="1:15" ht="12.75">
      <c r="A100" s="162" t="s">
        <v>72</v>
      </c>
      <c r="B100" s="163" t="s">
        <v>190</v>
      </c>
      <c r="C100" s="164" t="s">
        <v>191</v>
      </c>
      <c r="D100" s="165"/>
      <c r="E100" s="166"/>
      <c r="F100" s="166"/>
      <c r="G100" s="167"/>
      <c r="H100" s="168"/>
      <c r="I100" s="168"/>
      <c r="O100" s="169">
        <v>1</v>
      </c>
    </row>
    <row r="101" spans="1:104" ht="12.75">
      <c r="A101" s="170">
        <v>26</v>
      </c>
      <c r="B101" s="171" t="s">
        <v>192</v>
      </c>
      <c r="C101" s="172" t="s">
        <v>193</v>
      </c>
      <c r="D101" s="173" t="s">
        <v>83</v>
      </c>
      <c r="E101" s="174">
        <v>27.78</v>
      </c>
      <c r="F101" s="174">
        <v>0</v>
      </c>
      <c r="G101" s="175">
        <f>E101*F101</f>
        <v>0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>IF(AZ101=1,G101,0)</f>
        <v>0</v>
      </c>
      <c r="BB101" s="147">
        <f>IF(AZ101=2,G101,0)</f>
        <v>0</v>
      </c>
      <c r="BC101" s="147">
        <f>IF(AZ101=3,G101,0)</f>
        <v>0</v>
      </c>
      <c r="BD101" s="147">
        <f>IF(AZ101=4,G101,0)</f>
        <v>0</v>
      </c>
      <c r="BE101" s="147">
        <f>IF(AZ101=5,G101,0)</f>
        <v>0</v>
      </c>
      <c r="CA101" s="176">
        <v>1</v>
      </c>
      <c r="CB101" s="176">
        <v>1</v>
      </c>
      <c r="CZ101" s="147">
        <v>0.00199999999999889</v>
      </c>
    </row>
    <row r="102" spans="1:15" ht="12.75">
      <c r="A102" s="177"/>
      <c r="B102" s="179"/>
      <c r="C102" s="222" t="s">
        <v>194</v>
      </c>
      <c r="D102" s="223"/>
      <c r="E102" s="180">
        <v>27.78</v>
      </c>
      <c r="F102" s="181"/>
      <c r="G102" s="182"/>
      <c r="M102" s="178" t="s">
        <v>194</v>
      </c>
      <c r="O102" s="169"/>
    </row>
    <row r="103" spans="1:104" ht="12.75">
      <c r="A103" s="170">
        <v>27</v>
      </c>
      <c r="B103" s="171" t="s">
        <v>195</v>
      </c>
      <c r="C103" s="172" t="s">
        <v>196</v>
      </c>
      <c r="D103" s="173" t="s">
        <v>83</v>
      </c>
      <c r="E103" s="174">
        <v>101.43</v>
      </c>
      <c r="F103" s="174">
        <v>0</v>
      </c>
      <c r="G103" s="175">
        <f>E103*F103</f>
        <v>0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>IF(AZ103=1,G103,0)</f>
        <v>0</v>
      </c>
      <c r="BB103" s="147">
        <f>IF(AZ103=2,G103,0)</f>
        <v>0</v>
      </c>
      <c r="BC103" s="147">
        <f>IF(AZ103=3,G103,0)</f>
        <v>0</v>
      </c>
      <c r="BD103" s="147">
        <f>IF(AZ103=4,G103,0)</f>
        <v>0</v>
      </c>
      <c r="BE103" s="147">
        <f>IF(AZ103=5,G103,0)</f>
        <v>0</v>
      </c>
      <c r="CA103" s="176">
        <v>1</v>
      </c>
      <c r="CB103" s="176">
        <v>1</v>
      </c>
      <c r="CZ103" s="147">
        <v>0</v>
      </c>
    </row>
    <row r="104" spans="1:15" ht="12.75">
      <c r="A104" s="177"/>
      <c r="B104" s="179"/>
      <c r="C104" s="222" t="s">
        <v>197</v>
      </c>
      <c r="D104" s="223"/>
      <c r="E104" s="180">
        <v>101.43</v>
      </c>
      <c r="F104" s="181"/>
      <c r="G104" s="182"/>
      <c r="M104" s="178" t="s">
        <v>197</v>
      </c>
      <c r="O104" s="169"/>
    </row>
    <row r="105" spans="1:104" ht="12.75">
      <c r="A105" s="170">
        <v>28</v>
      </c>
      <c r="B105" s="171" t="s">
        <v>198</v>
      </c>
      <c r="C105" s="172" t="s">
        <v>199</v>
      </c>
      <c r="D105" s="173" t="s">
        <v>83</v>
      </c>
      <c r="E105" s="174">
        <v>245.595</v>
      </c>
      <c r="F105" s="174">
        <v>0</v>
      </c>
      <c r="G105" s="175">
        <f>E105*F105</f>
        <v>0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>IF(AZ105=1,G105,0)</f>
        <v>0</v>
      </c>
      <c r="BB105" s="147">
        <f>IF(AZ105=2,G105,0)</f>
        <v>0</v>
      </c>
      <c r="BC105" s="147">
        <f>IF(AZ105=3,G105,0)</f>
        <v>0</v>
      </c>
      <c r="BD105" s="147">
        <f>IF(AZ105=4,G105,0)</f>
        <v>0</v>
      </c>
      <c r="BE105" s="147">
        <f>IF(AZ105=5,G105,0)</f>
        <v>0</v>
      </c>
      <c r="CA105" s="176">
        <v>1</v>
      </c>
      <c r="CB105" s="176">
        <v>1</v>
      </c>
      <c r="CZ105" s="147">
        <v>0</v>
      </c>
    </row>
    <row r="106" spans="1:15" ht="12.75">
      <c r="A106" s="177"/>
      <c r="B106" s="179"/>
      <c r="C106" s="222" t="s">
        <v>200</v>
      </c>
      <c r="D106" s="223"/>
      <c r="E106" s="180">
        <v>245.595</v>
      </c>
      <c r="F106" s="181"/>
      <c r="G106" s="182"/>
      <c r="M106" s="178" t="s">
        <v>200</v>
      </c>
      <c r="O106" s="169"/>
    </row>
    <row r="107" spans="1:104" ht="12.75">
      <c r="A107" s="170">
        <v>29</v>
      </c>
      <c r="B107" s="171" t="s">
        <v>201</v>
      </c>
      <c r="C107" s="172" t="s">
        <v>202</v>
      </c>
      <c r="D107" s="173" t="s">
        <v>83</v>
      </c>
      <c r="E107" s="174">
        <v>40.1465</v>
      </c>
      <c r="F107" s="174">
        <v>0</v>
      </c>
      <c r="G107" s="175">
        <f>E107*F107</f>
        <v>0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>IF(AZ107=1,G107,0)</f>
        <v>0</v>
      </c>
      <c r="BB107" s="147">
        <f>IF(AZ107=2,G107,0)</f>
        <v>0</v>
      </c>
      <c r="BC107" s="147">
        <f>IF(AZ107=3,G107,0)</f>
        <v>0</v>
      </c>
      <c r="BD107" s="147">
        <f>IF(AZ107=4,G107,0)</f>
        <v>0</v>
      </c>
      <c r="BE107" s="147">
        <f>IF(AZ107=5,G107,0)</f>
        <v>0</v>
      </c>
      <c r="CA107" s="176">
        <v>1</v>
      </c>
      <c r="CB107" s="176">
        <v>1</v>
      </c>
      <c r="CZ107" s="147">
        <v>0.000999999999999446</v>
      </c>
    </row>
    <row r="108" spans="1:15" ht="12.75">
      <c r="A108" s="177"/>
      <c r="B108" s="179"/>
      <c r="C108" s="222" t="s">
        <v>203</v>
      </c>
      <c r="D108" s="223"/>
      <c r="E108" s="180">
        <v>40.1465</v>
      </c>
      <c r="F108" s="181"/>
      <c r="G108" s="182"/>
      <c r="M108" s="178" t="s">
        <v>203</v>
      </c>
      <c r="O108" s="169"/>
    </row>
    <row r="109" spans="1:57" ht="12.75">
      <c r="A109" s="183"/>
      <c r="B109" s="184" t="s">
        <v>74</v>
      </c>
      <c r="C109" s="185" t="str">
        <f>CONCATENATE(B100," ",C100)</f>
        <v>96 Bourání konstrukcí</v>
      </c>
      <c r="D109" s="186"/>
      <c r="E109" s="187"/>
      <c r="F109" s="188"/>
      <c r="G109" s="189">
        <f>SUM(G100:G108)</f>
        <v>0</v>
      </c>
      <c r="O109" s="169">
        <v>4</v>
      </c>
      <c r="BA109" s="190">
        <f>SUM(BA100:BA108)</f>
        <v>0</v>
      </c>
      <c r="BB109" s="190">
        <f>SUM(BB100:BB108)</f>
        <v>0</v>
      </c>
      <c r="BC109" s="190">
        <f>SUM(BC100:BC108)</f>
        <v>0</v>
      </c>
      <c r="BD109" s="190">
        <f>SUM(BD100:BD108)</f>
        <v>0</v>
      </c>
      <c r="BE109" s="190">
        <f>SUM(BE100:BE108)</f>
        <v>0</v>
      </c>
    </row>
    <row r="110" spans="1:15" ht="12.75">
      <c r="A110" s="162" t="s">
        <v>72</v>
      </c>
      <c r="B110" s="163" t="s">
        <v>204</v>
      </c>
      <c r="C110" s="164" t="s">
        <v>205</v>
      </c>
      <c r="D110" s="165"/>
      <c r="E110" s="166"/>
      <c r="F110" s="166"/>
      <c r="G110" s="167"/>
      <c r="H110" s="168"/>
      <c r="I110" s="168"/>
      <c r="O110" s="169">
        <v>1</v>
      </c>
    </row>
    <row r="111" spans="1:104" ht="12.75">
      <c r="A111" s="170">
        <v>30</v>
      </c>
      <c r="B111" s="171" t="s">
        <v>206</v>
      </c>
      <c r="C111" s="172" t="s">
        <v>207</v>
      </c>
      <c r="D111" s="173" t="s">
        <v>208</v>
      </c>
      <c r="E111" s="174">
        <v>138.480583750059</v>
      </c>
      <c r="F111" s="174">
        <v>0</v>
      </c>
      <c r="G111" s="175">
        <f>E111*F111</f>
        <v>0</v>
      </c>
      <c r="O111" s="169">
        <v>2</v>
      </c>
      <c r="AA111" s="147">
        <v>7</v>
      </c>
      <c r="AB111" s="147">
        <v>1</v>
      </c>
      <c r="AC111" s="147">
        <v>2</v>
      </c>
      <c r="AZ111" s="147">
        <v>1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7</v>
      </c>
      <c r="CB111" s="176">
        <v>1</v>
      </c>
      <c r="CZ111" s="147">
        <v>0</v>
      </c>
    </row>
    <row r="112" spans="1:57" ht="12.75">
      <c r="A112" s="183"/>
      <c r="B112" s="184" t="s">
        <v>74</v>
      </c>
      <c r="C112" s="185" t="str">
        <f>CONCATENATE(B110," ",C110)</f>
        <v>99 Staveništní přesun hmot</v>
      </c>
      <c r="D112" s="186"/>
      <c r="E112" s="187"/>
      <c r="F112" s="188"/>
      <c r="G112" s="189">
        <f>SUM(G110:G111)</f>
        <v>0</v>
      </c>
      <c r="O112" s="169">
        <v>4</v>
      </c>
      <c r="BA112" s="190">
        <f>SUM(BA110:BA111)</f>
        <v>0</v>
      </c>
      <c r="BB112" s="190">
        <f>SUM(BB110:BB111)</f>
        <v>0</v>
      </c>
      <c r="BC112" s="190">
        <f>SUM(BC110:BC111)</f>
        <v>0</v>
      </c>
      <c r="BD112" s="190">
        <f>SUM(BD110:BD111)</f>
        <v>0</v>
      </c>
      <c r="BE112" s="190">
        <f>SUM(BE110:BE111)</f>
        <v>0</v>
      </c>
    </row>
    <row r="113" spans="1:15" ht="12.75">
      <c r="A113" s="162" t="s">
        <v>72</v>
      </c>
      <c r="B113" s="163" t="s">
        <v>209</v>
      </c>
      <c r="C113" s="164" t="s">
        <v>210</v>
      </c>
      <c r="D113" s="165"/>
      <c r="E113" s="166"/>
      <c r="F113" s="166"/>
      <c r="G113" s="167"/>
      <c r="H113" s="168"/>
      <c r="I113" s="168"/>
      <c r="O113" s="169">
        <v>1</v>
      </c>
    </row>
    <row r="114" spans="1:104" ht="22.5">
      <c r="A114" s="170">
        <v>31</v>
      </c>
      <c r="B114" s="171" t="s">
        <v>211</v>
      </c>
      <c r="C114" s="172" t="s">
        <v>212</v>
      </c>
      <c r="D114" s="173" t="s">
        <v>83</v>
      </c>
      <c r="E114" s="174">
        <v>135.85</v>
      </c>
      <c r="F114" s="174">
        <v>0</v>
      </c>
      <c r="G114" s="175">
        <f>E114*F114</f>
        <v>0</v>
      </c>
      <c r="O114" s="169">
        <v>2</v>
      </c>
      <c r="AA114" s="147">
        <v>1</v>
      </c>
      <c r="AB114" s="147">
        <v>0</v>
      </c>
      <c r="AC114" s="147">
        <v>0</v>
      </c>
      <c r="AZ114" s="147">
        <v>2</v>
      </c>
      <c r="BA114" s="147">
        <f>IF(AZ114=1,G114,0)</f>
        <v>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0</v>
      </c>
      <c r="CZ114" s="147">
        <v>0.00399999999999778</v>
      </c>
    </row>
    <row r="115" spans="1:15" ht="12.75">
      <c r="A115" s="177"/>
      <c r="B115" s="179"/>
      <c r="C115" s="222" t="s">
        <v>213</v>
      </c>
      <c r="D115" s="223"/>
      <c r="E115" s="180">
        <v>0</v>
      </c>
      <c r="F115" s="181"/>
      <c r="G115" s="182"/>
      <c r="M115" s="178" t="s">
        <v>213</v>
      </c>
      <c r="O115" s="169"/>
    </row>
    <row r="116" spans="1:15" ht="22.5">
      <c r="A116" s="177"/>
      <c r="B116" s="179"/>
      <c r="C116" s="222" t="s">
        <v>144</v>
      </c>
      <c r="D116" s="223"/>
      <c r="E116" s="180">
        <v>76.08</v>
      </c>
      <c r="F116" s="181"/>
      <c r="G116" s="182"/>
      <c r="M116" s="178" t="s">
        <v>144</v>
      </c>
      <c r="O116" s="169"/>
    </row>
    <row r="117" spans="1:15" ht="12.75">
      <c r="A117" s="177"/>
      <c r="B117" s="179"/>
      <c r="C117" s="222" t="s">
        <v>145</v>
      </c>
      <c r="D117" s="223"/>
      <c r="E117" s="180">
        <v>8.4</v>
      </c>
      <c r="F117" s="181"/>
      <c r="G117" s="182"/>
      <c r="M117" s="178" t="s">
        <v>145</v>
      </c>
      <c r="O117" s="169"/>
    </row>
    <row r="118" spans="1:15" ht="12.75">
      <c r="A118" s="177"/>
      <c r="B118" s="179"/>
      <c r="C118" s="222" t="s">
        <v>146</v>
      </c>
      <c r="D118" s="223"/>
      <c r="E118" s="180">
        <v>29.97</v>
      </c>
      <c r="F118" s="181"/>
      <c r="G118" s="182"/>
      <c r="M118" s="178" t="s">
        <v>146</v>
      </c>
      <c r="O118" s="169"/>
    </row>
    <row r="119" spans="1:15" ht="12.75">
      <c r="A119" s="177"/>
      <c r="B119" s="179"/>
      <c r="C119" s="222" t="s">
        <v>147</v>
      </c>
      <c r="D119" s="223"/>
      <c r="E119" s="180">
        <v>21.4</v>
      </c>
      <c r="F119" s="181"/>
      <c r="G119" s="182"/>
      <c r="M119" s="178" t="s">
        <v>147</v>
      </c>
      <c r="O119" s="169"/>
    </row>
    <row r="120" spans="1:104" ht="33.75">
      <c r="A120" s="170">
        <v>32</v>
      </c>
      <c r="B120" s="171" t="s">
        <v>355</v>
      </c>
      <c r="C120" s="229" t="s">
        <v>356</v>
      </c>
      <c r="D120" s="173" t="s">
        <v>83</v>
      </c>
      <c r="E120" s="174">
        <v>296.5</v>
      </c>
      <c r="F120" s="174">
        <v>0</v>
      </c>
      <c r="G120" s="175">
        <f>E120*F120</f>
        <v>0</v>
      </c>
      <c r="O120" s="169">
        <v>2</v>
      </c>
      <c r="AA120" s="147">
        <v>1</v>
      </c>
      <c r="AB120" s="147">
        <v>0</v>
      </c>
      <c r="AC120" s="147">
        <v>0</v>
      </c>
      <c r="AZ120" s="147">
        <v>2</v>
      </c>
      <c r="BA120" s="147">
        <f>IF(AZ120=1,G120,0)</f>
        <v>0</v>
      </c>
      <c r="BB120" s="147">
        <f>IF(AZ120=2,G120,0)</f>
        <v>0</v>
      </c>
      <c r="BC120" s="147">
        <f>IF(AZ120=3,G120,0)</f>
        <v>0</v>
      </c>
      <c r="BD120" s="147">
        <f>IF(AZ120=4,G120,0)</f>
        <v>0</v>
      </c>
      <c r="BE120" s="147">
        <f>IF(AZ120=5,G120,0)</f>
        <v>0</v>
      </c>
      <c r="CA120" s="176">
        <v>1</v>
      </c>
      <c r="CB120" s="176">
        <v>0</v>
      </c>
      <c r="CZ120" s="147">
        <v>0.00399999999999778</v>
      </c>
    </row>
    <row r="121" spans="1:57" ht="12.75">
      <c r="A121" s="183"/>
      <c r="B121" s="184" t="s">
        <v>74</v>
      </c>
      <c r="C121" s="185" t="str">
        <f>CONCATENATE(B113," ",C113)</f>
        <v>711 Izolace proti vodě</v>
      </c>
      <c r="D121" s="186"/>
      <c r="E121" s="187"/>
      <c r="F121" s="188"/>
      <c r="G121" s="189">
        <f>SUM(G113:G120)</f>
        <v>0</v>
      </c>
      <c r="O121" s="169">
        <v>4</v>
      </c>
      <c r="BA121" s="190">
        <f>SUM(BA113:BA119)</f>
        <v>0</v>
      </c>
      <c r="BB121" s="190">
        <f>SUM(BB113:BB119)</f>
        <v>0</v>
      </c>
      <c r="BC121" s="190">
        <f>SUM(BC113:BC119)</f>
        <v>0</v>
      </c>
      <c r="BD121" s="190">
        <f>SUM(BD113:BD119)</f>
        <v>0</v>
      </c>
      <c r="BE121" s="190">
        <f>SUM(BE113:BE119)</f>
        <v>0</v>
      </c>
    </row>
    <row r="122" spans="1:15" ht="12.75">
      <c r="A122" s="162" t="s">
        <v>72</v>
      </c>
      <c r="B122" s="163" t="s">
        <v>214</v>
      </c>
      <c r="C122" s="164" t="s">
        <v>215</v>
      </c>
      <c r="D122" s="165"/>
      <c r="E122" s="166"/>
      <c r="F122" s="166"/>
      <c r="G122" s="167"/>
      <c r="H122" s="168"/>
      <c r="I122" s="168"/>
      <c r="O122" s="169">
        <v>1</v>
      </c>
    </row>
    <row r="123" spans="1:104" ht="22.5">
      <c r="A123" s="170">
        <v>33</v>
      </c>
      <c r="B123" s="171" t="s">
        <v>216</v>
      </c>
      <c r="C123" s="172" t="s">
        <v>350</v>
      </c>
      <c r="D123" s="173" t="s">
        <v>83</v>
      </c>
      <c r="E123" s="174">
        <v>777</v>
      </c>
      <c r="F123" s="174">
        <v>0</v>
      </c>
      <c r="G123" s="175">
        <f>E123*F123</f>
        <v>0</v>
      </c>
      <c r="O123" s="169">
        <v>2</v>
      </c>
      <c r="AA123" s="147">
        <v>12</v>
      </c>
      <c r="AB123" s="147">
        <v>0</v>
      </c>
      <c r="AC123" s="147">
        <v>86</v>
      </c>
      <c r="AZ123" s="147">
        <v>2</v>
      </c>
      <c r="BA123" s="147">
        <f>IF(AZ123=1,G123,0)</f>
        <v>0</v>
      </c>
      <c r="BB123" s="147">
        <f>IF(AZ123=2,G123,0)</f>
        <v>0</v>
      </c>
      <c r="BC123" s="147">
        <f>IF(AZ123=3,G123,0)</f>
        <v>0</v>
      </c>
      <c r="BD123" s="147">
        <f>IF(AZ123=4,G123,0)</f>
        <v>0</v>
      </c>
      <c r="BE123" s="147">
        <f>IF(AZ123=5,G123,0)</f>
        <v>0</v>
      </c>
      <c r="CA123" s="176">
        <v>12</v>
      </c>
      <c r="CB123" s="176">
        <v>0</v>
      </c>
      <c r="CZ123" s="147">
        <v>0</v>
      </c>
    </row>
    <row r="124" spans="1:104" ht="22.5">
      <c r="A124" s="170">
        <v>34</v>
      </c>
      <c r="B124" s="171" t="s">
        <v>351</v>
      </c>
      <c r="C124" s="172" t="s">
        <v>352</v>
      </c>
      <c r="D124" s="173" t="s">
        <v>83</v>
      </c>
      <c r="E124" s="174">
        <v>296.5</v>
      </c>
      <c r="F124" s="174">
        <v>0</v>
      </c>
      <c r="G124" s="175">
        <f>E124*F124</f>
        <v>0</v>
      </c>
      <c r="O124" s="169">
        <v>2</v>
      </c>
      <c r="AA124" s="147">
        <v>12</v>
      </c>
      <c r="AB124" s="147">
        <v>0</v>
      </c>
      <c r="AC124" s="147">
        <v>86</v>
      </c>
      <c r="AZ124" s="147">
        <v>2</v>
      </c>
      <c r="BA124" s="147">
        <f>IF(AZ124=1,G124,0)</f>
        <v>0</v>
      </c>
      <c r="BB124" s="147">
        <f>IF(AZ124=2,G124,0)</f>
        <v>0</v>
      </c>
      <c r="BC124" s="147">
        <f>IF(AZ124=3,G124,0)</f>
        <v>0</v>
      </c>
      <c r="BD124" s="147">
        <f>IF(AZ124=4,G124,0)</f>
        <v>0</v>
      </c>
      <c r="BE124" s="147">
        <f>IF(AZ124=5,G124,0)</f>
        <v>0</v>
      </c>
      <c r="CA124" s="176">
        <v>12</v>
      </c>
      <c r="CB124" s="176">
        <v>0</v>
      </c>
      <c r="CZ124" s="147">
        <v>0</v>
      </c>
    </row>
    <row r="125" spans="1:104" ht="33.75">
      <c r="A125" s="170">
        <v>35</v>
      </c>
      <c r="B125" s="171" t="s">
        <v>326</v>
      </c>
      <c r="C125" s="172" t="s">
        <v>327</v>
      </c>
      <c r="D125" s="173" t="s">
        <v>230</v>
      </c>
      <c r="E125" s="174">
        <v>8</v>
      </c>
      <c r="F125" s="174">
        <v>0</v>
      </c>
      <c r="G125" s="175">
        <f>E125*F125</f>
        <v>0</v>
      </c>
      <c r="O125" s="169">
        <v>2</v>
      </c>
      <c r="AA125" s="147">
        <v>12</v>
      </c>
      <c r="AB125" s="147">
        <v>0</v>
      </c>
      <c r="AC125" s="147">
        <v>86</v>
      </c>
      <c r="AZ125" s="147">
        <v>2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A125" s="176">
        <v>12</v>
      </c>
      <c r="CB125" s="176">
        <v>0</v>
      </c>
      <c r="CZ125" s="147">
        <v>0</v>
      </c>
    </row>
    <row r="126" spans="1:57" ht="12.75">
      <c r="A126" s="183"/>
      <c r="B126" s="184" t="s">
        <v>74</v>
      </c>
      <c r="C126" s="185" t="str">
        <f>CONCATENATE(B122," ",C122)</f>
        <v>713 Izolace tepelné</v>
      </c>
      <c r="D126" s="186"/>
      <c r="E126" s="187"/>
      <c r="F126" s="188"/>
      <c r="G126" s="189">
        <f>SUM(G122:G125)</f>
        <v>0</v>
      </c>
      <c r="O126" s="169">
        <v>4</v>
      </c>
      <c r="BA126" s="190">
        <f>SUM(BA122:BA123)</f>
        <v>0</v>
      </c>
      <c r="BB126" s="190">
        <f>SUM(BB122:BB123)</f>
        <v>0</v>
      </c>
      <c r="BC126" s="190">
        <f>SUM(BC122:BC123)</f>
        <v>0</v>
      </c>
      <c r="BD126" s="190">
        <f>SUM(BD122:BD123)</f>
        <v>0</v>
      </c>
      <c r="BE126" s="190">
        <f>SUM(BE122:BE123)</f>
        <v>0</v>
      </c>
    </row>
    <row r="127" spans="1:15" ht="12.75">
      <c r="A127" s="162" t="s">
        <v>72</v>
      </c>
      <c r="B127" s="163" t="s">
        <v>217</v>
      </c>
      <c r="C127" s="164" t="s">
        <v>218</v>
      </c>
      <c r="D127" s="165"/>
      <c r="E127" s="166"/>
      <c r="F127" s="166"/>
      <c r="G127" s="167"/>
      <c r="H127" s="168"/>
      <c r="I127" s="168"/>
      <c r="O127" s="169">
        <v>1</v>
      </c>
    </row>
    <row r="128" spans="1:104" ht="12.75">
      <c r="A128" s="170">
        <v>36</v>
      </c>
      <c r="B128" s="171" t="s">
        <v>219</v>
      </c>
      <c r="C128" s="172" t="s">
        <v>220</v>
      </c>
      <c r="D128" s="173" t="s">
        <v>83</v>
      </c>
      <c r="E128" s="174">
        <v>1.8</v>
      </c>
      <c r="F128" s="174">
        <v>0</v>
      </c>
      <c r="G128" s="175">
        <f>E128*F128</f>
        <v>0</v>
      </c>
      <c r="O128" s="169">
        <v>2</v>
      </c>
      <c r="AA128" s="147">
        <v>1</v>
      </c>
      <c r="AB128" s="147">
        <v>7</v>
      </c>
      <c r="AC128" s="147">
        <v>7</v>
      </c>
      <c r="AZ128" s="147">
        <v>2</v>
      </c>
      <c r="BA128" s="147">
        <f>IF(AZ128=1,G128,0)</f>
        <v>0</v>
      </c>
      <c r="BB128" s="147">
        <f>IF(AZ128=2,G128,0)</f>
        <v>0</v>
      </c>
      <c r="BC128" s="147">
        <f>IF(AZ128=3,G128,0)</f>
        <v>0</v>
      </c>
      <c r="BD128" s="147">
        <f>IF(AZ128=4,G128,0)</f>
        <v>0</v>
      </c>
      <c r="BE128" s="147">
        <f>IF(AZ128=5,G128,0)</f>
        <v>0</v>
      </c>
      <c r="CA128" s="176">
        <v>1</v>
      </c>
      <c r="CB128" s="176">
        <v>7</v>
      </c>
      <c r="CZ128" s="147">
        <v>0.0177199999999971</v>
      </c>
    </row>
    <row r="129" spans="1:15" ht="12.75">
      <c r="A129" s="177"/>
      <c r="B129" s="179"/>
      <c r="C129" s="222" t="s">
        <v>221</v>
      </c>
      <c r="D129" s="223"/>
      <c r="E129" s="180">
        <v>1.8</v>
      </c>
      <c r="F129" s="181"/>
      <c r="G129" s="182"/>
      <c r="M129" s="178" t="s">
        <v>221</v>
      </c>
      <c r="O129" s="169"/>
    </row>
    <row r="130" spans="1:104" ht="12.75">
      <c r="A130" s="170">
        <v>37</v>
      </c>
      <c r="B130" s="171" t="s">
        <v>222</v>
      </c>
      <c r="C130" s="172" t="s">
        <v>223</v>
      </c>
      <c r="D130" s="173" t="s">
        <v>91</v>
      </c>
      <c r="E130" s="174">
        <v>11.8</v>
      </c>
      <c r="F130" s="174">
        <v>0</v>
      </c>
      <c r="G130" s="175">
        <f>E130*F130</f>
        <v>0</v>
      </c>
      <c r="O130" s="169">
        <v>2</v>
      </c>
      <c r="AA130" s="147">
        <v>1</v>
      </c>
      <c r="AB130" s="147">
        <v>7</v>
      </c>
      <c r="AC130" s="147">
        <v>7</v>
      </c>
      <c r="AZ130" s="147">
        <v>2</v>
      </c>
      <c r="BA130" s="147">
        <f>IF(AZ130=1,G130,0)</f>
        <v>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</v>
      </c>
      <c r="CB130" s="176">
        <v>7</v>
      </c>
      <c r="CZ130" s="147">
        <v>0.00293999999999883</v>
      </c>
    </row>
    <row r="131" spans="1:15" ht="12.75">
      <c r="A131" s="177"/>
      <c r="B131" s="179"/>
      <c r="C131" s="222" t="s">
        <v>224</v>
      </c>
      <c r="D131" s="223"/>
      <c r="E131" s="180">
        <v>11.8</v>
      </c>
      <c r="F131" s="181"/>
      <c r="G131" s="182"/>
      <c r="M131" s="178" t="s">
        <v>224</v>
      </c>
      <c r="O131" s="169"/>
    </row>
    <row r="132" spans="1:104" ht="12.75">
      <c r="A132" s="170">
        <v>38</v>
      </c>
      <c r="B132" s="171" t="s">
        <v>225</v>
      </c>
      <c r="C132" s="172" t="s">
        <v>226</v>
      </c>
      <c r="D132" s="173" t="s">
        <v>91</v>
      </c>
      <c r="E132" s="174">
        <v>112.3</v>
      </c>
      <c r="F132" s="174">
        <v>0</v>
      </c>
      <c r="G132" s="175">
        <f>E132*F132</f>
        <v>0</v>
      </c>
      <c r="O132" s="169">
        <v>2</v>
      </c>
      <c r="AA132" s="147">
        <v>1</v>
      </c>
      <c r="AB132" s="147">
        <v>7</v>
      </c>
      <c r="AC132" s="147">
        <v>7</v>
      </c>
      <c r="AZ132" s="147">
        <v>2</v>
      </c>
      <c r="BA132" s="147">
        <f>IF(AZ132=1,G132,0)</f>
        <v>0</v>
      </c>
      <c r="BB132" s="147">
        <f>IF(AZ132=2,G132,0)</f>
        <v>0</v>
      </c>
      <c r="BC132" s="147">
        <f>IF(AZ132=3,G132,0)</f>
        <v>0</v>
      </c>
      <c r="BD132" s="147">
        <f>IF(AZ132=4,G132,0)</f>
        <v>0</v>
      </c>
      <c r="BE132" s="147">
        <f>IF(AZ132=5,G132,0)</f>
        <v>0</v>
      </c>
      <c r="CA132" s="176">
        <v>1</v>
      </c>
      <c r="CB132" s="176">
        <v>7</v>
      </c>
      <c r="CZ132" s="147">
        <v>0.00202000000000169</v>
      </c>
    </row>
    <row r="133" spans="1:15" ht="12.75">
      <c r="A133" s="177"/>
      <c r="B133" s="179"/>
      <c r="C133" s="222" t="s">
        <v>227</v>
      </c>
      <c r="D133" s="223"/>
      <c r="E133" s="180">
        <v>112.3</v>
      </c>
      <c r="F133" s="181"/>
      <c r="G133" s="182"/>
      <c r="M133" s="178" t="s">
        <v>227</v>
      </c>
      <c r="O133" s="169"/>
    </row>
    <row r="134" spans="1:104" ht="12.75">
      <c r="A134" s="170">
        <v>39</v>
      </c>
      <c r="B134" s="171" t="s">
        <v>228</v>
      </c>
      <c r="C134" s="172" t="s">
        <v>229</v>
      </c>
      <c r="D134" s="173" t="s">
        <v>230</v>
      </c>
      <c r="E134" s="174">
        <v>9</v>
      </c>
      <c r="F134" s="174">
        <v>0</v>
      </c>
      <c r="G134" s="175">
        <f>E134*F134</f>
        <v>0</v>
      </c>
      <c r="O134" s="169">
        <v>2</v>
      </c>
      <c r="AA134" s="147">
        <v>1</v>
      </c>
      <c r="AB134" s="147">
        <v>7</v>
      </c>
      <c r="AC134" s="147">
        <v>7</v>
      </c>
      <c r="AZ134" s="147">
        <v>2</v>
      </c>
      <c r="BA134" s="147">
        <f>IF(AZ134=1,G134,0)</f>
        <v>0</v>
      </c>
      <c r="BB134" s="147">
        <f>IF(AZ134=2,G134,0)</f>
        <v>0</v>
      </c>
      <c r="BC134" s="147">
        <f>IF(AZ134=3,G134,0)</f>
        <v>0</v>
      </c>
      <c r="BD134" s="147">
        <f>IF(AZ134=4,G134,0)</f>
        <v>0</v>
      </c>
      <c r="BE134" s="147">
        <f>IF(AZ134=5,G134,0)</f>
        <v>0</v>
      </c>
      <c r="CA134" s="176">
        <v>1</v>
      </c>
      <c r="CB134" s="176">
        <v>7</v>
      </c>
      <c r="CZ134" s="147">
        <v>0.00406000000000262</v>
      </c>
    </row>
    <row r="135" spans="1:104" ht="12.75">
      <c r="A135" s="170">
        <v>40</v>
      </c>
      <c r="B135" s="171" t="s">
        <v>354</v>
      </c>
      <c r="C135" s="172" t="s">
        <v>353</v>
      </c>
      <c r="D135" s="173" t="s">
        <v>83</v>
      </c>
      <c r="E135" s="174">
        <v>296.5</v>
      </c>
      <c r="F135" s="174">
        <v>0</v>
      </c>
      <c r="G135" s="175">
        <f>E135*F135</f>
        <v>0</v>
      </c>
      <c r="O135" s="169">
        <v>2</v>
      </c>
      <c r="AA135" s="147">
        <v>1</v>
      </c>
      <c r="AB135" s="147">
        <v>7</v>
      </c>
      <c r="AC135" s="147">
        <v>7</v>
      </c>
      <c r="AZ135" s="147">
        <v>2</v>
      </c>
      <c r="BA135" s="147">
        <f>IF(AZ135=1,G135,0)</f>
        <v>0</v>
      </c>
      <c r="BB135" s="147">
        <f>IF(AZ135=2,G135,0)</f>
        <v>0</v>
      </c>
      <c r="BC135" s="147">
        <f>IF(AZ135=3,G135,0)</f>
        <v>0</v>
      </c>
      <c r="BD135" s="147">
        <f>IF(AZ135=4,G135,0)</f>
        <v>0</v>
      </c>
      <c r="BE135" s="147">
        <f>IF(AZ135=5,G135,0)</f>
        <v>0</v>
      </c>
      <c r="CA135" s="176">
        <v>1</v>
      </c>
      <c r="CB135" s="176">
        <v>7</v>
      </c>
      <c r="CZ135" s="147">
        <v>0</v>
      </c>
    </row>
    <row r="136" spans="1:104" ht="12.75">
      <c r="A136" s="170">
        <v>41</v>
      </c>
      <c r="B136" s="171" t="s">
        <v>231</v>
      </c>
      <c r="C136" s="172" t="s">
        <v>232</v>
      </c>
      <c r="D136" s="173" t="s">
        <v>91</v>
      </c>
      <c r="E136" s="174">
        <v>11.8</v>
      </c>
      <c r="F136" s="174">
        <v>0</v>
      </c>
      <c r="G136" s="175">
        <f>E136*F136</f>
        <v>0</v>
      </c>
      <c r="O136" s="169">
        <v>2</v>
      </c>
      <c r="AA136" s="147">
        <v>1</v>
      </c>
      <c r="AB136" s="147">
        <v>7</v>
      </c>
      <c r="AC136" s="147">
        <v>7</v>
      </c>
      <c r="AZ136" s="147">
        <v>2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A136" s="176">
        <v>1</v>
      </c>
      <c r="CB136" s="176">
        <v>7</v>
      </c>
      <c r="CZ136" s="147">
        <v>0</v>
      </c>
    </row>
    <row r="137" spans="1:104" ht="12.75">
      <c r="A137" s="170">
        <v>42</v>
      </c>
      <c r="B137" s="171" t="s">
        <v>233</v>
      </c>
      <c r="C137" s="172" t="s">
        <v>234</v>
      </c>
      <c r="D137" s="173" t="s">
        <v>91</v>
      </c>
      <c r="E137" s="174">
        <v>112.3</v>
      </c>
      <c r="F137" s="174">
        <v>0</v>
      </c>
      <c r="G137" s="175">
        <f>E137*F137</f>
        <v>0</v>
      </c>
      <c r="O137" s="169">
        <v>2</v>
      </c>
      <c r="AA137" s="147">
        <v>1</v>
      </c>
      <c r="AB137" s="147">
        <v>7</v>
      </c>
      <c r="AC137" s="147">
        <v>7</v>
      </c>
      <c r="AZ137" s="147">
        <v>2</v>
      </c>
      <c r="BA137" s="147">
        <f>IF(AZ137=1,G137,0)</f>
        <v>0</v>
      </c>
      <c r="BB137" s="147">
        <f>IF(AZ137=2,G137,0)</f>
        <v>0</v>
      </c>
      <c r="BC137" s="147">
        <f>IF(AZ137=3,G137,0)</f>
        <v>0</v>
      </c>
      <c r="BD137" s="147">
        <f>IF(AZ137=4,G137,0)</f>
        <v>0</v>
      </c>
      <c r="BE137" s="147">
        <f>IF(AZ137=5,G137,0)</f>
        <v>0</v>
      </c>
      <c r="CA137" s="176">
        <v>1</v>
      </c>
      <c r="CB137" s="176">
        <v>7</v>
      </c>
      <c r="CZ137" s="147">
        <v>0</v>
      </c>
    </row>
    <row r="138" spans="1:104" ht="12.75">
      <c r="A138" s="170">
        <v>43</v>
      </c>
      <c r="B138" s="171" t="s">
        <v>235</v>
      </c>
      <c r="C138" s="172" t="s">
        <v>236</v>
      </c>
      <c r="D138" s="173" t="s">
        <v>91</v>
      </c>
      <c r="E138" s="174">
        <v>196.9</v>
      </c>
      <c r="F138" s="174">
        <v>0</v>
      </c>
      <c r="G138" s="175">
        <f>E138*F138</f>
        <v>0</v>
      </c>
      <c r="O138" s="169">
        <v>2</v>
      </c>
      <c r="AA138" s="147">
        <v>1</v>
      </c>
      <c r="AB138" s="147">
        <v>7</v>
      </c>
      <c r="AC138" s="147">
        <v>7</v>
      </c>
      <c r="AZ138" s="147">
        <v>2</v>
      </c>
      <c r="BA138" s="147">
        <f>IF(AZ138=1,G138,0)</f>
        <v>0</v>
      </c>
      <c r="BB138" s="147">
        <f>IF(AZ138=2,G138,0)</f>
        <v>0</v>
      </c>
      <c r="BC138" s="147">
        <f>IF(AZ138=3,G138,0)</f>
        <v>0</v>
      </c>
      <c r="BD138" s="147">
        <f>IF(AZ138=4,G138,0)</f>
        <v>0</v>
      </c>
      <c r="BE138" s="147">
        <f>IF(AZ138=5,G138,0)</f>
        <v>0</v>
      </c>
      <c r="CA138" s="176">
        <v>1</v>
      </c>
      <c r="CB138" s="176">
        <v>7</v>
      </c>
      <c r="CZ138" s="147">
        <v>0</v>
      </c>
    </row>
    <row r="139" spans="1:15" ht="22.5">
      <c r="A139" s="177"/>
      <c r="B139" s="179"/>
      <c r="C139" s="222" t="s">
        <v>139</v>
      </c>
      <c r="D139" s="223"/>
      <c r="E139" s="180">
        <v>180.7</v>
      </c>
      <c r="F139" s="181"/>
      <c r="G139" s="182"/>
      <c r="M139" s="178" t="s">
        <v>139</v>
      </c>
      <c r="O139" s="169"/>
    </row>
    <row r="140" spans="1:15" ht="12.75">
      <c r="A140" s="177"/>
      <c r="B140" s="179"/>
      <c r="C140" s="222" t="s">
        <v>140</v>
      </c>
      <c r="D140" s="223"/>
      <c r="E140" s="180">
        <v>16.2</v>
      </c>
      <c r="F140" s="181"/>
      <c r="G140" s="182"/>
      <c r="M140" s="178" t="s">
        <v>140</v>
      </c>
      <c r="O140" s="169"/>
    </row>
    <row r="141" spans="1:104" ht="12.75">
      <c r="A141" s="170">
        <v>44</v>
      </c>
      <c r="B141" s="171" t="s">
        <v>237</v>
      </c>
      <c r="C141" s="172" t="s">
        <v>238</v>
      </c>
      <c r="D141" s="173" t="s">
        <v>91</v>
      </c>
      <c r="E141" s="174">
        <v>14.5</v>
      </c>
      <c r="F141" s="174">
        <v>0</v>
      </c>
      <c r="G141" s="175">
        <f>E141*F141</f>
        <v>0</v>
      </c>
      <c r="O141" s="169">
        <v>2</v>
      </c>
      <c r="AA141" s="147">
        <v>1</v>
      </c>
      <c r="AB141" s="147">
        <v>7</v>
      </c>
      <c r="AC141" s="147">
        <v>7</v>
      </c>
      <c r="AZ141" s="147">
        <v>2</v>
      </c>
      <c r="BA141" s="147">
        <f>IF(AZ141=1,G141,0)</f>
        <v>0</v>
      </c>
      <c r="BB141" s="147">
        <f>IF(AZ141=2,G141,0)</f>
        <v>0</v>
      </c>
      <c r="BC141" s="147">
        <f>IF(AZ141=3,G141,0)</f>
        <v>0</v>
      </c>
      <c r="BD141" s="147">
        <f>IF(AZ141=4,G141,0)</f>
        <v>0</v>
      </c>
      <c r="BE141" s="147">
        <f>IF(AZ141=5,G141,0)</f>
        <v>0</v>
      </c>
      <c r="CA141" s="176">
        <v>1</v>
      </c>
      <c r="CB141" s="176">
        <v>7</v>
      </c>
      <c r="CZ141" s="147">
        <v>0</v>
      </c>
    </row>
    <row r="142" spans="1:104" ht="12.75">
      <c r="A142" s="170">
        <v>45</v>
      </c>
      <c r="B142" s="171" t="s">
        <v>239</v>
      </c>
      <c r="C142" s="172" t="s">
        <v>240</v>
      </c>
      <c r="D142" s="173" t="s">
        <v>91</v>
      </c>
      <c r="E142" s="174">
        <v>173.8</v>
      </c>
      <c r="F142" s="174">
        <v>0</v>
      </c>
      <c r="G142" s="175">
        <f>E142*F142</f>
        <v>0</v>
      </c>
      <c r="O142" s="169">
        <v>2</v>
      </c>
      <c r="AA142" s="147">
        <v>1</v>
      </c>
      <c r="AB142" s="147">
        <v>7</v>
      </c>
      <c r="AC142" s="147">
        <v>7</v>
      </c>
      <c r="AZ142" s="147">
        <v>2</v>
      </c>
      <c r="BA142" s="147">
        <f>IF(AZ142=1,G142,0)</f>
        <v>0</v>
      </c>
      <c r="BB142" s="147">
        <f>IF(AZ142=2,G142,0)</f>
        <v>0</v>
      </c>
      <c r="BC142" s="147">
        <f>IF(AZ142=3,G142,0)</f>
        <v>0</v>
      </c>
      <c r="BD142" s="147">
        <f>IF(AZ142=4,G142,0)</f>
        <v>0</v>
      </c>
      <c r="BE142" s="147">
        <f>IF(AZ142=5,G142,0)</f>
        <v>0</v>
      </c>
      <c r="CA142" s="176">
        <v>1</v>
      </c>
      <c r="CB142" s="176">
        <v>7</v>
      </c>
      <c r="CZ142" s="147">
        <v>0</v>
      </c>
    </row>
    <row r="143" spans="1:15" ht="22.5">
      <c r="A143" s="177"/>
      <c r="B143" s="179"/>
      <c r="C143" s="222" t="s">
        <v>241</v>
      </c>
      <c r="D143" s="223"/>
      <c r="E143" s="180">
        <v>140.8</v>
      </c>
      <c r="F143" s="181"/>
      <c r="G143" s="182"/>
      <c r="M143" s="178" t="s">
        <v>241</v>
      </c>
      <c r="O143" s="169"/>
    </row>
    <row r="144" spans="1:15" ht="12.75">
      <c r="A144" s="177"/>
      <c r="B144" s="179"/>
      <c r="C144" s="222" t="s">
        <v>242</v>
      </c>
      <c r="D144" s="223"/>
      <c r="E144" s="180">
        <v>33</v>
      </c>
      <c r="F144" s="181"/>
      <c r="G144" s="182"/>
      <c r="M144" s="178" t="s">
        <v>242</v>
      </c>
      <c r="O144" s="169"/>
    </row>
    <row r="145" spans="1:104" ht="12.75">
      <c r="A145" s="170">
        <v>46</v>
      </c>
      <c r="B145" s="171" t="s">
        <v>243</v>
      </c>
      <c r="C145" s="172" t="s">
        <v>244</v>
      </c>
      <c r="D145" s="173" t="s">
        <v>91</v>
      </c>
      <c r="E145" s="174">
        <v>63.5</v>
      </c>
      <c r="F145" s="174">
        <v>0</v>
      </c>
      <c r="G145" s="175">
        <f>E145*F145</f>
        <v>0</v>
      </c>
      <c r="O145" s="169">
        <v>2</v>
      </c>
      <c r="AA145" s="147">
        <v>1</v>
      </c>
      <c r="AB145" s="147">
        <v>7</v>
      </c>
      <c r="AC145" s="147">
        <v>7</v>
      </c>
      <c r="AZ145" s="147">
        <v>2</v>
      </c>
      <c r="BA145" s="147">
        <f>IF(AZ145=1,G145,0)</f>
        <v>0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7</v>
      </c>
      <c r="CZ145" s="147">
        <v>0</v>
      </c>
    </row>
    <row r="146" spans="1:15" ht="12.75">
      <c r="A146" s="177"/>
      <c r="B146" s="179"/>
      <c r="C146" s="222" t="s">
        <v>245</v>
      </c>
      <c r="D146" s="223"/>
      <c r="E146" s="180">
        <v>63.5</v>
      </c>
      <c r="F146" s="181"/>
      <c r="G146" s="182"/>
      <c r="M146" s="178" t="s">
        <v>245</v>
      </c>
      <c r="O146" s="169"/>
    </row>
    <row r="147" spans="1:104" ht="12.75">
      <c r="A147" s="170">
        <v>47</v>
      </c>
      <c r="B147" s="171" t="s">
        <v>246</v>
      </c>
      <c r="C147" s="172" t="s">
        <v>247</v>
      </c>
      <c r="D147" s="173" t="s">
        <v>91</v>
      </c>
      <c r="E147" s="174">
        <v>196.9</v>
      </c>
      <c r="F147" s="174">
        <v>0</v>
      </c>
      <c r="G147" s="175">
        <f>E147*F147</f>
        <v>0</v>
      </c>
      <c r="O147" s="169">
        <v>2</v>
      </c>
      <c r="AA147" s="147">
        <v>1</v>
      </c>
      <c r="AB147" s="147">
        <v>7</v>
      </c>
      <c r="AC147" s="147">
        <v>7</v>
      </c>
      <c r="AZ147" s="147">
        <v>2</v>
      </c>
      <c r="BA147" s="147">
        <f>IF(AZ147=1,G147,0)</f>
        <v>0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7</v>
      </c>
      <c r="CZ147" s="147">
        <v>0.00299000000000049</v>
      </c>
    </row>
    <row r="148" spans="1:104" ht="12.75">
      <c r="A148" s="170">
        <v>48</v>
      </c>
      <c r="B148" s="171" t="s">
        <v>248</v>
      </c>
      <c r="C148" s="172" t="s">
        <v>249</v>
      </c>
      <c r="D148" s="173" t="s">
        <v>91</v>
      </c>
      <c r="E148" s="174">
        <v>14.5</v>
      </c>
      <c r="F148" s="174">
        <v>0</v>
      </c>
      <c r="G148" s="175">
        <f>E148*F148</f>
        <v>0</v>
      </c>
      <c r="O148" s="169">
        <v>2</v>
      </c>
      <c r="AA148" s="147">
        <v>1</v>
      </c>
      <c r="AB148" s="147">
        <v>7</v>
      </c>
      <c r="AC148" s="147">
        <v>7</v>
      </c>
      <c r="AZ148" s="147">
        <v>2</v>
      </c>
      <c r="BA148" s="147">
        <f>IF(AZ148=1,G148,0)</f>
        <v>0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1</v>
      </c>
      <c r="CB148" s="176">
        <v>7</v>
      </c>
      <c r="CZ148" s="147">
        <v>0.00464000000000198</v>
      </c>
    </row>
    <row r="149" spans="1:15" ht="12.75">
      <c r="A149" s="177"/>
      <c r="B149" s="179"/>
      <c r="C149" s="222" t="s">
        <v>250</v>
      </c>
      <c r="D149" s="223"/>
      <c r="E149" s="180">
        <v>14.5</v>
      </c>
      <c r="F149" s="181"/>
      <c r="G149" s="182"/>
      <c r="M149" s="178" t="s">
        <v>250</v>
      </c>
      <c r="O149" s="169"/>
    </row>
    <row r="150" spans="1:104" ht="12.75">
      <c r="A150" s="170">
        <v>49</v>
      </c>
      <c r="B150" s="171" t="s">
        <v>251</v>
      </c>
      <c r="C150" s="172" t="s">
        <v>252</v>
      </c>
      <c r="D150" s="173" t="s">
        <v>91</v>
      </c>
      <c r="E150" s="174">
        <v>173.8</v>
      </c>
      <c r="F150" s="174">
        <v>0</v>
      </c>
      <c r="G150" s="175">
        <f>E150*F150</f>
        <v>0</v>
      </c>
      <c r="O150" s="169">
        <v>2</v>
      </c>
      <c r="AA150" s="147">
        <v>1</v>
      </c>
      <c r="AB150" s="147">
        <v>7</v>
      </c>
      <c r="AC150" s="147">
        <v>7</v>
      </c>
      <c r="AZ150" s="147">
        <v>2</v>
      </c>
      <c r="BA150" s="147">
        <f>IF(AZ150=1,G150,0)</f>
        <v>0</v>
      </c>
      <c r="BB150" s="147">
        <f>IF(AZ150=2,G150,0)</f>
        <v>0</v>
      </c>
      <c r="BC150" s="147">
        <f>IF(AZ150=3,G150,0)</f>
        <v>0</v>
      </c>
      <c r="BD150" s="147">
        <f>IF(AZ150=4,G150,0)</f>
        <v>0</v>
      </c>
      <c r="BE150" s="147">
        <f>IF(AZ150=5,G150,0)</f>
        <v>0</v>
      </c>
      <c r="CA150" s="176">
        <v>1</v>
      </c>
      <c r="CB150" s="176">
        <v>7</v>
      </c>
      <c r="CZ150" s="147">
        <v>0.0061499999999981</v>
      </c>
    </row>
    <row r="151" spans="1:15" ht="22.5">
      <c r="A151" s="177"/>
      <c r="B151" s="179"/>
      <c r="C151" s="222" t="s">
        <v>241</v>
      </c>
      <c r="D151" s="223"/>
      <c r="E151" s="180">
        <v>140.8</v>
      </c>
      <c r="F151" s="181"/>
      <c r="G151" s="182"/>
      <c r="M151" s="178" t="s">
        <v>241</v>
      </c>
      <c r="O151" s="169"/>
    </row>
    <row r="152" spans="1:15" ht="12.75">
      <c r="A152" s="177"/>
      <c r="B152" s="179"/>
      <c r="C152" s="222" t="s">
        <v>242</v>
      </c>
      <c r="D152" s="223"/>
      <c r="E152" s="180">
        <v>33</v>
      </c>
      <c r="F152" s="181"/>
      <c r="G152" s="182"/>
      <c r="M152" s="178" t="s">
        <v>242</v>
      </c>
      <c r="O152" s="169"/>
    </row>
    <row r="153" spans="1:104" ht="12.75">
      <c r="A153" s="170">
        <v>50</v>
      </c>
      <c r="B153" s="171" t="s">
        <v>253</v>
      </c>
      <c r="C153" s="172" t="s">
        <v>254</v>
      </c>
      <c r="D153" s="173" t="s">
        <v>91</v>
      </c>
      <c r="E153" s="174">
        <v>63.5</v>
      </c>
      <c r="F153" s="174">
        <v>0</v>
      </c>
      <c r="G153" s="175">
        <f>E153*F153</f>
        <v>0</v>
      </c>
      <c r="O153" s="169">
        <v>2</v>
      </c>
      <c r="AA153" s="147">
        <v>1</v>
      </c>
      <c r="AB153" s="147">
        <v>7</v>
      </c>
      <c r="AC153" s="147">
        <v>7</v>
      </c>
      <c r="AZ153" s="147">
        <v>2</v>
      </c>
      <c r="BA153" s="147">
        <f>IF(AZ153=1,G153,0)</f>
        <v>0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7</v>
      </c>
      <c r="CZ153" s="147">
        <v>0.00262000000000029</v>
      </c>
    </row>
    <row r="154" spans="1:104" ht="12.75">
      <c r="A154" s="170">
        <v>51</v>
      </c>
      <c r="B154" s="171" t="s">
        <v>255</v>
      </c>
      <c r="C154" s="172" t="s">
        <v>256</v>
      </c>
      <c r="D154" s="173" t="s">
        <v>61</v>
      </c>
      <c r="E154" s="174"/>
      <c r="F154" s="174">
        <v>0</v>
      </c>
      <c r="G154" s="175">
        <f>E154*F154</f>
        <v>0</v>
      </c>
      <c r="O154" s="169">
        <v>2</v>
      </c>
      <c r="AA154" s="147">
        <v>7</v>
      </c>
      <c r="AB154" s="147">
        <v>1002</v>
      </c>
      <c r="AC154" s="147">
        <v>5</v>
      </c>
      <c r="AZ154" s="147">
        <v>2</v>
      </c>
      <c r="BA154" s="147">
        <f>IF(AZ154=1,G154,0)</f>
        <v>0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7</v>
      </c>
      <c r="CB154" s="176">
        <v>1002</v>
      </c>
      <c r="CZ154" s="147">
        <v>0</v>
      </c>
    </row>
    <row r="155" spans="1:57" ht="12.75">
      <c r="A155" s="183"/>
      <c r="B155" s="184" t="s">
        <v>74</v>
      </c>
      <c r="C155" s="185" t="str">
        <f>CONCATENATE(B127," ",C127)</f>
        <v>764 Konstrukce klempířské</v>
      </c>
      <c r="D155" s="186"/>
      <c r="E155" s="187"/>
      <c r="F155" s="188"/>
      <c r="G155" s="189">
        <f>SUM(G127:G154)</f>
        <v>0</v>
      </c>
      <c r="O155" s="169">
        <v>4</v>
      </c>
      <c r="BA155" s="190">
        <f>SUM(BA127:BA154)</f>
        <v>0</v>
      </c>
      <c r="BB155" s="190">
        <f>SUM(BB127:BB154)</f>
        <v>0</v>
      </c>
      <c r="BC155" s="190">
        <f>SUM(BC127:BC154)</f>
        <v>0</v>
      </c>
      <c r="BD155" s="190">
        <f>SUM(BD127:BD154)</f>
        <v>0</v>
      </c>
      <c r="BE155" s="190">
        <f>SUM(BE127:BE154)</f>
        <v>0</v>
      </c>
    </row>
    <row r="156" spans="1:15" ht="12.75">
      <c r="A156" s="162" t="s">
        <v>72</v>
      </c>
      <c r="B156" s="163" t="s">
        <v>257</v>
      </c>
      <c r="C156" s="164" t="s">
        <v>258</v>
      </c>
      <c r="D156" s="165"/>
      <c r="E156" s="166"/>
      <c r="F156" s="166"/>
      <c r="G156" s="167"/>
      <c r="H156" s="168"/>
      <c r="I156" s="168"/>
      <c r="O156" s="169">
        <v>1</v>
      </c>
    </row>
    <row r="157" spans="1:104" ht="22.5">
      <c r="A157" s="170">
        <v>52</v>
      </c>
      <c r="B157" s="171" t="s">
        <v>259</v>
      </c>
      <c r="C157" s="172" t="s">
        <v>260</v>
      </c>
      <c r="D157" s="173" t="s">
        <v>261</v>
      </c>
      <c r="E157" s="174">
        <v>1</v>
      </c>
      <c r="F157" s="174">
        <v>0</v>
      </c>
      <c r="G157" s="175">
        <f aca="true" t="shared" si="0" ref="G157:G162">E157*F157</f>
        <v>0</v>
      </c>
      <c r="O157" s="169">
        <v>2</v>
      </c>
      <c r="AA157" s="147">
        <v>12</v>
      </c>
      <c r="AB157" s="147">
        <v>0</v>
      </c>
      <c r="AC157" s="147">
        <v>78</v>
      </c>
      <c r="AZ157" s="147">
        <v>2</v>
      </c>
      <c r="BA157" s="147">
        <f aca="true" t="shared" si="1" ref="BA157:BA162">IF(AZ157=1,G157,0)</f>
        <v>0</v>
      </c>
      <c r="BB157" s="147">
        <f aca="true" t="shared" si="2" ref="BB157:BB162">IF(AZ157=2,G157,0)</f>
        <v>0</v>
      </c>
      <c r="BC157" s="147">
        <f aca="true" t="shared" si="3" ref="BC157:BC162">IF(AZ157=3,G157,0)</f>
        <v>0</v>
      </c>
      <c r="BD157" s="147">
        <f aca="true" t="shared" si="4" ref="BD157:BD162">IF(AZ157=4,G157,0)</f>
        <v>0</v>
      </c>
      <c r="BE157" s="147">
        <f aca="true" t="shared" si="5" ref="BE157:BE162">IF(AZ157=5,G157,0)</f>
        <v>0</v>
      </c>
      <c r="CA157" s="176">
        <v>12</v>
      </c>
      <c r="CB157" s="176">
        <v>0</v>
      </c>
      <c r="CZ157" s="147">
        <v>0</v>
      </c>
    </row>
    <row r="158" spans="1:104" ht="22.5">
      <c r="A158" s="170">
        <v>53</v>
      </c>
      <c r="B158" s="171" t="s">
        <v>262</v>
      </c>
      <c r="C158" s="172" t="s">
        <v>263</v>
      </c>
      <c r="D158" s="173" t="s">
        <v>261</v>
      </c>
      <c r="E158" s="174">
        <v>2</v>
      </c>
      <c r="F158" s="174">
        <v>0</v>
      </c>
      <c r="G158" s="175">
        <f t="shared" si="0"/>
        <v>0</v>
      </c>
      <c r="O158" s="169">
        <v>2</v>
      </c>
      <c r="AA158" s="147">
        <v>12</v>
      </c>
      <c r="AB158" s="147">
        <v>0</v>
      </c>
      <c r="AC158" s="147">
        <v>2</v>
      </c>
      <c r="AZ158" s="147">
        <v>2</v>
      </c>
      <c r="BA158" s="147">
        <f t="shared" si="1"/>
        <v>0</v>
      </c>
      <c r="BB158" s="147">
        <f t="shared" si="2"/>
        <v>0</v>
      </c>
      <c r="BC158" s="147">
        <f t="shared" si="3"/>
        <v>0</v>
      </c>
      <c r="BD158" s="147">
        <f t="shared" si="4"/>
        <v>0</v>
      </c>
      <c r="BE158" s="147">
        <f t="shared" si="5"/>
        <v>0</v>
      </c>
      <c r="CA158" s="176">
        <v>12</v>
      </c>
      <c r="CB158" s="176">
        <v>0</v>
      </c>
      <c r="CZ158" s="147">
        <v>0</v>
      </c>
    </row>
    <row r="159" spans="1:104" ht="12.75">
      <c r="A159" s="170">
        <v>54</v>
      </c>
      <c r="B159" s="171" t="s">
        <v>264</v>
      </c>
      <c r="C159" s="172" t="s">
        <v>265</v>
      </c>
      <c r="D159" s="173" t="s">
        <v>230</v>
      </c>
      <c r="E159" s="174">
        <v>8</v>
      </c>
      <c r="F159" s="174">
        <v>0</v>
      </c>
      <c r="G159" s="175">
        <f t="shared" si="0"/>
        <v>0</v>
      </c>
      <c r="O159" s="169">
        <v>2</v>
      </c>
      <c r="AA159" s="147">
        <v>12</v>
      </c>
      <c r="AB159" s="147">
        <v>0</v>
      </c>
      <c r="AC159" s="147">
        <v>79</v>
      </c>
      <c r="AZ159" s="147">
        <v>2</v>
      </c>
      <c r="BA159" s="147">
        <f t="shared" si="1"/>
        <v>0</v>
      </c>
      <c r="BB159" s="147">
        <f t="shared" si="2"/>
        <v>0</v>
      </c>
      <c r="BC159" s="147">
        <f t="shared" si="3"/>
        <v>0</v>
      </c>
      <c r="BD159" s="147">
        <f t="shared" si="4"/>
        <v>0</v>
      </c>
      <c r="BE159" s="147">
        <f t="shared" si="5"/>
        <v>0</v>
      </c>
      <c r="CA159" s="176">
        <v>12</v>
      </c>
      <c r="CB159" s="176">
        <v>0</v>
      </c>
      <c r="CZ159" s="147">
        <v>0</v>
      </c>
    </row>
    <row r="160" spans="1:104" ht="12.75">
      <c r="A160" s="170">
        <v>55</v>
      </c>
      <c r="B160" s="171" t="s">
        <v>266</v>
      </c>
      <c r="C160" s="172" t="s">
        <v>267</v>
      </c>
      <c r="D160" s="173" t="s">
        <v>230</v>
      </c>
      <c r="E160" s="174">
        <v>20</v>
      </c>
      <c r="F160" s="174">
        <v>0</v>
      </c>
      <c r="G160" s="175">
        <f t="shared" si="0"/>
        <v>0</v>
      </c>
      <c r="O160" s="169">
        <v>2</v>
      </c>
      <c r="AA160" s="147">
        <v>12</v>
      </c>
      <c r="AB160" s="147">
        <v>0</v>
      </c>
      <c r="AC160" s="147">
        <v>80</v>
      </c>
      <c r="AZ160" s="147">
        <v>2</v>
      </c>
      <c r="BA160" s="147">
        <f t="shared" si="1"/>
        <v>0</v>
      </c>
      <c r="BB160" s="147">
        <f t="shared" si="2"/>
        <v>0</v>
      </c>
      <c r="BC160" s="147">
        <f t="shared" si="3"/>
        <v>0</v>
      </c>
      <c r="BD160" s="147">
        <f t="shared" si="4"/>
        <v>0</v>
      </c>
      <c r="BE160" s="147">
        <f t="shared" si="5"/>
        <v>0</v>
      </c>
      <c r="CA160" s="176">
        <v>12</v>
      </c>
      <c r="CB160" s="176">
        <v>0</v>
      </c>
      <c r="CZ160" s="147">
        <v>0</v>
      </c>
    </row>
    <row r="161" spans="1:104" ht="12.75">
      <c r="A161" s="170">
        <v>56</v>
      </c>
      <c r="B161" s="171" t="s">
        <v>268</v>
      </c>
      <c r="C161" s="172" t="s">
        <v>269</v>
      </c>
      <c r="D161" s="173" t="s">
        <v>230</v>
      </c>
      <c r="E161" s="174">
        <v>3</v>
      </c>
      <c r="F161" s="174">
        <v>0</v>
      </c>
      <c r="G161" s="175">
        <f t="shared" si="0"/>
        <v>0</v>
      </c>
      <c r="O161" s="169">
        <v>2</v>
      </c>
      <c r="AA161" s="147">
        <v>12</v>
      </c>
      <c r="AB161" s="147">
        <v>0</v>
      </c>
      <c r="AC161" s="147">
        <v>87</v>
      </c>
      <c r="AZ161" s="147">
        <v>2</v>
      </c>
      <c r="BA161" s="147">
        <f t="shared" si="1"/>
        <v>0</v>
      </c>
      <c r="BB161" s="147">
        <f t="shared" si="2"/>
        <v>0</v>
      </c>
      <c r="BC161" s="147">
        <f t="shared" si="3"/>
        <v>0</v>
      </c>
      <c r="BD161" s="147">
        <f t="shared" si="4"/>
        <v>0</v>
      </c>
      <c r="BE161" s="147">
        <f t="shared" si="5"/>
        <v>0</v>
      </c>
      <c r="CA161" s="176">
        <v>12</v>
      </c>
      <c r="CB161" s="176">
        <v>0</v>
      </c>
      <c r="CZ161" s="147">
        <v>0</v>
      </c>
    </row>
    <row r="162" spans="1:104" ht="12.75">
      <c r="A162" s="170">
        <v>57</v>
      </c>
      <c r="B162" s="171" t="s">
        <v>270</v>
      </c>
      <c r="C162" s="172" t="s">
        <v>271</v>
      </c>
      <c r="D162" s="173" t="s">
        <v>230</v>
      </c>
      <c r="E162" s="174">
        <v>3</v>
      </c>
      <c r="F162" s="174">
        <v>0</v>
      </c>
      <c r="G162" s="175">
        <f t="shared" si="0"/>
        <v>0</v>
      </c>
      <c r="O162" s="169">
        <v>2</v>
      </c>
      <c r="AA162" s="147">
        <v>12</v>
      </c>
      <c r="AB162" s="147">
        <v>0</v>
      </c>
      <c r="AC162" s="147">
        <v>88</v>
      </c>
      <c r="AZ162" s="147">
        <v>2</v>
      </c>
      <c r="BA162" s="147">
        <f t="shared" si="1"/>
        <v>0</v>
      </c>
      <c r="BB162" s="147">
        <f t="shared" si="2"/>
        <v>0</v>
      </c>
      <c r="BC162" s="147">
        <f t="shared" si="3"/>
        <v>0</v>
      </c>
      <c r="BD162" s="147">
        <f t="shared" si="4"/>
        <v>0</v>
      </c>
      <c r="BE162" s="147">
        <f t="shared" si="5"/>
        <v>0</v>
      </c>
      <c r="CA162" s="176">
        <v>12</v>
      </c>
      <c r="CB162" s="176">
        <v>0</v>
      </c>
      <c r="CZ162" s="147">
        <v>0</v>
      </c>
    </row>
    <row r="163" spans="1:57" ht="12.75">
      <c r="A163" s="183"/>
      <c r="B163" s="184" t="s">
        <v>74</v>
      </c>
      <c r="C163" s="185" t="str">
        <f>CONCATENATE(B156," ",C156)</f>
        <v>767 Konstrukce zámečnické</v>
      </c>
      <c r="D163" s="186"/>
      <c r="E163" s="187"/>
      <c r="F163" s="188"/>
      <c r="G163" s="189">
        <f>SUM(G156:G162)</f>
        <v>0</v>
      </c>
      <c r="O163" s="169">
        <v>4</v>
      </c>
      <c r="BA163" s="190">
        <f>SUM(BA156:BA162)</f>
        <v>0</v>
      </c>
      <c r="BB163" s="190">
        <f>SUM(BB156:BB162)</f>
        <v>0</v>
      </c>
      <c r="BC163" s="190">
        <f>SUM(BC156:BC162)</f>
        <v>0</v>
      </c>
      <c r="BD163" s="190">
        <f>SUM(BD156:BD162)</f>
        <v>0</v>
      </c>
      <c r="BE163" s="190">
        <f>SUM(BE156:BE162)</f>
        <v>0</v>
      </c>
    </row>
    <row r="164" spans="1:15" ht="12.75">
      <c r="A164" s="162" t="s">
        <v>72</v>
      </c>
      <c r="B164" s="163" t="s">
        <v>272</v>
      </c>
      <c r="C164" s="164" t="s">
        <v>273</v>
      </c>
      <c r="D164" s="165"/>
      <c r="E164" s="166"/>
      <c r="F164" s="166"/>
      <c r="G164" s="167"/>
      <c r="H164" s="168"/>
      <c r="I164" s="168"/>
      <c r="O164" s="169">
        <v>1</v>
      </c>
    </row>
    <row r="165" spans="1:104" ht="12.75">
      <c r="A165" s="170">
        <v>58</v>
      </c>
      <c r="B165" s="171" t="s">
        <v>274</v>
      </c>
      <c r="C165" s="172" t="s">
        <v>275</v>
      </c>
      <c r="D165" s="173" t="s">
        <v>91</v>
      </c>
      <c r="E165" s="174">
        <v>196.9</v>
      </c>
      <c r="F165" s="174">
        <v>0</v>
      </c>
      <c r="G165" s="175">
        <f>E165*F165</f>
        <v>0</v>
      </c>
      <c r="O165" s="169">
        <v>2</v>
      </c>
      <c r="AA165" s="147">
        <v>12</v>
      </c>
      <c r="AB165" s="147">
        <v>0</v>
      </c>
      <c r="AC165" s="147">
        <v>3</v>
      </c>
      <c r="AZ165" s="147">
        <v>2</v>
      </c>
      <c r="BA165" s="147">
        <f>IF(AZ165=1,G165,0)</f>
        <v>0</v>
      </c>
      <c r="BB165" s="147">
        <f>IF(AZ165=2,G165,0)</f>
        <v>0</v>
      </c>
      <c r="BC165" s="147">
        <f>IF(AZ165=3,G165,0)</f>
        <v>0</v>
      </c>
      <c r="BD165" s="147">
        <f>IF(AZ165=4,G165,0)</f>
        <v>0</v>
      </c>
      <c r="BE165" s="147">
        <f>IF(AZ165=5,G165,0)</f>
        <v>0</v>
      </c>
      <c r="CA165" s="176">
        <v>12</v>
      </c>
      <c r="CB165" s="176">
        <v>0</v>
      </c>
      <c r="CZ165" s="147">
        <v>0</v>
      </c>
    </row>
    <row r="166" spans="1:15" ht="22.5">
      <c r="A166" s="177"/>
      <c r="B166" s="179"/>
      <c r="C166" s="222" t="s">
        <v>139</v>
      </c>
      <c r="D166" s="223"/>
      <c r="E166" s="180">
        <v>180.7</v>
      </c>
      <c r="F166" s="181"/>
      <c r="G166" s="182"/>
      <c r="M166" s="178" t="s">
        <v>139</v>
      </c>
      <c r="O166" s="169"/>
    </row>
    <row r="167" spans="1:15" ht="12.75">
      <c r="A167" s="177"/>
      <c r="B167" s="179"/>
      <c r="C167" s="222" t="s">
        <v>140</v>
      </c>
      <c r="D167" s="223"/>
      <c r="E167" s="180">
        <v>16.2</v>
      </c>
      <c r="F167" s="181"/>
      <c r="G167" s="182"/>
      <c r="M167" s="178" t="s">
        <v>140</v>
      </c>
      <c r="O167" s="169"/>
    </row>
    <row r="168" spans="1:104" ht="22.5">
      <c r="A168" s="170">
        <v>59</v>
      </c>
      <c r="B168" s="171" t="s">
        <v>276</v>
      </c>
      <c r="C168" s="172" t="s">
        <v>277</v>
      </c>
      <c r="D168" s="173" t="s">
        <v>91</v>
      </c>
      <c r="E168" s="174">
        <v>1047.9</v>
      </c>
      <c r="F168" s="174">
        <v>0</v>
      </c>
      <c r="G168" s="175">
        <f>E168*F168</f>
        <v>0</v>
      </c>
      <c r="O168" s="169">
        <v>2</v>
      </c>
      <c r="AA168" s="147">
        <v>12</v>
      </c>
      <c r="AB168" s="147">
        <v>0</v>
      </c>
      <c r="AC168" s="147">
        <v>4</v>
      </c>
      <c r="AZ168" s="147">
        <v>2</v>
      </c>
      <c r="BA168" s="147">
        <f>IF(AZ168=1,G168,0)</f>
        <v>0</v>
      </c>
      <c r="BB168" s="147">
        <f>IF(AZ168=2,G168,0)</f>
        <v>0</v>
      </c>
      <c r="BC168" s="147">
        <f>IF(AZ168=3,G168,0)</f>
        <v>0</v>
      </c>
      <c r="BD168" s="147">
        <f>IF(AZ168=4,G168,0)</f>
        <v>0</v>
      </c>
      <c r="BE168" s="147">
        <f>IF(AZ168=5,G168,0)</f>
        <v>0</v>
      </c>
      <c r="CA168" s="176">
        <v>12</v>
      </c>
      <c r="CB168" s="176">
        <v>0</v>
      </c>
      <c r="CZ168" s="147">
        <v>0</v>
      </c>
    </row>
    <row r="169" spans="1:15" ht="33.75">
      <c r="A169" s="177"/>
      <c r="B169" s="179"/>
      <c r="C169" s="222" t="s">
        <v>278</v>
      </c>
      <c r="D169" s="223"/>
      <c r="E169" s="180">
        <v>660.5</v>
      </c>
      <c r="F169" s="181"/>
      <c r="G169" s="182"/>
      <c r="M169" s="178" t="s">
        <v>278</v>
      </c>
      <c r="O169" s="169"/>
    </row>
    <row r="170" spans="1:15" ht="12.75">
      <c r="A170" s="177"/>
      <c r="B170" s="179"/>
      <c r="C170" s="222" t="s">
        <v>279</v>
      </c>
      <c r="D170" s="223"/>
      <c r="E170" s="180">
        <v>313.1</v>
      </c>
      <c r="F170" s="181"/>
      <c r="G170" s="182"/>
      <c r="M170" s="178" t="s">
        <v>279</v>
      </c>
      <c r="O170" s="169"/>
    </row>
    <row r="171" spans="1:15" ht="12.75">
      <c r="A171" s="177"/>
      <c r="B171" s="179"/>
      <c r="C171" s="222" t="s">
        <v>280</v>
      </c>
      <c r="D171" s="223"/>
      <c r="E171" s="180">
        <v>74.3</v>
      </c>
      <c r="F171" s="181"/>
      <c r="G171" s="182"/>
      <c r="M171" s="178" t="s">
        <v>280</v>
      </c>
      <c r="O171" s="169"/>
    </row>
    <row r="172" spans="1:104" ht="12.75">
      <c r="A172" s="170">
        <v>60</v>
      </c>
      <c r="B172" s="171" t="s">
        <v>281</v>
      </c>
      <c r="C172" s="172" t="s">
        <v>330</v>
      </c>
      <c r="D172" s="173" t="s">
        <v>230</v>
      </c>
      <c r="E172" s="174">
        <v>2</v>
      </c>
      <c r="F172" s="174">
        <v>0</v>
      </c>
      <c r="G172" s="175">
        <f aca="true" t="shared" si="6" ref="G172:G189">E172*F172</f>
        <v>0</v>
      </c>
      <c r="O172" s="169">
        <v>2</v>
      </c>
      <c r="AA172" s="147">
        <v>12</v>
      </c>
      <c r="AB172" s="147">
        <v>0</v>
      </c>
      <c r="AC172" s="147">
        <v>5</v>
      </c>
      <c r="AZ172" s="147">
        <v>2</v>
      </c>
      <c r="BA172" s="147">
        <f aca="true" t="shared" si="7" ref="BA172:BA189">IF(AZ172=1,G172,0)</f>
        <v>0</v>
      </c>
      <c r="BB172" s="147">
        <f aca="true" t="shared" si="8" ref="BB172:BB189">IF(AZ172=2,G172,0)</f>
        <v>0</v>
      </c>
      <c r="BC172" s="147">
        <f aca="true" t="shared" si="9" ref="BC172:BC189">IF(AZ172=3,G172,0)</f>
        <v>0</v>
      </c>
      <c r="BD172" s="147">
        <f aca="true" t="shared" si="10" ref="BD172:BD189">IF(AZ172=4,G172,0)</f>
        <v>0</v>
      </c>
      <c r="BE172" s="147">
        <f aca="true" t="shared" si="11" ref="BE172:BE189">IF(AZ172=5,G172,0)</f>
        <v>0</v>
      </c>
      <c r="CA172" s="176">
        <v>12</v>
      </c>
      <c r="CB172" s="176">
        <v>0</v>
      </c>
      <c r="CZ172" s="147">
        <v>0</v>
      </c>
    </row>
    <row r="173" spans="1:104" ht="22.5">
      <c r="A173" s="170">
        <v>61</v>
      </c>
      <c r="B173" s="171" t="s">
        <v>282</v>
      </c>
      <c r="C173" s="172" t="s">
        <v>331</v>
      </c>
      <c r="D173" s="173" t="s">
        <v>230</v>
      </c>
      <c r="E173" s="174">
        <v>1</v>
      </c>
      <c r="F173" s="174">
        <v>0</v>
      </c>
      <c r="G173" s="175">
        <f t="shared" si="6"/>
        <v>0</v>
      </c>
      <c r="O173" s="169">
        <v>2</v>
      </c>
      <c r="AA173" s="147">
        <v>12</v>
      </c>
      <c r="AB173" s="147">
        <v>0</v>
      </c>
      <c r="AC173" s="147">
        <v>6</v>
      </c>
      <c r="AZ173" s="147">
        <v>2</v>
      </c>
      <c r="BA173" s="147">
        <f t="shared" si="7"/>
        <v>0</v>
      </c>
      <c r="BB173" s="147">
        <f t="shared" si="8"/>
        <v>0</v>
      </c>
      <c r="BC173" s="147">
        <f t="shared" si="9"/>
        <v>0</v>
      </c>
      <c r="BD173" s="147">
        <f t="shared" si="10"/>
        <v>0</v>
      </c>
      <c r="BE173" s="147">
        <f t="shared" si="11"/>
        <v>0</v>
      </c>
      <c r="CA173" s="176">
        <v>12</v>
      </c>
      <c r="CB173" s="176">
        <v>0</v>
      </c>
      <c r="CZ173" s="147">
        <v>0</v>
      </c>
    </row>
    <row r="174" spans="1:104" ht="22.5">
      <c r="A174" s="170">
        <v>62</v>
      </c>
      <c r="B174" s="171" t="s">
        <v>283</v>
      </c>
      <c r="C174" s="172" t="s">
        <v>332</v>
      </c>
      <c r="D174" s="173" t="s">
        <v>230</v>
      </c>
      <c r="E174" s="174">
        <v>3</v>
      </c>
      <c r="F174" s="174">
        <v>0</v>
      </c>
      <c r="G174" s="175">
        <f t="shared" si="6"/>
        <v>0</v>
      </c>
      <c r="O174" s="169">
        <v>2</v>
      </c>
      <c r="AA174" s="147">
        <v>12</v>
      </c>
      <c r="AB174" s="147">
        <v>0</v>
      </c>
      <c r="AC174" s="147">
        <v>7</v>
      </c>
      <c r="AZ174" s="147">
        <v>2</v>
      </c>
      <c r="BA174" s="147">
        <f t="shared" si="7"/>
        <v>0</v>
      </c>
      <c r="BB174" s="147">
        <f t="shared" si="8"/>
        <v>0</v>
      </c>
      <c r="BC174" s="147">
        <f t="shared" si="9"/>
        <v>0</v>
      </c>
      <c r="BD174" s="147">
        <f t="shared" si="10"/>
        <v>0</v>
      </c>
      <c r="BE174" s="147">
        <f t="shared" si="11"/>
        <v>0</v>
      </c>
      <c r="CA174" s="176">
        <v>12</v>
      </c>
      <c r="CB174" s="176">
        <v>0</v>
      </c>
      <c r="CZ174" s="147">
        <v>0</v>
      </c>
    </row>
    <row r="175" spans="1:104" ht="12.75">
      <c r="A175" s="170">
        <v>63</v>
      </c>
      <c r="B175" s="171" t="s">
        <v>284</v>
      </c>
      <c r="C175" s="172" t="s">
        <v>345</v>
      </c>
      <c r="D175" s="173" t="s">
        <v>230</v>
      </c>
      <c r="E175" s="174">
        <v>1</v>
      </c>
      <c r="F175" s="174">
        <v>0</v>
      </c>
      <c r="G175" s="175">
        <f>E175*F175</f>
        <v>0</v>
      </c>
      <c r="O175" s="169">
        <v>2</v>
      </c>
      <c r="AA175" s="147">
        <v>12</v>
      </c>
      <c r="AB175" s="147">
        <v>0</v>
      </c>
      <c r="AC175" s="147">
        <v>10</v>
      </c>
      <c r="AZ175" s="147">
        <v>2</v>
      </c>
      <c r="BA175" s="147">
        <f>IF(AZ175=1,G175,0)</f>
        <v>0</v>
      </c>
      <c r="BB175" s="147">
        <f>IF(AZ175=2,G175,0)</f>
        <v>0</v>
      </c>
      <c r="BC175" s="147">
        <f>IF(AZ175=3,G175,0)</f>
        <v>0</v>
      </c>
      <c r="BD175" s="147">
        <f>IF(AZ175=4,G175,0)</f>
        <v>0</v>
      </c>
      <c r="BE175" s="147">
        <f>IF(AZ175=5,G175,0)</f>
        <v>0</v>
      </c>
      <c r="CA175" s="176">
        <v>12</v>
      </c>
      <c r="CB175" s="176">
        <v>0</v>
      </c>
      <c r="CZ175" s="147">
        <v>0</v>
      </c>
    </row>
    <row r="176" spans="1:104" ht="12.75">
      <c r="A176" s="170">
        <v>64</v>
      </c>
      <c r="B176" s="171" t="s">
        <v>285</v>
      </c>
      <c r="C176" s="172" t="s">
        <v>346</v>
      </c>
      <c r="D176" s="173" t="s">
        <v>230</v>
      </c>
      <c r="E176" s="174">
        <v>8</v>
      </c>
      <c r="F176" s="174">
        <v>0</v>
      </c>
      <c r="G176" s="175">
        <f>E176*F176</f>
        <v>0</v>
      </c>
      <c r="O176" s="169">
        <v>2</v>
      </c>
      <c r="AA176" s="147">
        <v>12</v>
      </c>
      <c r="AB176" s="147">
        <v>0</v>
      </c>
      <c r="AC176" s="147">
        <v>10</v>
      </c>
      <c r="AZ176" s="147">
        <v>2</v>
      </c>
      <c r="BA176" s="147">
        <f>IF(AZ176=1,G176,0)</f>
        <v>0</v>
      </c>
      <c r="BB176" s="147">
        <f>IF(AZ176=2,G176,0)</f>
        <v>0</v>
      </c>
      <c r="BC176" s="147">
        <f>IF(AZ176=3,G176,0)</f>
        <v>0</v>
      </c>
      <c r="BD176" s="147">
        <f>IF(AZ176=4,G176,0)</f>
        <v>0</v>
      </c>
      <c r="BE176" s="147">
        <f>IF(AZ176=5,G176,0)</f>
        <v>0</v>
      </c>
      <c r="CA176" s="176">
        <v>12</v>
      </c>
      <c r="CB176" s="176">
        <v>0</v>
      </c>
      <c r="CZ176" s="147">
        <v>0</v>
      </c>
    </row>
    <row r="177" spans="1:104" ht="12.75">
      <c r="A177" s="170">
        <v>65</v>
      </c>
      <c r="B177" s="171" t="s">
        <v>286</v>
      </c>
      <c r="C177" s="172" t="s">
        <v>347</v>
      </c>
      <c r="D177" s="173" t="s">
        <v>230</v>
      </c>
      <c r="E177" s="174">
        <v>1</v>
      </c>
      <c r="F177" s="174">
        <v>0</v>
      </c>
      <c r="G177" s="175">
        <f>E177*F177</f>
        <v>0</v>
      </c>
      <c r="O177" s="169">
        <v>2</v>
      </c>
      <c r="AA177" s="147">
        <v>12</v>
      </c>
      <c r="AB177" s="147">
        <v>0</v>
      </c>
      <c r="AC177" s="147">
        <v>10</v>
      </c>
      <c r="AZ177" s="147">
        <v>2</v>
      </c>
      <c r="BA177" s="147">
        <f>IF(AZ177=1,G177,0)</f>
        <v>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104" ht="12.75">
      <c r="A178" s="170">
        <v>66</v>
      </c>
      <c r="B178" s="171" t="s">
        <v>287</v>
      </c>
      <c r="C178" s="172" t="s">
        <v>334</v>
      </c>
      <c r="D178" s="173" t="s">
        <v>230</v>
      </c>
      <c r="E178" s="174">
        <v>10</v>
      </c>
      <c r="F178" s="174">
        <v>0</v>
      </c>
      <c r="G178" s="175">
        <f t="shared" si="6"/>
        <v>0</v>
      </c>
      <c r="O178" s="169">
        <v>2</v>
      </c>
      <c r="AA178" s="147">
        <v>12</v>
      </c>
      <c r="AB178" s="147">
        <v>0</v>
      </c>
      <c r="AC178" s="147">
        <v>10</v>
      </c>
      <c r="AZ178" s="147">
        <v>2</v>
      </c>
      <c r="BA178" s="147">
        <f t="shared" si="7"/>
        <v>0</v>
      </c>
      <c r="BB178" s="147">
        <f t="shared" si="8"/>
        <v>0</v>
      </c>
      <c r="BC178" s="147">
        <f t="shared" si="9"/>
        <v>0</v>
      </c>
      <c r="BD178" s="147">
        <f t="shared" si="10"/>
        <v>0</v>
      </c>
      <c r="BE178" s="147">
        <f t="shared" si="11"/>
        <v>0</v>
      </c>
      <c r="CA178" s="176">
        <v>12</v>
      </c>
      <c r="CB178" s="176">
        <v>0</v>
      </c>
      <c r="CZ178" s="147">
        <v>0</v>
      </c>
    </row>
    <row r="179" spans="1:104" ht="12.75">
      <c r="A179" s="170">
        <v>67</v>
      </c>
      <c r="B179" s="171" t="s">
        <v>288</v>
      </c>
      <c r="C179" s="172" t="s">
        <v>335</v>
      </c>
      <c r="D179" s="173" t="s">
        <v>230</v>
      </c>
      <c r="E179" s="174">
        <v>8</v>
      </c>
      <c r="F179" s="174">
        <v>0</v>
      </c>
      <c r="G179" s="175">
        <f t="shared" si="6"/>
        <v>0</v>
      </c>
      <c r="O179" s="169">
        <v>2</v>
      </c>
      <c r="AA179" s="147">
        <v>12</v>
      </c>
      <c r="AB179" s="147">
        <v>0</v>
      </c>
      <c r="AC179" s="147">
        <v>12</v>
      </c>
      <c r="AZ179" s="147">
        <v>2</v>
      </c>
      <c r="BA179" s="147">
        <f t="shared" si="7"/>
        <v>0</v>
      </c>
      <c r="BB179" s="147">
        <f t="shared" si="8"/>
        <v>0</v>
      </c>
      <c r="BC179" s="147">
        <f t="shared" si="9"/>
        <v>0</v>
      </c>
      <c r="BD179" s="147">
        <f t="shared" si="10"/>
        <v>0</v>
      </c>
      <c r="BE179" s="147">
        <f t="shared" si="11"/>
        <v>0</v>
      </c>
      <c r="CA179" s="176">
        <v>12</v>
      </c>
      <c r="CB179" s="176">
        <v>0</v>
      </c>
      <c r="CZ179" s="147">
        <v>0</v>
      </c>
    </row>
    <row r="180" spans="1:104" ht="12.75">
      <c r="A180" s="170">
        <v>68</v>
      </c>
      <c r="B180" s="171" t="s">
        <v>289</v>
      </c>
      <c r="C180" s="172" t="s">
        <v>333</v>
      </c>
      <c r="D180" s="173" t="s">
        <v>230</v>
      </c>
      <c r="E180" s="174">
        <v>8</v>
      </c>
      <c r="F180" s="174">
        <v>0</v>
      </c>
      <c r="G180" s="175">
        <f t="shared" si="6"/>
        <v>0</v>
      </c>
      <c r="O180" s="169">
        <v>2</v>
      </c>
      <c r="AA180" s="147">
        <v>12</v>
      </c>
      <c r="AB180" s="147">
        <v>0</v>
      </c>
      <c r="AC180" s="147">
        <v>11</v>
      </c>
      <c r="AZ180" s="147">
        <v>2</v>
      </c>
      <c r="BA180" s="147">
        <f t="shared" si="7"/>
        <v>0</v>
      </c>
      <c r="BB180" s="147">
        <f t="shared" si="8"/>
        <v>0</v>
      </c>
      <c r="BC180" s="147">
        <f t="shared" si="9"/>
        <v>0</v>
      </c>
      <c r="BD180" s="147">
        <f t="shared" si="10"/>
        <v>0</v>
      </c>
      <c r="BE180" s="147">
        <f t="shared" si="11"/>
        <v>0</v>
      </c>
      <c r="CA180" s="176">
        <v>12</v>
      </c>
      <c r="CB180" s="176">
        <v>0</v>
      </c>
      <c r="CZ180" s="147">
        <v>0</v>
      </c>
    </row>
    <row r="181" spans="1:104" ht="12.75">
      <c r="A181" s="170">
        <v>69</v>
      </c>
      <c r="B181" s="171" t="s">
        <v>290</v>
      </c>
      <c r="C181" s="172" t="s">
        <v>336</v>
      </c>
      <c r="D181" s="173" t="s">
        <v>230</v>
      </c>
      <c r="E181" s="174">
        <v>2</v>
      </c>
      <c r="F181" s="174">
        <v>0</v>
      </c>
      <c r="G181" s="175">
        <f t="shared" si="6"/>
        <v>0</v>
      </c>
      <c r="O181" s="169">
        <v>2</v>
      </c>
      <c r="AA181" s="147">
        <v>12</v>
      </c>
      <c r="AB181" s="147">
        <v>0</v>
      </c>
      <c r="AC181" s="147">
        <v>89</v>
      </c>
      <c r="AZ181" s="147">
        <v>2</v>
      </c>
      <c r="BA181" s="147">
        <f t="shared" si="7"/>
        <v>0</v>
      </c>
      <c r="BB181" s="147">
        <f t="shared" si="8"/>
        <v>0</v>
      </c>
      <c r="BC181" s="147">
        <f t="shared" si="9"/>
        <v>0</v>
      </c>
      <c r="BD181" s="147">
        <f t="shared" si="10"/>
        <v>0</v>
      </c>
      <c r="BE181" s="147">
        <f t="shared" si="11"/>
        <v>0</v>
      </c>
      <c r="CA181" s="176">
        <v>12</v>
      </c>
      <c r="CB181" s="176">
        <v>0</v>
      </c>
      <c r="CZ181" s="147">
        <v>0</v>
      </c>
    </row>
    <row r="182" spans="1:104" ht="12.75">
      <c r="A182" s="170">
        <v>70</v>
      </c>
      <c r="B182" s="171" t="s">
        <v>291</v>
      </c>
      <c r="C182" s="172" t="s">
        <v>337</v>
      </c>
      <c r="D182" s="173" t="s">
        <v>230</v>
      </c>
      <c r="E182" s="174">
        <v>4</v>
      </c>
      <c r="F182" s="174">
        <v>0</v>
      </c>
      <c r="G182" s="175">
        <f t="shared" si="6"/>
        <v>0</v>
      </c>
      <c r="O182" s="169">
        <v>2</v>
      </c>
      <c r="AA182" s="147">
        <v>12</v>
      </c>
      <c r="AB182" s="147">
        <v>0</v>
      </c>
      <c r="AC182" s="147">
        <v>90</v>
      </c>
      <c r="AZ182" s="147">
        <v>2</v>
      </c>
      <c r="BA182" s="147">
        <f t="shared" si="7"/>
        <v>0</v>
      </c>
      <c r="BB182" s="147">
        <f t="shared" si="8"/>
        <v>0</v>
      </c>
      <c r="BC182" s="147">
        <f t="shared" si="9"/>
        <v>0</v>
      </c>
      <c r="BD182" s="147">
        <f t="shared" si="10"/>
        <v>0</v>
      </c>
      <c r="BE182" s="147">
        <f t="shared" si="11"/>
        <v>0</v>
      </c>
      <c r="CA182" s="176">
        <v>12</v>
      </c>
      <c r="CB182" s="176">
        <v>0</v>
      </c>
      <c r="CZ182" s="147">
        <v>0</v>
      </c>
    </row>
    <row r="183" spans="1:104" ht="12.75">
      <c r="A183" s="170">
        <v>71</v>
      </c>
      <c r="B183" s="171" t="s">
        <v>292</v>
      </c>
      <c r="C183" s="172" t="s">
        <v>338</v>
      </c>
      <c r="D183" s="173" t="s">
        <v>230</v>
      </c>
      <c r="E183" s="174">
        <v>24</v>
      </c>
      <c r="F183" s="174">
        <v>0</v>
      </c>
      <c r="G183" s="175">
        <f t="shared" si="6"/>
        <v>0</v>
      </c>
      <c r="O183" s="169">
        <v>2</v>
      </c>
      <c r="AA183" s="147">
        <v>12</v>
      </c>
      <c r="AB183" s="147">
        <v>0</v>
      </c>
      <c r="AC183" s="147">
        <v>91</v>
      </c>
      <c r="AZ183" s="147">
        <v>2</v>
      </c>
      <c r="BA183" s="147">
        <f t="shared" si="7"/>
        <v>0</v>
      </c>
      <c r="BB183" s="147">
        <f t="shared" si="8"/>
        <v>0</v>
      </c>
      <c r="BC183" s="147">
        <f t="shared" si="9"/>
        <v>0</v>
      </c>
      <c r="BD183" s="147">
        <f t="shared" si="10"/>
        <v>0</v>
      </c>
      <c r="BE183" s="147">
        <f t="shared" si="11"/>
        <v>0</v>
      </c>
      <c r="CA183" s="176">
        <v>12</v>
      </c>
      <c r="CB183" s="176">
        <v>0</v>
      </c>
      <c r="CZ183" s="147">
        <v>0</v>
      </c>
    </row>
    <row r="184" spans="1:104" ht="12.75">
      <c r="A184" s="170">
        <v>72</v>
      </c>
      <c r="B184" s="171" t="s">
        <v>293</v>
      </c>
      <c r="C184" s="172" t="s">
        <v>339</v>
      </c>
      <c r="D184" s="173" t="s">
        <v>230</v>
      </c>
      <c r="E184" s="174">
        <v>7</v>
      </c>
      <c r="F184" s="174">
        <v>0</v>
      </c>
      <c r="G184" s="175">
        <f t="shared" si="6"/>
        <v>0</v>
      </c>
      <c r="O184" s="169">
        <v>2</v>
      </c>
      <c r="AA184" s="147">
        <v>12</v>
      </c>
      <c r="AB184" s="147">
        <v>0</v>
      </c>
      <c r="AC184" s="147">
        <v>92</v>
      </c>
      <c r="AZ184" s="147">
        <v>2</v>
      </c>
      <c r="BA184" s="147">
        <f t="shared" si="7"/>
        <v>0</v>
      </c>
      <c r="BB184" s="147">
        <f t="shared" si="8"/>
        <v>0</v>
      </c>
      <c r="BC184" s="147">
        <f t="shared" si="9"/>
        <v>0</v>
      </c>
      <c r="BD184" s="147">
        <f t="shared" si="10"/>
        <v>0</v>
      </c>
      <c r="BE184" s="147">
        <f t="shared" si="11"/>
        <v>0</v>
      </c>
      <c r="CA184" s="176">
        <v>12</v>
      </c>
      <c r="CB184" s="176">
        <v>0</v>
      </c>
      <c r="CZ184" s="147">
        <v>0</v>
      </c>
    </row>
    <row r="185" spans="1:104" ht="12.75">
      <c r="A185" s="170">
        <v>73</v>
      </c>
      <c r="B185" s="171" t="s">
        <v>294</v>
      </c>
      <c r="C185" s="172" t="s">
        <v>340</v>
      </c>
      <c r="D185" s="173" t="s">
        <v>230</v>
      </c>
      <c r="E185" s="174">
        <v>1</v>
      </c>
      <c r="F185" s="174">
        <v>0</v>
      </c>
      <c r="G185" s="175">
        <f t="shared" si="6"/>
        <v>0</v>
      </c>
      <c r="O185" s="169">
        <v>2</v>
      </c>
      <c r="AA185" s="147">
        <v>12</v>
      </c>
      <c r="AB185" s="147">
        <v>0</v>
      </c>
      <c r="AC185" s="147">
        <v>93</v>
      </c>
      <c r="AZ185" s="147">
        <v>2</v>
      </c>
      <c r="BA185" s="147">
        <f t="shared" si="7"/>
        <v>0</v>
      </c>
      <c r="BB185" s="147">
        <f t="shared" si="8"/>
        <v>0</v>
      </c>
      <c r="BC185" s="147">
        <f t="shared" si="9"/>
        <v>0</v>
      </c>
      <c r="BD185" s="147">
        <f t="shared" si="10"/>
        <v>0</v>
      </c>
      <c r="BE185" s="147">
        <f t="shared" si="11"/>
        <v>0</v>
      </c>
      <c r="CA185" s="176">
        <v>12</v>
      </c>
      <c r="CB185" s="176">
        <v>0</v>
      </c>
      <c r="CZ185" s="147">
        <v>0</v>
      </c>
    </row>
    <row r="186" spans="1:104" ht="12.75">
      <c r="A186" s="170">
        <v>74</v>
      </c>
      <c r="B186" s="171" t="s">
        <v>295</v>
      </c>
      <c r="C186" s="172" t="s">
        <v>341</v>
      </c>
      <c r="D186" s="173" t="s">
        <v>230</v>
      </c>
      <c r="E186" s="174">
        <v>1</v>
      </c>
      <c r="F186" s="174">
        <v>0</v>
      </c>
      <c r="G186" s="175">
        <f t="shared" si="6"/>
        <v>0</v>
      </c>
      <c r="O186" s="169">
        <v>2</v>
      </c>
      <c r="AA186" s="147">
        <v>12</v>
      </c>
      <c r="AB186" s="147">
        <v>0</v>
      </c>
      <c r="AC186" s="147">
        <v>94</v>
      </c>
      <c r="AZ186" s="147">
        <v>2</v>
      </c>
      <c r="BA186" s="147">
        <f t="shared" si="7"/>
        <v>0</v>
      </c>
      <c r="BB186" s="147">
        <f t="shared" si="8"/>
        <v>0</v>
      </c>
      <c r="BC186" s="147">
        <f t="shared" si="9"/>
        <v>0</v>
      </c>
      <c r="BD186" s="147">
        <f t="shared" si="10"/>
        <v>0</v>
      </c>
      <c r="BE186" s="147">
        <f t="shared" si="11"/>
        <v>0</v>
      </c>
      <c r="CA186" s="176">
        <v>12</v>
      </c>
      <c r="CB186" s="176">
        <v>0</v>
      </c>
      <c r="CZ186" s="147">
        <v>0</v>
      </c>
    </row>
    <row r="187" spans="1:104" ht="12.75">
      <c r="A187" s="170">
        <v>75</v>
      </c>
      <c r="B187" s="171" t="s">
        <v>296</v>
      </c>
      <c r="C187" s="172" t="s">
        <v>342</v>
      </c>
      <c r="D187" s="173" t="s">
        <v>230</v>
      </c>
      <c r="E187" s="174">
        <v>40</v>
      </c>
      <c r="F187" s="174">
        <v>0</v>
      </c>
      <c r="G187" s="175">
        <f t="shared" si="6"/>
        <v>0</v>
      </c>
      <c r="O187" s="169">
        <v>2</v>
      </c>
      <c r="AA187" s="147">
        <v>12</v>
      </c>
      <c r="AB187" s="147">
        <v>0</v>
      </c>
      <c r="AC187" s="147">
        <v>95</v>
      </c>
      <c r="AZ187" s="147">
        <v>2</v>
      </c>
      <c r="BA187" s="147">
        <f t="shared" si="7"/>
        <v>0</v>
      </c>
      <c r="BB187" s="147">
        <f t="shared" si="8"/>
        <v>0</v>
      </c>
      <c r="BC187" s="147">
        <f t="shared" si="9"/>
        <v>0</v>
      </c>
      <c r="BD187" s="147">
        <f t="shared" si="10"/>
        <v>0</v>
      </c>
      <c r="BE187" s="147">
        <f t="shared" si="11"/>
        <v>0</v>
      </c>
      <c r="CA187" s="176">
        <v>12</v>
      </c>
      <c r="CB187" s="176">
        <v>0</v>
      </c>
      <c r="CZ187" s="147">
        <v>0</v>
      </c>
    </row>
    <row r="188" spans="1:104" ht="12.75">
      <c r="A188" s="170">
        <v>76</v>
      </c>
      <c r="B188" s="171" t="s">
        <v>348</v>
      </c>
      <c r="C188" s="172" t="s">
        <v>343</v>
      </c>
      <c r="D188" s="173" t="s">
        <v>230</v>
      </c>
      <c r="E188" s="174">
        <v>36</v>
      </c>
      <c r="F188" s="174">
        <v>0</v>
      </c>
      <c r="G188" s="175">
        <f t="shared" si="6"/>
        <v>0</v>
      </c>
      <c r="O188" s="169">
        <v>2</v>
      </c>
      <c r="AA188" s="147">
        <v>12</v>
      </c>
      <c r="AB188" s="147">
        <v>0</v>
      </c>
      <c r="AC188" s="147">
        <v>96</v>
      </c>
      <c r="AZ188" s="147">
        <v>2</v>
      </c>
      <c r="BA188" s="147">
        <f t="shared" si="7"/>
        <v>0</v>
      </c>
      <c r="BB188" s="147">
        <f t="shared" si="8"/>
        <v>0</v>
      </c>
      <c r="BC188" s="147">
        <f t="shared" si="9"/>
        <v>0</v>
      </c>
      <c r="BD188" s="147">
        <f t="shared" si="10"/>
        <v>0</v>
      </c>
      <c r="BE188" s="147">
        <f t="shared" si="11"/>
        <v>0</v>
      </c>
      <c r="CA188" s="176">
        <v>12</v>
      </c>
      <c r="CB188" s="176">
        <v>0</v>
      </c>
      <c r="CZ188" s="147">
        <v>0</v>
      </c>
    </row>
    <row r="189" spans="1:104" ht="12.75">
      <c r="A189" s="170">
        <v>77</v>
      </c>
      <c r="B189" s="171" t="s">
        <v>349</v>
      </c>
      <c r="C189" s="172" t="s">
        <v>344</v>
      </c>
      <c r="D189" s="173" t="s">
        <v>230</v>
      </c>
      <c r="E189" s="174">
        <v>6</v>
      </c>
      <c r="F189" s="174">
        <v>0</v>
      </c>
      <c r="G189" s="175">
        <f t="shared" si="6"/>
        <v>0</v>
      </c>
      <c r="O189" s="169">
        <v>2</v>
      </c>
      <c r="AA189" s="147">
        <v>12</v>
      </c>
      <c r="AB189" s="147">
        <v>0</v>
      </c>
      <c r="AC189" s="147">
        <v>98</v>
      </c>
      <c r="AZ189" s="147">
        <v>2</v>
      </c>
      <c r="BA189" s="147">
        <f t="shared" si="7"/>
        <v>0</v>
      </c>
      <c r="BB189" s="147">
        <f t="shared" si="8"/>
        <v>0</v>
      </c>
      <c r="BC189" s="147">
        <f t="shared" si="9"/>
        <v>0</v>
      </c>
      <c r="BD189" s="147">
        <f t="shared" si="10"/>
        <v>0</v>
      </c>
      <c r="BE189" s="147">
        <f t="shared" si="11"/>
        <v>0</v>
      </c>
      <c r="CA189" s="176">
        <v>12</v>
      </c>
      <c r="CB189" s="176">
        <v>0</v>
      </c>
      <c r="CZ189" s="147">
        <v>0</v>
      </c>
    </row>
    <row r="190" spans="1:57" ht="12.75">
      <c r="A190" s="183"/>
      <c r="B190" s="184" t="s">
        <v>74</v>
      </c>
      <c r="C190" s="185" t="str">
        <f>CONCATENATE(B164," ",C164)</f>
        <v>769 Otvorové prvky z plastu</v>
      </c>
      <c r="D190" s="186"/>
      <c r="E190" s="187"/>
      <c r="F190" s="188"/>
      <c r="G190" s="189">
        <f>SUM(G164:G189)</f>
        <v>0</v>
      </c>
      <c r="O190" s="169">
        <v>4</v>
      </c>
      <c r="BA190" s="190">
        <f>SUM(BA164:BA189)</f>
        <v>0</v>
      </c>
      <c r="BB190" s="190">
        <f>SUM(BB164:BB189)</f>
        <v>0</v>
      </c>
      <c r="BC190" s="190">
        <f>SUM(BC164:BC189)</f>
        <v>0</v>
      </c>
      <c r="BD190" s="190">
        <f>SUM(BD164:BD189)</f>
        <v>0</v>
      </c>
      <c r="BE190" s="190">
        <f>SUM(BE164:BE189)</f>
        <v>0</v>
      </c>
    </row>
    <row r="191" spans="1:15" ht="12.75">
      <c r="A191" s="162" t="s">
        <v>72</v>
      </c>
      <c r="B191" s="163" t="s">
        <v>297</v>
      </c>
      <c r="C191" s="164" t="s">
        <v>298</v>
      </c>
      <c r="D191" s="165"/>
      <c r="E191" s="166"/>
      <c r="F191" s="166"/>
      <c r="G191" s="167"/>
      <c r="H191" s="168"/>
      <c r="I191" s="168"/>
      <c r="O191" s="169">
        <v>1</v>
      </c>
    </row>
    <row r="192" spans="1:104" ht="12.75">
      <c r="A192" s="170">
        <v>78</v>
      </c>
      <c r="B192" s="171" t="s">
        <v>299</v>
      </c>
      <c r="C192" s="172" t="s">
        <v>300</v>
      </c>
      <c r="D192" s="173" t="s">
        <v>83</v>
      </c>
      <c r="E192" s="174">
        <v>416.475</v>
      </c>
      <c r="F192" s="174">
        <v>0</v>
      </c>
      <c r="G192" s="175">
        <f>E192*F192</f>
        <v>0</v>
      </c>
      <c r="O192" s="169">
        <v>2</v>
      </c>
      <c r="AA192" s="147">
        <v>1</v>
      </c>
      <c r="AB192" s="147">
        <v>7</v>
      </c>
      <c r="AC192" s="147">
        <v>7</v>
      </c>
      <c r="AZ192" s="147">
        <v>2</v>
      </c>
      <c r="BA192" s="147">
        <f>IF(AZ192=1,G192,0)</f>
        <v>0</v>
      </c>
      <c r="BB192" s="147">
        <f>IF(AZ192=2,G192,0)</f>
        <v>0</v>
      </c>
      <c r="BC192" s="147">
        <f>IF(AZ192=3,G192,0)</f>
        <v>0</v>
      </c>
      <c r="BD192" s="147">
        <f>IF(AZ192=4,G192,0)</f>
        <v>0</v>
      </c>
      <c r="BE192" s="147">
        <f>IF(AZ192=5,G192,0)</f>
        <v>0</v>
      </c>
      <c r="CA192" s="176">
        <v>1</v>
      </c>
      <c r="CB192" s="176">
        <v>7</v>
      </c>
      <c r="CZ192" s="147">
        <v>0.000189999999999912</v>
      </c>
    </row>
    <row r="193" spans="1:15" ht="33.75">
      <c r="A193" s="177"/>
      <c r="B193" s="179"/>
      <c r="C193" s="222" t="s">
        <v>301</v>
      </c>
      <c r="D193" s="223"/>
      <c r="E193" s="180">
        <v>264.35</v>
      </c>
      <c r="F193" s="181"/>
      <c r="G193" s="182"/>
      <c r="M193" s="178" t="s">
        <v>301</v>
      </c>
      <c r="O193" s="169"/>
    </row>
    <row r="194" spans="1:15" ht="12.75">
      <c r="A194" s="177"/>
      <c r="B194" s="179"/>
      <c r="C194" s="222" t="s">
        <v>302</v>
      </c>
      <c r="D194" s="223"/>
      <c r="E194" s="180">
        <v>122.825</v>
      </c>
      <c r="F194" s="181"/>
      <c r="G194" s="182"/>
      <c r="M194" s="178" t="s">
        <v>302</v>
      </c>
      <c r="O194" s="169"/>
    </row>
    <row r="195" spans="1:15" ht="12.75">
      <c r="A195" s="177"/>
      <c r="B195" s="179"/>
      <c r="C195" s="222" t="s">
        <v>303</v>
      </c>
      <c r="D195" s="223"/>
      <c r="E195" s="180">
        <v>29.3</v>
      </c>
      <c r="F195" s="181"/>
      <c r="G195" s="182"/>
      <c r="M195" s="178" t="s">
        <v>303</v>
      </c>
      <c r="O195" s="169"/>
    </row>
    <row r="196" spans="1:57" ht="12.75">
      <c r="A196" s="183"/>
      <c r="B196" s="184" t="s">
        <v>74</v>
      </c>
      <c r="C196" s="185" t="str">
        <f>CONCATENATE(B191," ",C191)</f>
        <v>784 Malby</v>
      </c>
      <c r="D196" s="186"/>
      <c r="E196" s="187"/>
      <c r="F196" s="188"/>
      <c r="G196" s="189">
        <f>SUM(G191:G195)</f>
        <v>0</v>
      </c>
      <c r="O196" s="169">
        <v>4</v>
      </c>
      <c r="BA196" s="190">
        <f>SUM(BA191:BA195)</f>
        <v>0</v>
      </c>
      <c r="BB196" s="190">
        <f>SUM(BB191:BB195)</f>
        <v>0</v>
      </c>
      <c r="BC196" s="190">
        <f>SUM(BC191:BC195)</f>
        <v>0</v>
      </c>
      <c r="BD196" s="190">
        <f>SUM(BD191:BD195)</f>
        <v>0</v>
      </c>
      <c r="BE196" s="190">
        <f>SUM(BE191:BE195)</f>
        <v>0</v>
      </c>
    </row>
    <row r="197" spans="1:15" ht="12.75">
      <c r="A197" s="162" t="s">
        <v>72</v>
      </c>
      <c r="B197" s="163" t="s">
        <v>304</v>
      </c>
      <c r="C197" s="164" t="s">
        <v>305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79</v>
      </c>
      <c r="B198" s="171" t="s">
        <v>306</v>
      </c>
      <c r="C198" s="172" t="s">
        <v>307</v>
      </c>
      <c r="D198" s="173" t="s">
        <v>261</v>
      </c>
      <c r="E198" s="174">
        <v>1</v>
      </c>
      <c r="F198" s="174">
        <v>0</v>
      </c>
      <c r="G198" s="175">
        <f>E198*F198</f>
        <v>0</v>
      </c>
      <c r="O198" s="169">
        <v>2</v>
      </c>
      <c r="AA198" s="147">
        <v>12</v>
      </c>
      <c r="AB198" s="147">
        <v>0</v>
      </c>
      <c r="AC198" s="147">
        <v>13</v>
      </c>
      <c r="AZ198" s="147">
        <v>4</v>
      </c>
      <c r="BA198" s="147">
        <f>IF(AZ198=1,G198,0)</f>
        <v>0</v>
      </c>
      <c r="BB198" s="147">
        <f>IF(AZ198=2,G198,0)</f>
        <v>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12</v>
      </c>
      <c r="CB198" s="176">
        <v>0</v>
      </c>
      <c r="CZ198" s="147">
        <v>0</v>
      </c>
    </row>
    <row r="199" spans="1:57" ht="12.75">
      <c r="A199" s="183"/>
      <c r="B199" s="184" t="s">
        <v>74</v>
      </c>
      <c r="C199" s="185" t="str">
        <f>CONCATENATE(B197," ",C197)</f>
        <v>M211 Hromosvod</v>
      </c>
      <c r="D199" s="186"/>
      <c r="E199" s="187"/>
      <c r="F199" s="188"/>
      <c r="G199" s="189">
        <f>SUM(G197:G198)</f>
        <v>0</v>
      </c>
      <c r="O199" s="169">
        <v>4</v>
      </c>
      <c r="BA199" s="190">
        <f>SUM(BA197:BA198)</f>
        <v>0</v>
      </c>
      <c r="BB199" s="190">
        <f>SUM(BB197:BB198)</f>
        <v>0</v>
      </c>
      <c r="BC199" s="190">
        <f>SUM(BC197:BC198)</f>
        <v>0</v>
      </c>
      <c r="BD199" s="190">
        <f>SUM(BD197:BD198)</f>
        <v>0</v>
      </c>
      <c r="BE199" s="190">
        <f>SUM(BE197:BE198)</f>
        <v>0</v>
      </c>
    </row>
    <row r="200" spans="1:15" ht="12.75">
      <c r="A200" s="162" t="s">
        <v>72</v>
      </c>
      <c r="B200" s="163" t="s">
        <v>308</v>
      </c>
      <c r="C200" s="164" t="s">
        <v>309</v>
      </c>
      <c r="D200" s="165"/>
      <c r="E200" s="166"/>
      <c r="F200" s="166"/>
      <c r="G200" s="167"/>
      <c r="H200" s="168"/>
      <c r="I200" s="168"/>
      <c r="O200" s="169">
        <v>1</v>
      </c>
    </row>
    <row r="201" spans="1:104" ht="12.75">
      <c r="A201" s="170">
        <v>80</v>
      </c>
      <c r="B201" s="171" t="s">
        <v>310</v>
      </c>
      <c r="C201" s="172" t="s">
        <v>311</v>
      </c>
      <c r="D201" s="173" t="s">
        <v>208</v>
      </c>
      <c r="E201" s="174">
        <v>17.8084021499925</v>
      </c>
      <c r="F201" s="174">
        <v>0</v>
      </c>
      <c r="G201" s="175">
        <f aca="true" t="shared" si="12" ref="G201:G206">E201*F201</f>
        <v>0</v>
      </c>
      <c r="O201" s="169">
        <v>2</v>
      </c>
      <c r="AA201" s="147">
        <v>8</v>
      </c>
      <c r="AB201" s="147">
        <v>0</v>
      </c>
      <c r="AC201" s="147">
        <v>3</v>
      </c>
      <c r="AZ201" s="147">
        <v>1</v>
      </c>
      <c r="BA201" s="147">
        <f aca="true" t="shared" si="13" ref="BA201:BA206">IF(AZ201=1,G201,0)</f>
        <v>0</v>
      </c>
      <c r="BB201" s="147">
        <f aca="true" t="shared" si="14" ref="BB201:BB206">IF(AZ201=2,G201,0)</f>
        <v>0</v>
      </c>
      <c r="BC201" s="147">
        <f aca="true" t="shared" si="15" ref="BC201:BC206">IF(AZ201=3,G201,0)</f>
        <v>0</v>
      </c>
      <c r="BD201" s="147">
        <f aca="true" t="shared" si="16" ref="BD201:BD206">IF(AZ201=4,G201,0)</f>
        <v>0</v>
      </c>
      <c r="BE201" s="147">
        <f aca="true" t="shared" si="17" ref="BE201:BE206">IF(AZ201=5,G201,0)</f>
        <v>0</v>
      </c>
      <c r="CA201" s="176">
        <v>8</v>
      </c>
      <c r="CB201" s="176">
        <v>0</v>
      </c>
      <c r="CZ201" s="147">
        <v>0</v>
      </c>
    </row>
    <row r="202" spans="1:104" ht="12.75">
      <c r="A202" s="170">
        <v>81</v>
      </c>
      <c r="B202" s="171" t="s">
        <v>312</v>
      </c>
      <c r="C202" s="172" t="s">
        <v>313</v>
      </c>
      <c r="D202" s="173" t="s">
        <v>208</v>
      </c>
      <c r="E202" s="174">
        <v>25.440574499996</v>
      </c>
      <c r="F202" s="174">
        <v>0</v>
      </c>
      <c r="G202" s="175">
        <f t="shared" si="12"/>
        <v>0</v>
      </c>
      <c r="O202" s="169">
        <v>2</v>
      </c>
      <c r="AA202" s="147">
        <v>8</v>
      </c>
      <c r="AB202" s="147">
        <v>0</v>
      </c>
      <c r="AC202" s="147">
        <v>3</v>
      </c>
      <c r="AZ202" s="147">
        <v>1</v>
      </c>
      <c r="BA202" s="147">
        <f t="shared" si="13"/>
        <v>0</v>
      </c>
      <c r="BB202" s="147">
        <f t="shared" si="14"/>
        <v>0</v>
      </c>
      <c r="BC202" s="147">
        <f t="shared" si="15"/>
        <v>0</v>
      </c>
      <c r="BD202" s="147">
        <f t="shared" si="16"/>
        <v>0</v>
      </c>
      <c r="BE202" s="147">
        <f t="shared" si="17"/>
        <v>0</v>
      </c>
      <c r="CA202" s="176">
        <v>8</v>
      </c>
      <c r="CB202" s="176">
        <v>0</v>
      </c>
      <c r="CZ202" s="147">
        <v>0</v>
      </c>
    </row>
    <row r="203" spans="1:104" ht="12.75">
      <c r="A203" s="170">
        <v>82</v>
      </c>
      <c r="B203" s="171" t="s">
        <v>314</v>
      </c>
      <c r="C203" s="172" t="s">
        <v>315</v>
      </c>
      <c r="D203" s="173" t="s">
        <v>208</v>
      </c>
      <c r="E203" s="174">
        <v>25.440574499996</v>
      </c>
      <c r="F203" s="174">
        <v>0</v>
      </c>
      <c r="G203" s="175">
        <f t="shared" si="12"/>
        <v>0</v>
      </c>
      <c r="O203" s="169">
        <v>2</v>
      </c>
      <c r="AA203" s="147">
        <v>8</v>
      </c>
      <c r="AB203" s="147">
        <v>0</v>
      </c>
      <c r="AC203" s="147">
        <v>3</v>
      </c>
      <c r="AZ203" s="147">
        <v>1</v>
      </c>
      <c r="BA203" s="147">
        <f t="shared" si="13"/>
        <v>0</v>
      </c>
      <c r="BB203" s="147">
        <f t="shared" si="14"/>
        <v>0</v>
      </c>
      <c r="BC203" s="147">
        <f t="shared" si="15"/>
        <v>0</v>
      </c>
      <c r="BD203" s="147">
        <f t="shared" si="16"/>
        <v>0</v>
      </c>
      <c r="BE203" s="147">
        <f t="shared" si="17"/>
        <v>0</v>
      </c>
      <c r="CA203" s="176">
        <v>8</v>
      </c>
      <c r="CB203" s="176">
        <v>0</v>
      </c>
      <c r="CZ203" s="147">
        <v>0</v>
      </c>
    </row>
    <row r="204" spans="1:104" ht="12.75">
      <c r="A204" s="170">
        <v>83</v>
      </c>
      <c r="B204" s="171" t="s">
        <v>316</v>
      </c>
      <c r="C204" s="172" t="s">
        <v>317</v>
      </c>
      <c r="D204" s="173" t="s">
        <v>208</v>
      </c>
      <c r="E204" s="174">
        <v>25.440574499996</v>
      </c>
      <c r="F204" s="174">
        <v>0</v>
      </c>
      <c r="G204" s="175">
        <f t="shared" si="12"/>
        <v>0</v>
      </c>
      <c r="O204" s="169">
        <v>2</v>
      </c>
      <c r="AA204" s="147">
        <v>8</v>
      </c>
      <c r="AB204" s="147">
        <v>0</v>
      </c>
      <c r="AC204" s="147">
        <v>3</v>
      </c>
      <c r="AZ204" s="147">
        <v>1</v>
      </c>
      <c r="BA204" s="147">
        <f t="shared" si="13"/>
        <v>0</v>
      </c>
      <c r="BB204" s="147">
        <f t="shared" si="14"/>
        <v>0</v>
      </c>
      <c r="BC204" s="147">
        <f t="shared" si="15"/>
        <v>0</v>
      </c>
      <c r="BD204" s="147">
        <f t="shared" si="16"/>
        <v>0</v>
      </c>
      <c r="BE204" s="147">
        <f t="shared" si="17"/>
        <v>0</v>
      </c>
      <c r="CA204" s="176">
        <v>8</v>
      </c>
      <c r="CB204" s="176">
        <v>0</v>
      </c>
      <c r="CZ204" s="147">
        <v>0</v>
      </c>
    </row>
    <row r="205" spans="1:104" ht="12.75">
      <c r="A205" s="170">
        <v>84</v>
      </c>
      <c r="B205" s="171" t="s">
        <v>318</v>
      </c>
      <c r="C205" s="172" t="s">
        <v>319</v>
      </c>
      <c r="D205" s="173" t="s">
        <v>208</v>
      </c>
      <c r="E205" s="174">
        <v>25.440574499996</v>
      </c>
      <c r="F205" s="174">
        <v>0</v>
      </c>
      <c r="G205" s="175">
        <f t="shared" si="12"/>
        <v>0</v>
      </c>
      <c r="O205" s="169">
        <v>2</v>
      </c>
      <c r="AA205" s="147">
        <v>8</v>
      </c>
      <c r="AB205" s="147">
        <v>0</v>
      </c>
      <c r="AC205" s="147">
        <v>3</v>
      </c>
      <c r="AZ205" s="147">
        <v>1</v>
      </c>
      <c r="BA205" s="147">
        <f t="shared" si="13"/>
        <v>0</v>
      </c>
      <c r="BB205" s="147">
        <f t="shared" si="14"/>
        <v>0</v>
      </c>
      <c r="BC205" s="147">
        <f t="shared" si="15"/>
        <v>0</v>
      </c>
      <c r="BD205" s="147">
        <f t="shared" si="16"/>
        <v>0</v>
      </c>
      <c r="BE205" s="147">
        <f t="shared" si="17"/>
        <v>0</v>
      </c>
      <c r="CA205" s="176">
        <v>8</v>
      </c>
      <c r="CB205" s="176">
        <v>0</v>
      </c>
      <c r="CZ205" s="147">
        <v>0</v>
      </c>
    </row>
    <row r="206" spans="1:104" ht="12.75">
      <c r="A206" s="170">
        <v>85</v>
      </c>
      <c r="B206" s="171" t="s">
        <v>320</v>
      </c>
      <c r="C206" s="172" t="s">
        <v>321</v>
      </c>
      <c r="D206" s="173" t="s">
        <v>208</v>
      </c>
      <c r="E206" s="174">
        <v>25.440574499996</v>
      </c>
      <c r="F206" s="174">
        <v>0</v>
      </c>
      <c r="G206" s="175">
        <f t="shared" si="12"/>
        <v>0</v>
      </c>
      <c r="O206" s="169">
        <v>2</v>
      </c>
      <c r="AA206" s="147">
        <v>8</v>
      </c>
      <c r="AB206" s="147">
        <v>0</v>
      </c>
      <c r="AC206" s="147">
        <v>3</v>
      </c>
      <c r="AZ206" s="147">
        <v>1</v>
      </c>
      <c r="BA206" s="147">
        <f t="shared" si="13"/>
        <v>0</v>
      </c>
      <c r="BB206" s="147">
        <f t="shared" si="14"/>
        <v>0</v>
      </c>
      <c r="BC206" s="147">
        <f t="shared" si="15"/>
        <v>0</v>
      </c>
      <c r="BD206" s="147">
        <f t="shared" si="16"/>
        <v>0</v>
      </c>
      <c r="BE206" s="147">
        <f t="shared" si="17"/>
        <v>0</v>
      </c>
      <c r="CA206" s="176">
        <v>8</v>
      </c>
      <c r="CB206" s="176">
        <v>0</v>
      </c>
      <c r="CZ206" s="147">
        <v>0</v>
      </c>
    </row>
    <row r="207" spans="1:57" ht="12.75">
      <c r="A207" s="183"/>
      <c r="B207" s="184" t="s">
        <v>74</v>
      </c>
      <c r="C207" s="185" t="str">
        <f>CONCATENATE(B200," ",C200)</f>
        <v>D96 Přesuny suti a vybouraných hmot</v>
      </c>
      <c r="D207" s="186"/>
      <c r="E207" s="187"/>
      <c r="F207" s="188"/>
      <c r="G207" s="189">
        <f>SUM(G200:G206)</f>
        <v>0</v>
      </c>
      <c r="O207" s="169">
        <v>4</v>
      </c>
      <c r="BA207" s="190">
        <f>SUM(BA200:BA206)</f>
        <v>0</v>
      </c>
      <c r="BB207" s="190">
        <f>SUM(BB200:BB206)</f>
        <v>0</v>
      </c>
      <c r="BC207" s="190">
        <f>SUM(BC200:BC206)</f>
        <v>0</v>
      </c>
      <c r="BD207" s="190">
        <f>SUM(BD200:BD206)</f>
        <v>0</v>
      </c>
      <c r="BE207" s="190">
        <f>SUM(BE200:BE206)</f>
        <v>0</v>
      </c>
    </row>
    <row r="208" ht="12.75">
      <c r="E208" s="147"/>
    </row>
    <row r="209" ht="12.75">
      <c r="E209" s="147"/>
    </row>
    <row r="210" ht="12.75">
      <c r="E210" s="147"/>
    </row>
    <row r="211" ht="12.75">
      <c r="E211" s="147"/>
    </row>
    <row r="212" ht="12.75">
      <c r="E212" s="147"/>
    </row>
    <row r="213" ht="12.75">
      <c r="E213" s="147"/>
    </row>
    <row r="214" ht="12.75">
      <c r="E214" s="147"/>
    </row>
    <row r="215" ht="12.75">
      <c r="E215" s="147"/>
    </row>
    <row r="216" ht="12.75">
      <c r="E216" s="147"/>
    </row>
    <row r="217" ht="12.75">
      <c r="E217" s="147"/>
    </row>
    <row r="218" ht="12.75">
      <c r="E218" s="147"/>
    </row>
    <row r="219" ht="12.75">
      <c r="E219" s="147"/>
    </row>
    <row r="220" ht="12.75">
      <c r="E220" s="147"/>
    </row>
    <row r="221" ht="12.75">
      <c r="E221" s="147"/>
    </row>
    <row r="222" ht="12.75">
      <c r="E222" s="147"/>
    </row>
    <row r="223" ht="12.75">
      <c r="E223" s="147"/>
    </row>
    <row r="224" ht="12.75">
      <c r="E224" s="147"/>
    </row>
    <row r="225" ht="12.75">
      <c r="E225" s="147"/>
    </row>
    <row r="226" ht="12.75">
      <c r="E226" s="147"/>
    </row>
    <row r="227" ht="12.75">
      <c r="E227" s="147"/>
    </row>
    <row r="228" ht="12.75">
      <c r="E228" s="147"/>
    </row>
    <row r="229" ht="12.75">
      <c r="E229" s="147"/>
    </row>
    <row r="230" ht="12.75">
      <c r="E230" s="147"/>
    </row>
    <row r="231" spans="1:7" ht="12.75">
      <c r="A231" s="191"/>
      <c r="B231" s="191"/>
      <c r="C231" s="191"/>
      <c r="D231" s="191"/>
      <c r="E231" s="191"/>
      <c r="F231" s="191"/>
      <c r="G231" s="191"/>
    </row>
    <row r="232" spans="1:7" ht="12.75">
      <c r="A232" s="191"/>
      <c r="B232" s="191"/>
      <c r="C232" s="191"/>
      <c r="D232" s="191"/>
      <c r="E232" s="191"/>
      <c r="F232" s="191"/>
      <c r="G232" s="191"/>
    </row>
    <row r="233" spans="1:7" ht="12.75">
      <c r="A233" s="191"/>
      <c r="B233" s="191"/>
      <c r="C233" s="191"/>
      <c r="D233" s="191"/>
      <c r="E233" s="191"/>
      <c r="F233" s="191"/>
      <c r="G233" s="191"/>
    </row>
    <row r="234" spans="1:7" ht="12.75">
      <c r="A234" s="191"/>
      <c r="B234" s="191"/>
      <c r="C234" s="191"/>
      <c r="D234" s="191"/>
      <c r="E234" s="191"/>
      <c r="F234" s="191"/>
      <c r="G234" s="191"/>
    </row>
    <row r="235" ht="12.75">
      <c r="E235" s="147"/>
    </row>
    <row r="236" ht="12.75">
      <c r="E236" s="147"/>
    </row>
    <row r="237" ht="12.75">
      <c r="E237" s="147"/>
    </row>
    <row r="238" ht="12.75">
      <c r="E238" s="147"/>
    </row>
    <row r="239" ht="12.75">
      <c r="E239" s="147"/>
    </row>
    <row r="240" ht="12.75">
      <c r="E240" s="147"/>
    </row>
    <row r="241" ht="12.75">
      <c r="E241" s="147"/>
    </row>
    <row r="242" ht="12.75">
      <c r="E242" s="147"/>
    </row>
    <row r="243" ht="12.75">
      <c r="E243" s="147"/>
    </row>
    <row r="244" ht="12.75">
      <c r="E244" s="147"/>
    </row>
    <row r="245" ht="12.75">
      <c r="E245" s="147"/>
    </row>
    <row r="246" ht="12.75">
      <c r="E246" s="147"/>
    </row>
    <row r="247" ht="12.75">
      <c r="E247" s="147"/>
    </row>
    <row r="248" ht="12.75">
      <c r="E248" s="147"/>
    </row>
    <row r="249" ht="12.75">
      <c r="E249" s="147"/>
    </row>
    <row r="250" ht="12.75">
      <c r="E250" s="147"/>
    </row>
    <row r="251" ht="12.75">
      <c r="E251" s="147"/>
    </row>
    <row r="252" ht="12.75">
      <c r="E252" s="147"/>
    </row>
    <row r="253" ht="12.75">
      <c r="E253" s="147"/>
    </row>
    <row r="254" ht="12.75">
      <c r="E254" s="147"/>
    </row>
    <row r="255" ht="12.75">
      <c r="E255" s="147"/>
    </row>
    <row r="256" ht="12.75">
      <c r="E256" s="147"/>
    </row>
    <row r="257" ht="12.75">
      <c r="E257" s="147"/>
    </row>
    <row r="258" ht="12.75">
      <c r="E258" s="147"/>
    </row>
    <row r="259" ht="12.75">
      <c r="E259" s="147"/>
    </row>
    <row r="260" ht="12.75">
      <c r="E260" s="147"/>
    </row>
    <row r="261" ht="12.75">
      <c r="E261" s="147"/>
    </row>
    <row r="262" ht="12.75">
      <c r="E262" s="147"/>
    </row>
    <row r="263" ht="12.75">
      <c r="E263" s="147"/>
    </row>
    <row r="264" ht="12.75">
      <c r="E264" s="147"/>
    </row>
    <row r="265" ht="12.75">
      <c r="E265" s="147"/>
    </row>
    <row r="266" spans="1:2" ht="12.75">
      <c r="A266" s="192"/>
      <c r="B266" s="192"/>
    </row>
    <row r="267" spans="1:7" ht="12.75">
      <c r="A267" s="191"/>
      <c r="B267" s="191"/>
      <c r="C267" s="193"/>
      <c r="D267" s="193"/>
      <c r="E267" s="194"/>
      <c r="F267" s="193"/>
      <c r="G267" s="195"/>
    </row>
    <row r="268" spans="1:7" ht="12.75">
      <c r="A268" s="196"/>
      <c r="B268" s="196"/>
      <c r="C268" s="191"/>
      <c r="D268" s="191"/>
      <c r="E268" s="197"/>
      <c r="F268" s="191"/>
      <c r="G268" s="191"/>
    </row>
    <row r="269" spans="1:7" ht="12.75">
      <c r="A269" s="191"/>
      <c r="B269" s="191"/>
      <c r="C269" s="191"/>
      <c r="D269" s="191"/>
      <c r="E269" s="197"/>
      <c r="F269" s="191"/>
      <c r="G269" s="191"/>
    </row>
    <row r="270" spans="1:7" ht="12.75">
      <c r="A270" s="191"/>
      <c r="B270" s="191"/>
      <c r="C270" s="191"/>
      <c r="D270" s="191"/>
      <c r="E270" s="197"/>
      <c r="F270" s="191"/>
      <c r="G270" s="191"/>
    </row>
    <row r="271" spans="1:7" ht="12.75">
      <c r="A271" s="191"/>
      <c r="B271" s="191"/>
      <c r="C271" s="191"/>
      <c r="D271" s="191"/>
      <c r="E271" s="197"/>
      <c r="F271" s="191"/>
      <c r="G271" s="191"/>
    </row>
    <row r="272" spans="1:7" ht="12.75">
      <c r="A272" s="191"/>
      <c r="B272" s="191"/>
      <c r="C272" s="191"/>
      <c r="D272" s="191"/>
      <c r="E272" s="197"/>
      <c r="F272" s="191"/>
      <c r="G272" s="191"/>
    </row>
    <row r="273" spans="1:7" ht="12.75">
      <c r="A273" s="191"/>
      <c r="B273" s="191"/>
      <c r="C273" s="191"/>
      <c r="D273" s="191"/>
      <c r="E273" s="197"/>
      <c r="F273" s="191"/>
      <c r="G273" s="191"/>
    </row>
    <row r="274" spans="1:7" ht="12.75">
      <c r="A274" s="191"/>
      <c r="B274" s="191"/>
      <c r="C274" s="191"/>
      <c r="D274" s="191"/>
      <c r="E274" s="197"/>
      <c r="F274" s="191"/>
      <c r="G274" s="191"/>
    </row>
    <row r="275" spans="1:7" ht="12.75">
      <c r="A275" s="191"/>
      <c r="B275" s="191"/>
      <c r="C275" s="191"/>
      <c r="D275" s="191"/>
      <c r="E275" s="197"/>
      <c r="F275" s="191"/>
      <c r="G275" s="191"/>
    </row>
    <row r="276" spans="1:7" ht="12.75">
      <c r="A276" s="191"/>
      <c r="B276" s="191"/>
      <c r="C276" s="191"/>
      <c r="D276" s="191"/>
      <c r="E276" s="197"/>
      <c r="F276" s="191"/>
      <c r="G276" s="191"/>
    </row>
    <row r="277" spans="1:7" ht="12.75">
      <c r="A277" s="191"/>
      <c r="B277" s="191"/>
      <c r="C277" s="191"/>
      <c r="D277" s="191"/>
      <c r="E277" s="197"/>
      <c r="F277" s="191"/>
      <c r="G277" s="191"/>
    </row>
    <row r="278" spans="1:7" ht="12.75">
      <c r="A278" s="191"/>
      <c r="B278" s="191"/>
      <c r="C278" s="191"/>
      <c r="D278" s="191"/>
      <c r="E278" s="197"/>
      <c r="F278" s="191"/>
      <c r="G278" s="191"/>
    </row>
    <row r="279" spans="1:7" ht="12.75">
      <c r="A279" s="191"/>
      <c r="B279" s="191"/>
      <c r="C279" s="191"/>
      <c r="D279" s="191"/>
      <c r="E279" s="197"/>
      <c r="F279" s="191"/>
      <c r="G279" s="191"/>
    </row>
    <row r="280" spans="1:7" ht="12.75">
      <c r="A280" s="191"/>
      <c r="B280" s="191"/>
      <c r="C280" s="191"/>
      <c r="D280" s="191"/>
      <c r="E280" s="197"/>
      <c r="F280" s="191"/>
      <c r="G280" s="191"/>
    </row>
  </sheetData>
  <sheetProtection/>
  <mergeCells count="92">
    <mergeCell ref="C12:D12"/>
    <mergeCell ref="C14:D14"/>
    <mergeCell ref="C38:D38"/>
    <mergeCell ref="C39:D39"/>
    <mergeCell ref="C40:D40"/>
    <mergeCell ref="C41:D41"/>
    <mergeCell ref="A1:G1"/>
    <mergeCell ref="A3:B3"/>
    <mergeCell ref="A4:B4"/>
    <mergeCell ref="E4:G4"/>
    <mergeCell ref="C10:D10"/>
    <mergeCell ref="C11:D11"/>
    <mergeCell ref="C33:D33"/>
    <mergeCell ref="C34:D34"/>
    <mergeCell ref="C25:D25"/>
    <mergeCell ref="C26:D26"/>
    <mergeCell ref="C36:D36"/>
    <mergeCell ref="C37:D37"/>
    <mergeCell ref="C27:D27"/>
    <mergeCell ref="C29:D29"/>
    <mergeCell ref="C42:D42"/>
    <mergeCell ref="C43:D43"/>
    <mergeCell ref="C35:D35"/>
    <mergeCell ref="C15:D15"/>
    <mergeCell ref="C16:D16"/>
    <mergeCell ref="C18:D18"/>
    <mergeCell ref="C30:D30"/>
    <mergeCell ref="C31:D31"/>
    <mergeCell ref="C49:D49"/>
    <mergeCell ref="C50:D50"/>
    <mergeCell ref="C51:D51"/>
    <mergeCell ref="C52:D52"/>
    <mergeCell ref="C44:D44"/>
    <mergeCell ref="C45:D45"/>
    <mergeCell ref="C46:D46"/>
    <mergeCell ref="C48:D48"/>
    <mergeCell ref="C59:D59"/>
    <mergeCell ref="C60:D60"/>
    <mergeCell ref="C62:D62"/>
    <mergeCell ref="C63:D63"/>
    <mergeCell ref="C53:D53"/>
    <mergeCell ref="C55:D55"/>
    <mergeCell ref="C56:D56"/>
    <mergeCell ref="C57:D57"/>
    <mergeCell ref="C70:D70"/>
    <mergeCell ref="C71:D71"/>
    <mergeCell ref="C72:D72"/>
    <mergeCell ref="C73:D73"/>
    <mergeCell ref="C64:D64"/>
    <mergeCell ref="C65:D65"/>
    <mergeCell ref="C66:D66"/>
    <mergeCell ref="C69:D69"/>
    <mergeCell ref="C88:D88"/>
    <mergeCell ref="C91:D91"/>
    <mergeCell ref="C75:D75"/>
    <mergeCell ref="C76:D76"/>
    <mergeCell ref="C96:D96"/>
    <mergeCell ref="C97:D97"/>
    <mergeCell ref="C102:D102"/>
    <mergeCell ref="C104:D104"/>
    <mergeCell ref="C106:D106"/>
    <mergeCell ref="C108:D108"/>
    <mergeCell ref="C98:D98"/>
    <mergeCell ref="C77:D77"/>
    <mergeCell ref="C81:D81"/>
    <mergeCell ref="C82:D82"/>
    <mergeCell ref="C83:D83"/>
    <mergeCell ref="C85:D85"/>
    <mergeCell ref="C146:D146"/>
    <mergeCell ref="C115:D115"/>
    <mergeCell ref="C116:D116"/>
    <mergeCell ref="C117:D117"/>
    <mergeCell ref="C118:D118"/>
    <mergeCell ref="C119:D119"/>
    <mergeCell ref="C149:D149"/>
    <mergeCell ref="C151:D151"/>
    <mergeCell ref="C152:D152"/>
    <mergeCell ref="C129:D129"/>
    <mergeCell ref="C131:D131"/>
    <mergeCell ref="C133:D133"/>
    <mergeCell ref="C139:D139"/>
    <mergeCell ref="C140:D140"/>
    <mergeCell ref="C143:D143"/>
    <mergeCell ref="C144:D144"/>
    <mergeCell ref="C193:D193"/>
    <mergeCell ref="C194:D194"/>
    <mergeCell ref="C195:D195"/>
    <mergeCell ref="C166:D166"/>
    <mergeCell ref="C167:D167"/>
    <mergeCell ref="C169:D169"/>
    <mergeCell ref="C170:D170"/>
    <mergeCell ref="C171:D17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Wolf Zbyněk</cp:lastModifiedBy>
  <dcterms:created xsi:type="dcterms:W3CDTF">2013-11-27T20:10:47Z</dcterms:created>
  <dcterms:modified xsi:type="dcterms:W3CDTF">2015-06-02T12:42:43Z</dcterms:modified>
  <cp:category/>
  <cp:version/>
  <cp:contentType/>
  <cp:contentStatus/>
</cp:coreProperties>
</file>